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5/1. Non Scheme Financial Reporting Template/2. PPS (WA)/z. Publication/"/>
    </mc:Choice>
  </mc:AlternateContent>
  <xr:revisionPtr revIDLastSave="2537" documentId="13_ncr:1_{ABEEE073-9DBE-4CE2-B57C-F538F2958BA4}" xr6:coauthVersionLast="47" xr6:coauthVersionMax="47" xr10:uidLastSave="{1DA3C2EE-8461-4E1E-A6A1-5645B273FCB5}"/>
  <bookViews>
    <workbookView xWindow="-120" yWindow="-120" windowWidth="51840" windowHeight="21120" tabRatio="807"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CrossfireHiddenWorksheet" sheetId="123" state="veryHidden" r:id="rId26"/>
    <sheet name="OfficeConnectCellHighlights" sheetId="124"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 localSheetId="24">#REF!</definedName>
    <definedName name="ABN" localSheetId="15">#REF!</definedName>
    <definedName name="ABN" localSheetId="18">#REF!</definedName>
    <definedName name="ABN" localSheetId="21">#REF!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7">#N/A</definedName>
    <definedName name="_xlnm.Print_Area" localSheetId="19">#N/A</definedName>
    <definedName name="_xlnm.Print_Area" localSheetId="20">#N/A</definedName>
    <definedName name="_xlnm.Print_Area" localSheetId="22">#N/A</definedName>
    <definedName name="_xlnm.Print_Area" localSheetId="23">'Amendment record'!$A$2:$G$95</definedName>
    <definedName name="_xlnm.Print_Area" localSheetId="24">'APA Amendment record'!$A$2:$G$22</definedName>
    <definedName name="_xlnm.Print_Area" localSheetId="1">#N/A</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3">#REF!</definedName>
    <definedName name="rpipelines" localSheetId="24">#REF!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3">#REF!</definedName>
    <definedName name="rsharedassets" localSheetId="24">#REF!</definedName>
    <definedName name="rSharedAssets" localSheetId="15">#REF!</definedName>
    <definedName name="rSharedAssets" localSheetId="18">#REF!</definedName>
    <definedName name="rSharedAssets" localSheetId="21">#REF!</definedName>
    <definedName name="rsharedassets">#N/A</definedName>
    <definedName name="rvanilla">#REF!</definedName>
    <definedName name="ryesno" localSheetId="23">#REF!</definedName>
    <definedName name="ryesno" localSheetId="24">#REF!</definedName>
    <definedName name="rYesNo" localSheetId="15">#REF!</definedName>
    <definedName name="rYesNo" localSheetId="18">#REF!</definedName>
    <definedName name="rYesNo" localSheetId="21">#REF!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3">#REF!</definedName>
    <definedName name="Tradingname" localSheetId="24">#REF!</definedName>
    <definedName name="Tradingname" localSheetId="15">#REF!</definedName>
    <definedName name="Tradingname" localSheetId="18">#REF!</definedName>
    <definedName name="Tradingname" localSheetId="21">#REF!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3">#REF!</definedName>
    <definedName name="Yearending" localSheetId="24">#REF!</definedName>
    <definedName name="Yearending" localSheetId="15">#REF!</definedName>
    <definedName name="Yearending" localSheetId="18">#REF!</definedName>
    <definedName name="Yearending" localSheetId="21">#REF!</definedName>
    <definedName name="Yearending">Cover!$C$23</definedName>
    <definedName name="YearEndMonth">#REF!</definedName>
    <definedName name="years">#REF!</definedName>
    <definedName name="Yearstart" localSheetId="23">#REF!</definedName>
    <definedName name="Yearstart" localSheetId="24">#REF!</definedName>
    <definedName name="Yearstart" localSheetId="15">#REF!</definedName>
    <definedName name="Yearstart" localSheetId="18">#REF!</definedName>
    <definedName name="Yearstart" localSheetId="21">#REF!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5" l="1"/>
  <c r="H41" i="5" l="1"/>
  <c r="Q58" i="123" l="1"/>
  <c r="Q59" i="123"/>
  <c r="Q60" i="123"/>
  <c r="Q61" i="123"/>
  <c r="Q62" i="123"/>
  <c r="M45" i="123"/>
  <c r="M46" i="123"/>
  <c r="M47" i="123"/>
  <c r="M48" i="123"/>
  <c r="M49" i="123"/>
  <c r="Q56" i="123"/>
  <c r="Q57" i="123"/>
  <c r="M43" i="123"/>
  <c r="M44" i="123"/>
  <c r="Q42" i="123"/>
  <c r="Q43" i="123"/>
  <c r="Q44" i="123"/>
  <c r="Q45" i="123"/>
  <c r="Q46" i="123"/>
  <c r="Q47" i="123"/>
  <c r="Q48" i="123"/>
  <c r="Q49" i="123"/>
  <c r="Q50" i="123"/>
  <c r="Q51" i="123"/>
  <c r="Q52" i="123"/>
  <c r="Q53" i="123"/>
  <c r="Q54" i="123"/>
  <c r="Q55" i="123"/>
  <c r="M29" i="123"/>
  <c r="M30" i="123"/>
  <c r="M31" i="123"/>
  <c r="M32" i="123"/>
  <c r="M33" i="123"/>
  <c r="M34" i="123"/>
  <c r="M35" i="123"/>
  <c r="M36" i="123"/>
  <c r="M37" i="123"/>
  <c r="M38" i="123"/>
  <c r="M39" i="123"/>
  <c r="M40" i="123"/>
  <c r="M41" i="123"/>
  <c r="M42" i="123"/>
  <c r="Q37" i="123"/>
  <c r="Q38" i="123"/>
  <c r="Q39" i="123"/>
  <c r="Q40" i="123"/>
  <c r="Q41" i="123"/>
  <c r="M24" i="123"/>
  <c r="M25" i="123"/>
  <c r="M26" i="123"/>
  <c r="M27" i="123"/>
  <c r="M28" i="123"/>
  <c r="Q34" i="123"/>
  <c r="Q35" i="123"/>
  <c r="Q36" i="123"/>
  <c r="M21" i="123"/>
  <c r="M22" i="123"/>
  <c r="M23" i="123"/>
  <c r="Q31" i="123"/>
  <c r="Q32" i="123"/>
  <c r="Q33" i="123"/>
  <c r="M18" i="123"/>
  <c r="M19" i="123"/>
  <c r="M20" i="123"/>
  <c r="Q30" i="123"/>
  <c r="M17" i="123"/>
  <c r="Q28" i="123"/>
  <c r="Q29" i="123"/>
  <c r="M15" i="123"/>
  <c r="M16" i="123"/>
  <c r="Q16" i="123"/>
  <c r="Q17" i="123"/>
  <c r="Q18" i="123"/>
  <c r="Q19" i="123"/>
  <c r="Q20" i="123"/>
  <c r="Q21" i="123"/>
  <c r="Q22" i="123"/>
  <c r="Q23" i="123"/>
  <c r="Q24" i="123"/>
  <c r="Q25" i="123"/>
  <c r="Q26" i="123"/>
  <c r="Q27" i="123"/>
  <c r="O6" i="123"/>
  <c r="O7" i="123"/>
  <c r="O8" i="123"/>
  <c r="O9" i="123"/>
  <c r="O10" i="123"/>
  <c r="O11" i="123"/>
  <c r="O12" i="123"/>
  <c r="O13" i="123"/>
  <c r="O14" i="123"/>
  <c r="O15" i="123"/>
  <c r="O16" i="123"/>
  <c r="O17" i="123"/>
  <c r="F78" i="34"/>
  <c r="E78" i="34"/>
  <c r="K78" i="34" l="1"/>
  <c r="N78" i="34" s="1"/>
  <c r="K2457" i="123" l="1"/>
  <c r="G179" i="123"/>
  <c r="Q5" i="123"/>
  <c r="Q6" i="123"/>
  <c r="Q7" i="123"/>
  <c r="Q8" i="123"/>
  <c r="Q9" i="123"/>
  <c r="Q10" i="123"/>
  <c r="Q11" i="123"/>
  <c r="Q12" i="123"/>
  <c r="Q13" i="123"/>
  <c r="Q14" i="123"/>
  <c r="Q15" i="123"/>
  <c r="O5" i="123"/>
  <c r="M5" i="123"/>
  <c r="M6" i="123"/>
  <c r="M7" i="123"/>
  <c r="M8" i="123"/>
  <c r="M9" i="123"/>
  <c r="M10" i="123"/>
  <c r="M11" i="123"/>
  <c r="M12" i="123"/>
  <c r="M13" i="123"/>
  <c r="M14" i="123"/>
  <c r="K5" i="123"/>
  <c r="K6" i="123"/>
  <c r="K7" i="123"/>
  <c r="K8" i="123"/>
  <c r="K9" i="123"/>
  <c r="K10" i="123"/>
  <c r="K11" i="123"/>
  <c r="K12" i="123"/>
  <c r="K13" i="123"/>
  <c r="K14" i="123"/>
  <c r="K15" i="123"/>
  <c r="K16" i="123"/>
  <c r="K17" i="123"/>
  <c r="K18" i="123"/>
  <c r="K19" i="123"/>
  <c r="K20" i="123"/>
  <c r="K21" i="123"/>
  <c r="K22" i="123"/>
  <c r="K23" i="123"/>
  <c r="K24" i="123"/>
  <c r="K25" i="123"/>
  <c r="K26" i="123"/>
  <c r="K27" i="123"/>
  <c r="K28" i="123"/>
  <c r="K29" i="123"/>
  <c r="K30" i="123"/>
  <c r="K31" i="123"/>
  <c r="K32" i="123"/>
  <c r="K33" i="123"/>
  <c r="K34" i="123"/>
  <c r="K35" i="123"/>
  <c r="K36" i="123"/>
  <c r="K37" i="123"/>
  <c r="K38" i="123"/>
  <c r="K39" i="123"/>
  <c r="K40" i="123"/>
  <c r="K41" i="123"/>
  <c r="K42" i="123"/>
  <c r="K43" i="123"/>
  <c r="K44" i="123"/>
  <c r="K45" i="123"/>
  <c r="K46" i="123"/>
  <c r="K47" i="123"/>
  <c r="K48" i="123"/>
  <c r="K49" i="123"/>
  <c r="K50" i="123"/>
  <c r="K51" i="123"/>
  <c r="K52" i="123"/>
  <c r="K53" i="123"/>
  <c r="K54" i="123"/>
  <c r="K55" i="123"/>
  <c r="K56" i="123"/>
  <c r="K57" i="123"/>
  <c r="K58" i="123"/>
  <c r="K59" i="123"/>
  <c r="K60" i="123"/>
  <c r="K61" i="123"/>
  <c r="K62" i="123"/>
  <c r="K63" i="123"/>
  <c r="K64" i="123"/>
  <c r="K65" i="123"/>
  <c r="K66" i="123"/>
  <c r="K67" i="123"/>
  <c r="K68" i="123"/>
  <c r="K69" i="123"/>
  <c r="K70" i="123"/>
  <c r="K71" i="123"/>
  <c r="K72" i="123"/>
  <c r="K73" i="123"/>
  <c r="K74" i="123"/>
  <c r="K75" i="123"/>
  <c r="K76" i="123"/>
  <c r="K77" i="123"/>
  <c r="K78" i="123"/>
  <c r="K79" i="123"/>
  <c r="K80" i="123"/>
  <c r="K81" i="123"/>
  <c r="K82" i="123"/>
  <c r="K83" i="123"/>
  <c r="K84" i="123"/>
  <c r="K85" i="123"/>
  <c r="K86" i="123"/>
  <c r="K87" i="123"/>
  <c r="K88" i="123"/>
  <c r="K89" i="123"/>
  <c r="K90" i="123"/>
  <c r="K91" i="123"/>
  <c r="K92" i="123"/>
  <c r="K93" i="123"/>
  <c r="K94" i="123"/>
  <c r="K95" i="123"/>
  <c r="K96" i="123"/>
  <c r="K97" i="123"/>
  <c r="K98" i="123"/>
  <c r="K99" i="123"/>
  <c r="K100" i="123"/>
  <c r="K101" i="123"/>
  <c r="K102" i="123"/>
  <c r="K103" i="123"/>
  <c r="K104" i="123"/>
  <c r="K105" i="123"/>
  <c r="K106" i="123"/>
  <c r="K107" i="123"/>
  <c r="K108" i="123"/>
  <c r="K109" i="123"/>
  <c r="K110" i="123"/>
  <c r="K111" i="123"/>
  <c r="K112" i="123"/>
  <c r="K113" i="123"/>
  <c r="K114" i="123"/>
  <c r="K115" i="123"/>
  <c r="K116" i="123"/>
  <c r="K117" i="123"/>
  <c r="K118" i="123"/>
  <c r="K119" i="123"/>
  <c r="K120" i="123"/>
  <c r="K121" i="123"/>
  <c r="K122" i="123"/>
  <c r="K123" i="123"/>
  <c r="K124" i="123"/>
  <c r="K125" i="123"/>
  <c r="K126" i="123"/>
  <c r="K127" i="123"/>
  <c r="K128" i="123"/>
  <c r="K129" i="123"/>
  <c r="K130" i="123"/>
  <c r="K131" i="123"/>
  <c r="K132" i="123"/>
  <c r="K133" i="123"/>
  <c r="K134" i="123"/>
  <c r="K135" i="123"/>
  <c r="K136" i="123"/>
  <c r="K137" i="123"/>
  <c r="K138" i="123"/>
  <c r="K139" i="123"/>
  <c r="K140" i="123"/>
  <c r="K141" i="123"/>
  <c r="K142" i="123"/>
  <c r="K143" i="123"/>
  <c r="K144" i="123"/>
  <c r="K145" i="123"/>
  <c r="K146" i="123"/>
  <c r="K147" i="123"/>
  <c r="K148" i="123"/>
  <c r="K149" i="123"/>
  <c r="K150" i="123"/>
  <c r="K151" i="123"/>
  <c r="K152" i="123"/>
  <c r="K153" i="123"/>
  <c r="K154" i="123"/>
  <c r="K155" i="123"/>
  <c r="K156" i="123"/>
  <c r="K157" i="123"/>
  <c r="K158" i="123"/>
  <c r="K159" i="123"/>
  <c r="K160" i="123"/>
  <c r="K161" i="123"/>
  <c r="K162" i="123"/>
  <c r="K163" i="123"/>
  <c r="K164" i="123"/>
  <c r="K165" i="123"/>
  <c r="K166" i="123"/>
  <c r="K167" i="123"/>
  <c r="K168" i="123"/>
  <c r="K169" i="123"/>
  <c r="K170" i="123"/>
  <c r="K171" i="123"/>
  <c r="K172" i="123"/>
  <c r="K173" i="123"/>
  <c r="K174" i="123"/>
  <c r="K175" i="123"/>
  <c r="K176" i="123"/>
  <c r="K177" i="123"/>
  <c r="K178" i="123"/>
  <c r="K179" i="123"/>
  <c r="K180" i="123"/>
  <c r="K181" i="123"/>
  <c r="K182" i="123"/>
  <c r="K183" i="123"/>
  <c r="K184" i="123"/>
  <c r="K185" i="123"/>
  <c r="K186" i="123"/>
  <c r="K187" i="123"/>
  <c r="K188" i="123"/>
  <c r="K189" i="123"/>
  <c r="K190" i="123"/>
  <c r="K191" i="123"/>
  <c r="K192" i="123"/>
  <c r="K193" i="123"/>
  <c r="K194" i="123"/>
  <c r="K195" i="123"/>
  <c r="K196" i="123"/>
  <c r="K197" i="123"/>
  <c r="K198" i="123"/>
  <c r="K199" i="123"/>
  <c r="K200" i="123"/>
  <c r="K201" i="123"/>
  <c r="K202" i="123"/>
  <c r="K203" i="123"/>
  <c r="K204" i="123"/>
  <c r="K205" i="123"/>
  <c r="K206" i="123"/>
  <c r="K207" i="123"/>
  <c r="K208" i="123"/>
  <c r="K209" i="123"/>
  <c r="K210" i="123"/>
  <c r="K211" i="123"/>
  <c r="K212" i="123"/>
  <c r="K213" i="123"/>
  <c r="K214" i="123"/>
  <c r="K215" i="123"/>
  <c r="K216" i="123"/>
  <c r="K217" i="123"/>
  <c r="K218" i="123"/>
  <c r="K219" i="123"/>
  <c r="K220" i="123"/>
  <c r="K221" i="123"/>
  <c r="K222" i="123"/>
  <c r="K223" i="123"/>
  <c r="K224" i="123"/>
  <c r="K225" i="123"/>
  <c r="K226" i="123"/>
  <c r="K227" i="123"/>
  <c r="K228" i="123"/>
  <c r="K229" i="123"/>
  <c r="K230" i="123"/>
  <c r="K231" i="123"/>
  <c r="K232" i="123"/>
  <c r="K233" i="123"/>
  <c r="K234" i="123"/>
  <c r="K235" i="123"/>
  <c r="K236" i="123"/>
  <c r="K237" i="123"/>
  <c r="K238" i="123"/>
  <c r="K239" i="123"/>
  <c r="K240" i="123"/>
  <c r="K241" i="123"/>
  <c r="K242" i="123"/>
  <c r="K243" i="123"/>
  <c r="K244" i="123"/>
  <c r="K245" i="123"/>
  <c r="K246" i="123"/>
  <c r="K247" i="123"/>
  <c r="K248" i="123"/>
  <c r="K249" i="123"/>
  <c r="K250" i="123"/>
  <c r="K251" i="123"/>
  <c r="K252" i="123"/>
  <c r="K253" i="123"/>
  <c r="K254" i="123"/>
  <c r="K255" i="123"/>
  <c r="K256" i="123"/>
  <c r="K257" i="123"/>
  <c r="K258" i="123"/>
  <c r="K259" i="123"/>
  <c r="K260" i="123"/>
  <c r="K261" i="123"/>
  <c r="K262" i="123"/>
  <c r="K263" i="123"/>
  <c r="K264" i="123"/>
  <c r="K265" i="123"/>
  <c r="K266" i="123"/>
  <c r="K267" i="123"/>
  <c r="K268" i="123"/>
  <c r="K269" i="123"/>
  <c r="K270" i="123"/>
  <c r="K271" i="123"/>
  <c r="K272" i="123"/>
  <c r="K273" i="123"/>
  <c r="K274" i="123"/>
  <c r="K275" i="123"/>
  <c r="K276" i="123"/>
  <c r="K277" i="123"/>
  <c r="K278" i="123"/>
  <c r="K279" i="123"/>
  <c r="K280" i="123"/>
  <c r="K281" i="123"/>
  <c r="K282" i="123"/>
  <c r="K283" i="123"/>
  <c r="K284" i="123"/>
  <c r="K285" i="123"/>
  <c r="K286" i="123"/>
  <c r="K287" i="123"/>
  <c r="K288" i="123"/>
  <c r="K289" i="123"/>
  <c r="K290" i="123"/>
  <c r="K291" i="123"/>
  <c r="K292" i="123"/>
  <c r="K293" i="123"/>
  <c r="K294" i="123"/>
  <c r="K295" i="123"/>
  <c r="K296" i="123"/>
  <c r="K297" i="123"/>
  <c r="K298" i="123"/>
  <c r="K299" i="123"/>
  <c r="K300" i="123"/>
  <c r="K301" i="123"/>
  <c r="K302" i="123"/>
  <c r="K303" i="123"/>
  <c r="K304" i="123"/>
  <c r="K305" i="123"/>
  <c r="K306" i="123"/>
  <c r="K307" i="123"/>
  <c r="K308" i="123"/>
  <c r="K309" i="123"/>
  <c r="K310" i="123"/>
  <c r="K311" i="123"/>
  <c r="K312" i="123"/>
  <c r="K313" i="123"/>
  <c r="K314" i="123"/>
  <c r="K315" i="123"/>
  <c r="K316" i="123"/>
  <c r="K317" i="123"/>
  <c r="K318" i="123"/>
  <c r="K319" i="123"/>
  <c r="K320" i="123"/>
  <c r="K321" i="123"/>
  <c r="K322" i="123"/>
  <c r="K323" i="123"/>
  <c r="K324" i="123"/>
  <c r="K325" i="123"/>
  <c r="K326" i="123"/>
  <c r="K327" i="123"/>
  <c r="K328" i="123"/>
  <c r="K329" i="123"/>
  <c r="K330" i="123"/>
  <c r="K331" i="123"/>
  <c r="K332" i="123"/>
  <c r="K333" i="123"/>
  <c r="K334" i="123"/>
  <c r="K335" i="123"/>
  <c r="K336" i="123"/>
  <c r="K337" i="123"/>
  <c r="K338" i="123"/>
  <c r="K339" i="123"/>
  <c r="K340" i="123"/>
  <c r="K341" i="123"/>
  <c r="K342" i="123"/>
  <c r="K343" i="123"/>
  <c r="K344" i="123"/>
  <c r="K345" i="123"/>
  <c r="K346" i="123"/>
  <c r="K347" i="123"/>
  <c r="K348" i="123"/>
  <c r="K349" i="123"/>
  <c r="K350" i="123"/>
  <c r="K351" i="123"/>
  <c r="K352" i="123"/>
  <c r="K353" i="123"/>
  <c r="K354" i="123"/>
  <c r="K355" i="123"/>
  <c r="K356" i="123"/>
  <c r="K357" i="123"/>
  <c r="K358" i="123"/>
  <c r="K359" i="123"/>
  <c r="K360" i="123"/>
  <c r="K361" i="123"/>
  <c r="K362" i="123"/>
  <c r="K363" i="123"/>
  <c r="K364" i="123"/>
  <c r="K365" i="123"/>
  <c r="K366" i="123"/>
  <c r="K367" i="123"/>
  <c r="K368" i="123"/>
  <c r="K369" i="123"/>
  <c r="K370" i="123"/>
  <c r="K371" i="123"/>
  <c r="K372" i="123"/>
  <c r="K373" i="123"/>
  <c r="K374" i="123"/>
  <c r="K375" i="123"/>
  <c r="K376" i="123"/>
  <c r="K377" i="123"/>
  <c r="K378" i="123"/>
  <c r="K379" i="123"/>
  <c r="K380" i="123"/>
  <c r="K381" i="123"/>
  <c r="K382" i="123"/>
  <c r="K383" i="123"/>
  <c r="K384" i="123"/>
  <c r="K385" i="123"/>
  <c r="K386" i="123"/>
  <c r="K387" i="123"/>
  <c r="K388" i="123"/>
  <c r="K389" i="123"/>
  <c r="K390" i="123"/>
  <c r="K391" i="123"/>
  <c r="K392" i="123"/>
  <c r="K393" i="123"/>
  <c r="K394" i="123"/>
  <c r="K395" i="123"/>
  <c r="K396" i="123"/>
  <c r="K397" i="123"/>
  <c r="K398" i="123"/>
  <c r="K399" i="123"/>
  <c r="K400" i="123"/>
  <c r="K401" i="123"/>
  <c r="K402" i="123"/>
  <c r="K403" i="123"/>
  <c r="K404" i="123"/>
  <c r="K405" i="123"/>
  <c r="K406" i="123"/>
  <c r="K407" i="123"/>
  <c r="K408" i="123"/>
  <c r="K409" i="123"/>
  <c r="K410" i="123"/>
  <c r="K411" i="123"/>
  <c r="K412" i="123"/>
  <c r="K413" i="123"/>
  <c r="K414" i="123"/>
  <c r="K415" i="123"/>
  <c r="K416" i="123"/>
  <c r="K417" i="123"/>
  <c r="K418" i="123"/>
  <c r="K419" i="123"/>
  <c r="K420" i="123"/>
  <c r="K421" i="123"/>
  <c r="K422" i="123"/>
  <c r="K423" i="123"/>
  <c r="K424" i="123"/>
  <c r="K425" i="123"/>
  <c r="K426" i="123"/>
  <c r="K427" i="123"/>
  <c r="K428" i="123"/>
  <c r="K429" i="123"/>
  <c r="K430" i="123"/>
  <c r="K431" i="123"/>
  <c r="K432" i="123"/>
  <c r="K433" i="123"/>
  <c r="K434" i="123"/>
  <c r="K435" i="123"/>
  <c r="K436" i="123"/>
  <c r="K437" i="123"/>
  <c r="K438" i="123"/>
  <c r="K439" i="123"/>
  <c r="K440" i="123"/>
  <c r="K441" i="123"/>
  <c r="K442" i="123"/>
  <c r="K443" i="123"/>
  <c r="K444" i="123"/>
  <c r="K445" i="123"/>
  <c r="K446" i="123"/>
  <c r="K447" i="123"/>
  <c r="K448" i="123"/>
  <c r="K449" i="123"/>
  <c r="K450" i="123"/>
  <c r="K451" i="123"/>
  <c r="K452" i="123"/>
  <c r="K453" i="123"/>
  <c r="K454" i="123"/>
  <c r="K455" i="123"/>
  <c r="K456" i="123"/>
  <c r="K457" i="123"/>
  <c r="K458" i="123"/>
  <c r="K459" i="123"/>
  <c r="K460" i="123"/>
  <c r="K461" i="123"/>
  <c r="K462" i="123"/>
  <c r="K463" i="123"/>
  <c r="K464" i="123"/>
  <c r="K465" i="123"/>
  <c r="K466" i="123"/>
  <c r="K467" i="123"/>
  <c r="K468" i="123"/>
  <c r="K469" i="123"/>
  <c r="K470" i="123"/>
  <c r="K471" i="123"/>
  <c r="K472" i="123"/>
  <c r="K473" i="123"/>
  <c r="K474" i="123"/>
  <c r="K475" i="123"/>
  <c r="K476" i="123"/>
  <c r="K477" i="123"/>
  <c r="K478" i="123"/>
  <c r="K479" i="123"/>
  <c r="K480" i="123"/>
  <c r="K481" i="123"/>
  <c r="K482" i="123"/>
  <c r="K483" i="123"/>
  <c r="K484" i="123"/>
  <c r="K485" i="123"/>
  <c r="K486" i="123"/>
  <c r="K487" i="123"/>
  <c r="K488" i="123"/>
  <c r="K489" i="123"/>
  <c r="K490" i="123"/>
  <c r="K491" i="123"/>
  <c r="K492" i="123"/>
  <c r="K493" i="123"/>
  <c r="K494" i="123"/>
  <c r="K495" i="123"/>
  <c r="K496" i="123"/>
  <c r="K497" i="123"/>
  <c r="K498" i="123"/>
  <c r="K499" i="123"/>
  <c r="K500" i="123"/>
  <c r="K501" i="123"/>
  <c r="K502" i="123"/>
  <c r="K503" i="123"/>
  <c r="K504" i="123"/>
  <c r="K505" i="123"/>
  <c r="K506" i="123"/>
  <c r="K507" i="123"/>
  <c r="K508" i="123"/>
  <c r="K509" i="123"/>
  <c r="K510" i="123"/>
  <c r="K511" i="123"/>
  <c r="K512" i="123"/>
  <c r="K513" i="123"/>
  <c r="K514" i="123"/>
  <c r="K515" i="123"/>
  <c r="K516" i="123"/>
  <c r="K517" i="123"/>
  <c r="K518" i="123"/>
  <c r="K519" i="123"/>
  <c r="K520" i="123"/>
  <c r="K521" i="123"/>
  <c r="K522" i="123"/>
  <c r="K523" i="123"/>
  <c r="K524" i="123"/>
  <c r="K525" i="123"/>
  <c r="K526" i="123"/>
  <c r="K527" i="123"/>
  <c r="K528" i="123"/>
  <c r="K529" i="123"/>
  <c r="K530" i="123"/>
  <c r="K531" i="123"/>
  <c r="K532" i="123"/>
  <c r="K533" i="123"/>
  <c r="K534" i="123"/>
  <c r="K535" i="123"/>
  <c r="K536" i="123"/>
  <c r="K537" i="123"/>
  <c r="K538" i="123"/>
  <c r="K539" i="123"/>
  <c r="K540" i="123"/>
  <c r="K541" i="123"/>
  <c r="K542" i="123"/>
  <c r="K543" i="123"/>
  <c r="K544" i="123"/>
  <c r="K545" i="123"/>
  <c r="K546" i="123"/>
  <c r="K547" i="123"/>
  <c r="K548" i="123"/>
  <c r="K549" i="123"/>
  <c r="K550" i="123"/>
  <c r="K551" i="123"/>
  <c r="K552" i="123"/>
  <c r="K553" i="123"/>
  <c r="K554" i="123"/>
  <c r="K555" i="123"/>
  <c r="K556" i="123"/>
  <c r="K557" i="123"/>
  <c r="K558" i="123"/>
  <c r="K559" i="123"/>
  <c r="K560" i="123"/>
  <c r="K561" i="123"/>
  <c r="K562" i="123"/>
  <c r="K563" i="123"/>
  <c r="K564" i="123"/>
  <c r="K565" i="123"/>
  <c r="K566" i="123"/>
  <c r="K567" i="123"/>
  <c r="K568" i="123"/>
  <c r="K569" i="123"/>
  <c r="K570" i="123"/>
  <c r="K571" i="123"/>
  <c r="K572" i="123"/>
  <c r="K573" i="123"/>
  <c r="K574" i="123"/>
  <c r="K575" i="123"/>
  <c r="K576" i="123"/>
  <c r="K577" i="123"/>
  <c r="K578" i="123"/>
  <c r="K579" i="123"/>
  <c r="K580" i="123"/>
  <c r="K581" i="123"/>
  <c r="K582" i="123"/>
  <c r="K583" i="123"/>
  <c r="K584" i="123"/>
  <c r="K585" i="123"/>
  <c r="K586" i="123"/>
  <c r="K587" i="123"/>
  <c r="K588" i="123"/>
  <c r="K589" i="123"/>
  <c r="K590" i="123"/>
  <c r="K591" i="123"/>
  <c r="K592" i="123"/>
  <c r="K593" i="123"/>
  <c r="K594" i="123"/>
  <c r="K595" i="123"/>
  <c r="K596" i="123"/>
  <c r="K597" i="123"/>
  <c r="K598" i="123"/>
  <c r="K599" i="123"/>
  <c r="K600" i="123"/>
  <c r="K601" i="123"/>
  <c r="K602" i="123"/>
  <c r="K603" i="123"/>
  <c r="K604" i="123"/>
  <c r="K605" i="123"/>
  <c r="K606" i="123"/>
  <c r="K607" i="123"/>
  <c r="K608" i="123"/>
  <c r="K609" i="123"/>
  <c r="K610" i="123"/>
  <c r="K611" i="123"/>
  <c r="K612" i="123"/>
  <c r="K613" i="123"/>
  <c r="K614" i="123"/>
  <c r="K615" i="123"/>
  <c r="K616" i="123"/>
  <c r="K617" i="123"/>
  <c r="K618" i="123"/>
  <c r="K619" i="123"/>
  <c r="K620" i="123"/>
  <c r="K621" i="123"/>
  <c r="K622" i="123"/>
  <c r="K623" i="123"/>
  <c r="K624" i="123"/>
  <c r="K625" i="123"/>
  <c r="K626" i="123"/>
  <c r="K627" i="123"/>
  <c r="K628" i="123"/>
  <c r="K629" i="123"/>
  <c r="K630" i="123"/>
  <c r="K631" i="123"/>
  <c r="K632" i="123"/>
  <c r="K633" i="123"/>
  <c r="K634" i="123"/>
  <c r="K635" i="123"/>
  <c r="K636" i="123"/>
  <c r="K637" i="123"/>
  <c r="K638" i="123"/>
  <c r="K639" i="123"/>
  <c r="K640" i="123"/>
  <c r="K641" i="123"/>
  <c r="K642" i="123"/>
  <c r="K643" i="123"/>
  <c r="K644" i="123"/>
  <c r="K645" i="123"/>
  <c r="K646" i="123"/>
  <c r="K647" i="123"/>
  <c r="K648" i="123"/>
  <c r="K649" i="123"/>
  <c r="K650" i="123"/>
  <c r="K651" i="123"/>
  <c r="K652" i="123"/>
  <c r="K653" i="123"/>
  <c r="K654" i="123"/>
  <c r="K655" i="123"/>
  <c r="K656" i="123"/>
  <c r="K657" i="123"/>
  <c r="K658" i="123"/>
  <c r="K659" i="123"/>
  <c r="K660" i="123"/>
  <c r="K661" i="123"/>
  <c r="K662" i="123"/>
  <c r="K663" i="123"/>
  <c r="K664" i="123"/>
  <c r="K665" i="123"/>
  <c r="K666" i="123"/>
  <c r="K667" i="123"/>
  <c r="K668" i="123"/>
  <c r="K669" i="123"/>
  <c r="K670" i="123"/>
  <c r="K671" i="123"/>
  <c r="K672" i="123"/>
  <c r="K673" i="123"/>
  <c r="K674" i="123"/>
  <c r="K675" i="123"/>
  <c r="K676" i="123"/>
  <c r="K677" i="123"/>
  <c r="K678" i="123"/>
  <c r="K679" i="123"/>
  <c r="K680" i="123"/>
  <c r="K681" i="123"/>
  <c r="K682" i="123"/>
  <c r="K683" i="123"/>
  <c r="K684" i="123"/>
  <c r="K685" i="123"/>
  <c r="K686" i="123"/>
  <c r="K687" i="123"/>
  <c r="K688" i="123"/>
  <c r="K689" i="123"/>
  <c r="K690" i="123"/>
  <c r="K691" i="123"/>
  <c r="K692" i="123"/>
  <c r="K693" i="123"/>
  <c r="K694" i="123"/>
  <c r="K695" i="123"/>
  <c r="K696" i="123"/>
  <c r="K697" i="123"/>
  <c r="K698" i="123"/>
  <c r="K699" i="123"/>
  <c r="K700" i="123"/>
  <c r="K701" i="123"/>
  <c r="K702" i="123"/>
  <c r="K703" i="123"/>
  <c r="K704" i="123"/>
  <c r="K705" i="123"/>
  <c r="K706" i="123"/>
  <c r="K707" i="123"/>
  <c r="K708" i="123"/>
  <c r="K709" i="123"/>
  <c r="K710" i="123"/>
  <c r="K711" i="123"/>
  <c r="K712" i="123"/>
  <c r="K713" i="123"/>
  <c r="K714" i="123"/>
  <c r="K715" i="123"/>
  <c r="K716" i="123"/>
  <c r="K717" i="123"/>
  <c r="K718" i="123"/>
  <c r="K719" i="123"/>
  <c r="K720" i="123"/>
  <c r="K721" i="123"/>
  <c r="K722" i="123"/>
  <c r="K723" i="123"/>
  <c r="K724" i="123"/>
  <c r="K725" i="123"/>
  <c r="K726" i="123"/>
  <c r="K727" i="123"/>
  <c r="K728" i="123"/>
  <c r="K729" i="123"/>
  <c r="K730" i="123"/>
  <c r="K731" i="123"/>
  <c r="K732" i="123"/>
  <c r="K733" i="123"/>
  <c r="K734" i="123"/>
  <c r="K735" i="123"/>
  <c r="K736" i="123"/>
  <c r="K737" i="123"/>
  <c r="K738" i="123"/>
  <c r="K739" i="123"/>
  <c r="K740" i="123"/>
  <c r="K741" i="123"/>
  <c r="K742" i="123"/>
  <c r="K743" i="123"/>
  <c r="K744" i="123"/>
  <c r="K745" i="123"/>
  <c r="K746" i="123"/>
  <c r="K747" i="123"/>
  <c r="K748" i="123"/>
  <c r="K749" i="123"/>
  <c r="K750" i="123"/>
  <c r="K751" i="123"/>
  <c r="K752" i="123"/>
  <c r="K753" i="123"/>
  <c r="K754" i="123"/>
  <c r="K755" i="123"/>
  <c r="K756" i="123"/>
  <c r="K757" i="123"/>
  <c r="K758" i="123"/>
  <c r="K759" i="123"/>
  <c r="K760" i="123"/>
  <c r="K761" i="123"/>
  <c r="K762" i="123"/>
  <c r="K763" i="123"/>
  <c r="K764" i="123"/>
  <c r="K765" i="123"/>
  <c r="K766" i="123"/>
  <c r="K767" i="123"/>
  <c r="K768" i="123"/>
  <c r="K769" i="123"/>
  <c r="K770" i="123"/>
  <c r="K771" i="123"/>
  <c r="K772" i="123"/>
  <c r="K773" i="123"/>
  <c r="K774" i="123"/>
  <c r="K775" i="123"/>
  <c r="K776" i="123"/>
  <c r="K777" i="123"/>
  <c r="K778" i="123"/>
  <c r="K779" i="123"/>
  <c r="K780" i="123"/>
  <c r="K781" i="123"/>
  <c r="K782" i="123"/>
  <c r="K783" i="123"/>
  <c r="K784" i="123"/>
  <c r="K785" i="123"/>
  <c r="K786" i="123"/>
  <c r="K787" i="123"/>
  <c r="K788" i="123"/>
  <c r="K789" i="123"/>
  <c r="K790" i="123"/>
  <c r="K791" i="123"/>
  <c r="K792" i="123"/>
  <c r="K793" i="123"/>
  <c r="K794" i="123"/>
  <c r="K795" i="123"/>
  <c r="K796" i="123"/>
  <c r="K797" i="123"/>
  <c r="K798" i="123"/>
  <c r="K799" i="123"/>
  <c r="K800" i="123"/>
  <c r="K801" i="123"/>
  <c r="K802" i="123"/>
  <c r="K803" i="123"/>
  <c r="K804" i="123"/>
  <c r="K805" i="123"/>
  <c r="K806" i="123"/>
  <c r="K807" i="123"/>
  <c r="K808" i="123"/>
  <c r="K809" i="123"/>
  <c r="K810" i="123"/>
  <c r="K811" i="123"/>
  <c r="K812" i="123"/>
  <c r="K813" i="123"/>
  <c r="K814" i="123"/>
  <c r="K815" i="123"/>
  <c r="K816" i="123"/>
  <c r="K817" i="123"/>
  <c r="K818" i="123"/>
  <c r="K819" i="123"/>
  <c r="K820" i="123"/>
  <c r="K821" i="123"/>
  <c r="K822" i="123"/>
  <c r="K823" i="123"/>
  <c r="K824" i="123"/>
  <c r="K825" i="123"/>
  <c r="K826" i="123"/>
  <c r="K827" i="123"/>
  <c r="K828" i="123"/>
  <c r="K829" i="123"/>
  <c r="K830" i="123"/>
  <c r="K831" i="123"/>
  <c r="K832" i="123"/>
  <c r="K833" i="123"/>
  <c r="K834" i="123"/>
  <c r="K835" i="123"/>
  <c r="K836" i="123"/>
  <c r="K837" i="123"/>
  <c r="K838" i="123"/>
  <c r="K839" i="123"/>
  <c r="K840" i="123"/>
  <c r="K841" i="123"/>
  <c r="K842" i="123"/>
  <c r="K843" i="123"/>
  <c r="K844" i="123"/>
  <c r="K845" i="123"/>
  <c r="K846" i="123"/>
  <c r="K847" i="123"/>
  <c r="K848" i="123"/>
  <c r="K849" i="123"/>
  <c r="K850" i="123"/>
  <c r="K851" i="123"/>
  <c r="K852" i="123"/>
  <c r="K853" i="123"/>
  <c r="K854" i="123"/>
  <c r="K855" i="123"/>
  <c r="K856" i="123"/>
  <c r="K857" i="123"/>
  <c r="K858" i="123"/>
  <c r="K859" i="123"/>
  <c r="K860" i="123"/>
  <c r="K861" i="123"/>
  <c r="K862" i="123"/>
  <c r="K863" i="123"/>
  <c r="K864" i="123"/>
  <c r="K865" i="123"/>
  <c r="K866" i="123"/>
  <c r="K867" i="123"/>
  <c r="K868" i="123"/>
  <c r="K869" i="123"/>
  <c r="K870" i="123"/>
  <c r="K871" i="123"/>
  <c r="K872" i="123"/>
  <c r="K873" i="123"/>
  <c r="K874" i="123"/>
  <c r="K875" i="123"/>
  <c r="K876" i="123"/>
  <c r="K877" i="123"/>
  <c r="K878" i="123"/>
  <c r="K879" i="123"/>
  <c r="K880" i="123"/>
  <c r="K881" i="123"/>
  <c r="K882" i="123"/>
  <c r="K883" i="123"/>
  <c r="K884" i="123"/>
  <c r="K885" i="123"/>
  <c r="K886" i="123"/>
  <c r="K887" i="123"/>
  <c r="K888" i="123"/>
  <c r="K889" i="123"/>
  <c r="K890" i="123"/>
  <c r="K891" i="123"/>
  <c r="K892" i="123"/>
  <c r="K893" i="123"/>
  <c r="K894" i="123"/>
  <c r="K895" i="123"/>
  <c r="K896" i="123"/>
  <c r="K897" i="123"/>
  <c r="K898" i="123"/>
  <c r="K899" i="123"/>
  <c r="K900" i="123"/>
  <c r="K901" i="123"/>
  <c r="K902" i="123"/>
  <c r="K903" i="123"/>
  <c r="K904" i="123"/>
  <c r="K905" i="123"/>
  <c r="K906" i="123"/>
  <c r="K907" i="123"/>
  <c r="K908" i="123"/>
  <c r="K909" i="123"/>
  <c r="K910" i="123"/>
  <c r="K911" i="123"/>
  <c r="K912" i="123"/>
  <c r="K913" i="123"/>
  <c r="K914" i="123"/>
  <c r="K915" i="123"/>
  <c r="K916" i="123"/>
  <c r="K917" i="123"/>
  <c r="K918" i="123"/>
  <c r="K919" i="123"/>
  <c r="K920" i="123"/>
  <c r="K921" i="123"/>
  <c r="K922" i="123"/>
  <c r="K923" i="123"/>
  <c r="K924" i="123"/>
  <c r="K925" i="123"/>
  <c r="K926" i="123"/>
  <c r="K927" i="123"/>
  <c r="K928" i="123"/>
  <c r="K929" i="123"/>
  <c r="K930" i="123"/>
  <c r="K931" i="123"/>
  <c r="K932" i="123"/>
  <c r="K933" i="123"/>
  <c r="K934" i="123"/>
  <c r="K935" i="123"/>
  <c r="K936" i="123"/>
  <c r="K937" i="123"/>
  <c r="K938" i="123"/>
  <c r="K939" i="123"/>
  <c r="K940" i="123"/>
  <c r="K941" i="123"/>
  <c r="K942" i="123"/>
  <c r="K943" i="123"/>
  <c r="K944" i="123"/>
  <c r="K945" i="123"/>
  <c r="K946" i="123"/>
  <c r="K947" i="123"/>
  <c r="K948" i="123"/>
  <c r="K949" i="123"/>
  <c r="K950" i="123"/>
  <c r="K951" i="123"/>
  <c r="K952" i="123"/>
  <c r="K953" i="123"/>
  <c r="K954" i="123"/>
  <c r="K955" i="123"/>
  <c r="K956" i="123"/>
  <c r="K957" i="123"/>
  <c r="K958" i="123"/>
  <c r="K959" i="123"/>
  <c r="K960" i="123"/>
  <c r="K961" i="123"/>
  <c r="K962" i="123"/>
  <c r="K963" i="123"/>
  <c r="K964" i="123"/>
  <c r="K965" i="123"/>
  <c r="K966" i="123"/>
  <c r="K967" i="123"/>
  <c r="K968" i="123"/>
  <c r="K969" i="123"/>
  <c r="K970" i="123"/>
  <c r="K971" i="123"/>
  <c r="K972" i="123"/>
  <c r="K973" i="123"/>
  <c r="K974" i="123"/>
  <c r="K975" i="123"/>
  <c r="K976" i="123"/>
  <c r="K977" i="123"/>
  <c r="K978" i="123"/>
  <c r="K979" i="123"/>
  <c r="K980" i="123"/>
  <c r="K981" i="123"/>
  <c r="K982" i="123"/>
  <c r="K983" i="123"/>
  <c r="K984" i="123"/>
  <c r="K985" i="123"/>
  <c r="K986" i="123"/>
  <c r="K987" i="123"/>
  <c r="K988" i="123"/>
  <c r="K989" i="123"/>
  <c r="K990" i="123"/>
  <c r="K991" i="123"/>
  <c r="K992" i="123"/>
  <c r="K993" i="123"/>
  <c r="K994" i="123"/>
  <c r="K995" i="123"/>
  <c r="K996" i="123"/>
  <c r="K997" i="123"/>
  <c r="K998" i="123"/>
  <c r="K999" i="123"/>
  <c r="K1000" i="123"/>
  <c r="K1001" i="123"/>
  <c r="K1002" i="123"/>
  <c r="K1003" i="123"/>
  <c r="K1004" i="123"/>
  <c r="K1005" i="123"/>
  <c r="K1006" i="123"/>
  <c r="K1007" i="123"/>
  <c r="K1008" i="123"/>
  <c r="K1009" i="123"/>
  <c r="K1010" i="123"/>
  <c r="K1011" i="123"/>
  <c r="K1012" i="123"/>
  <c r="K1013" i="123"/>
  <c r="K1014" i="123"/>
  <c r="K1015" i="123"/>
  <c r="K1016" i="123"/>
  <c r="K1017" i="123"/>
  <c r="K1018" i="123"/>
  <c r="K1019" i="123"/>
  <c r="K1020" i="123"/>
  <c r="K1021" i="123"/>
  <c r="K1022" i="123"/>
  <c r="K1023" i="123"/>
  <c r="K1024" i="123"/>
  <c r="K1025" i="123"/>
  <c r="K1026" i="123"/>
  <c r="K1027" i="123"/>
  <c r="K1028" i="123"/>
  <c r="K1029" i="123"/>
  <c r="K1030" i="123"/>
  <c r="K1031" i="123"/>
  <c r="K1032" i="123"/>
  <c r="K1033" i="123"/>
  <c r="K1034" i="123"/>
  <c r="K1035" i="123"/>
  <c r="K1036" i="123"/>
  <c r="K1037" i="123"/>
  <c r="K1038" i="123"/>
  <c r="K1039" i="123"/>
  <c r="K1040" i="123"/>
  <c r="K1041" i="123"/>
  <c r="K1042" i="123"/>
  <c r="K1043" i="123"/>
  <c r="K1044" i="123"/>
  <c r="K1045" i="123"/>
  <c r="K1046" i="123"/>
  <c r="K1047" i="123"/>
  <c r="K1048" i="123"/>
  <c r="K1049" i="123"/>
  <c r="K1050" i="123"/>
  <c r="K1051" i="123"/>
  <c r="K1052" i="123"/>
  <c r="K1053" i="123"/>
  <c r="K1054" i="123"/>
  <c r="K1055" i="123"/>
  <c r="K1056" i="123"/>
  <c r="K1057" i="123"/>
  <c r="K1058" i="123"/>
  <c r="K1059" i="123"/>
  <c r="K1060" i="123"/>
  <c r="K1061" i="123"/>
  <c r="K1062" i="123"/>
  <c r="K1063" i="123"/>
  <c r="K1064" i="123"/>
  <c r="K1065" i="123"/>
  <c r="K1066" i="123"/>
  <c r="K1067" i="123"/>
  <c r="K1068" i="123"/>
  <c r="K1069" i="123"/>
  <c r="K1070" i="123"/>
  <c r="K1071" i="123"/>
  <c r="K1072" i="123"/>
  <c r="K1073" i="123"/>
  <c r="K1074" i="123"/>
  <c r="K1075" i="123"/>
  <c r="K1076" i="123"/>
  <c r="K1077" i="123"/>
  <c r="K1078" i="123"/>
  <c r="K1079" i="123"/>
  <c r="K1080" i="123"/>
  <c r="K1081" i="123"/>
  <c r="K1082" i="123"/>
  <c r="K1083" i="123"/>
  <c r="K1084" i="123"/>
  <c r="K1085" i="123"/>
  <c r="K1086" i="123"/>
  <c r="K1087" i="123"/>
  <c r="K1088" i="123"/>
  <c r="K1089" i="123"/>
  <c r="K1090" i="123"/>
  <c r="K1091" i="123"/>
  <c r="K1092" i="123"/>
  <c r="K1093" i="123"/>
  <c r="K1094" i="123"/>
  <c r="K1095" i="123"/>
  <c r="K1096" i="123"/>
  <c r="K1097" i="123"/>
  <c r="K1098" i="123"/>
  <c r="K1099" i="123"/>
  <c r="K1100" i="123"/>
  <c r="K1101" i="123"/>
  <c r="K1102" i="123"/>
  <c r="K1103" i="123"/>
  <c r="K1104" i="123"/>
  <c r="K1105" i="123"/>
  <c r="K1106" i="123"/>
  <c r="K1107" i="123"/>
  <c r="K1108" i="123"/>
  <c r="K1109" i="123"/>
  <c r="K1110" i="123"/>
  <c r="K1111" i="123"/>
  <c r="K1112" i="123"/>
  <c r="K1113" i="123"/>
  <c r="K1114" i="123"/>
  <c r="K1115" i="123"/>
  <c r="K1116" i="123"/>
  <c r="K1117" i="123"/>
  <c r="K1118" i="123"/>
  <c r="K1119" i="123"/>
  <c r="K1120" i="123"/>
  <c r="K1121" i="123"/>
  <c r="K1122" i="123"/>
  <c r="K1123" i="123"/>
  <c r="K1124" i="123"/>
  <c r="K1125" i="123"/>
  <c r="K1126" i="123"/>
  <c r="K1127" i="123"/>
  <c r="K1128" i="123"/>
  <c r="K1129" i="123"/>
  <c r="K1130" i="123"/>
  <c r="K1131" i="123"/>
  <c r="K1132" i="123"/>
  <c r="K1133" i="123"/>
  <c r="K1134" i="123"/>
  <c r="K1135" i="123"/>
  <c r="K1136" i="123"/>
  <c r="K1137" i="123"/>
  <c r="K1138" i="123"/>
  <c r="K1139" i="123"/>
  <c r="K1140" i="123"/>
  <c r="K1141" i="123"/>
  <c r="K1142" i="123"/>
  <c r="K1143" i="123"/>
  <c r="K1144" i="123"/>
  <c r="K1145" i="123"/>
  <c r="K1146" i="123"/>
  <c r="K1147" i="123"/>
  <c r="K1148" i="123"/>
  <c r="K1149" i="123"/>
  <c r="K1150" i="123"/>
  <c r="K1151" i="123"/>
  <c r="K1152" i="123"/>
  <c r="K1153" i="123"/>
  <c r="K1154" i="123"/>
  <c r="K1155" i="123"/>
  <c r="K1156" i="123"/>
  <c r="K1157" i="123"/>
  <c r="K1158" i="123"/>
  <c r="K1159" i="123"/>
  <c r="K1160" i="123"/>
  <c r="K1161" i="123"/>
  <c r="K1162" i="123"/>
  <c r="K1163" i="123"/>
  <c r="K1164" i="123"/>
  <c r="K1165" i="123"/>
  <c r="K1166" i="123"/>
  <c r="K1167" i="123"/>
  <c r="K1168" i="123"/>
  <c r="K1169" i="123"/>
  <c r="K1170" i="123"/>
  <c r="K1171" i="123"/>
  <c r="K1172" i="123"/>
  <c r="K1173" i="123"/>
  <c r="K1174" i="123"/>
  <c r="K1175" i="123"/>
  <c r="K1176" i="123"/>
  <c r="K1177" i="123"/>
  <c r="K1178" i="123"/>
  <c r="K1179" i="123"/>
  <c r="K1180" i="123"/>
  <c r="K1181" i="123"/>
  <c r="K1182" i="123"/>
  <c r="K1183" i="123"/>
  <c r="K1184" i="123"/>
  <c r="K1185" i="123"/>
  <c r="K1186" i="123"/>
  <c r="K1187" i="123"/>
  <c r="K1188" i="123"/>
  <c r="K1189" i="123"/>
  <c r="K1190" i="123"/>
  <c r="K1191" i="123"/>
  <c r="K1192" i="123"/>
  <c r="K1193" i="123"/>
  <c r="K1194" i="123"/>
  <c r="K1195" i="123"/>
  <c r="K1196" i="123"/>
  <c r="K1197" i="123"/>
  <c r="K1198" i="123"/>
  <c r="K1199" i="123"/>
  <c r="K1200" i="123"/>
  <c r="K1201" i="123"/>
  <c r="K1202" i="123"/>
  <c r="K1203" i="123"/>
  <c r="K1204" i="123"/>
  <c r="K1205" i="123"/>
  <c r="K1206" i="123"/>
  <c r="K1207" i="123"/>
  <c r="K1208" i="123"/>
  <c r="K1209" i="123"/>
  <c r="K1210" i="123"/>
  <c r="K1211" i="123"/>
  <c r="K1212" i="123"/>
  <c r="K1213" i="123"/>
  <c r="K1214" i="123"/>
  <c r="K1215" i="123"/>
  <c r="K1216" i="123"/>
  <c r="K1217" i="123"/>
  <c r="K1218" i="123"/>
  <c r="K1219" i="123"/>
  <c r="K1220" i="123"/>
  <c r="K1221" i="123"/>
  <c r="K1222" i="123"/>
  <c r="K1223" i="123"/>
  <c r="K1224" i="123"/>
  <c r="K1225" i="123"/>
  <c r="K1226" i="123"/>
  <c r="K1227" i="123"/>
  <c r="K1228" i="123"/>
  <c r="K1229" i="123"/>
  <c r="K1230" i="123"/>
  <c r="K1231" i="123"/>
  <c r="K1232" i="123"/>
  <c r="K1233" i="123"/>
  <c r="K1234" i="123"/>
  <c r="K1235" i="123"/>
  <c r="K1236" i="123"/>
  <c r="K1237" i="123"/>
  <c r="K1238" i="123"/>
  <c r="K1239" i="123"/>
  <c r="K1240" i="123"/>
  <c r="K1241" i="123"/>
  <c r="K1242" i="123"/>
  <c r="K1243" i="123"/>
  <c r="K1244" i="123"/>
  <c r="K1245" i="123"/>
  <c r="K1246" i="123"/>
  <c r="K1247" i="123"/>
  <c r="K1248" i="123"/>
  <c r="K1249" i="123"/>
  <c r="K1250" i="123"/>
  <c r="K1251" i="123"/>
  <c r="K1252" i="123"/>
  <c r="K1253" i="123"/>
  <c r="K1254" i="123"/>
  <c r="K1255" i="123"/>
  <c r="K1256" i="123"/>
  <c r="K1257" i="123"/>
  <c r="K1258" i="123"/>
  <c r="K1259" i="123"/>
  <c r="K1260" i="123"/>
  <c r="K1261" i="123"/>
  <c r="K1262" i="123"/>
  <c r="K1263" i="123"/>
  <c r="K1264" i="123"/>
  <c r="K1265" i="123"/>
  <c r="K1266" i="123"/>
  <c r="K1267" i="123"/>
  <c r="K1268" i="123"/>
  <c r="K1269" i="123"/>
  <c r="K1270" i="123"/>
  <c r="K1271" i="123"/>
  <c r="K1272" i="123"/>
  <c r="K1273" i="123"/>
  <c r="K1274" i="123"/>
  <c r="K1275" i="123"/>
  <c r="K1276" i="123"/>
  <c r="K1277" i="123"/>
  <c r="K1278" i="123"/>
  <c r="K1279" i="123"/>
  <c r="K1280" i="123"/>
  <c r="K1281" i="123"/>
  <c r="K1282" i="123"/>
  <c r="K1283" i="123"/>
  <c r="K1284" i="123"/>
  <c r="K1285" i="123"/>
  <c r="K1286" i="123"/>
  <c r="K1287" i="123"/>
  <c r="K1288" i="123"/>
  <c r="K1289" i="123"/>
  <c r="K1290" i="123"/>
  <c r="K1291" i="123"/>
  <c r="K1292" i="123"/>
  <c r="K1293" i="123"/>
  <c r="K1294" i="123"/>
  <c r="K1295" i="123"/>
  <c r="K1296" i="123"/>
  <c r="K1297" i="123"/>
  <c r="K1298" i="123"/>
  <c r="K1299" i="123"/>
  <c r="K1300" i="123"/>
  <c r="K1301" i="123"/>
  <c r="K1302" i="123"/>
  <c r="K1303" i="123"/>
  <c r="K1304" i="123"/>
  <c r="K1305" i="123"/>
  <c r="K1306" i="123"/>
  <c r="K1307" i="123"/>
  <c r="K1308" i="123"/>
  <c r="K1309" i="123"/>
  <c r="K1310" i="123"/>
  <c r="K1311" i="123"/>
  <c r="K1312" i="123"/>
  <c r="K1313" i="123"/>
  <c r="K1314" i="123"/>
  <c r="K1315" i="123"/>
  <c r="K1316" i="123"/>
  <c r="K1317" i="123"/>
  <c r="K1318" i="123"/>
  <c r="K1319" i="123"/>
  <c r="K1320" i="123"/>
  <c r="K1321" i="123"/>
  <c r="K1322" i="123"/>
  <c r="K1323" i="123"/>
  <c r="K1324" i="123"/>
  <c r="K1325" i="123"/>
  <c r="K1326" i="123"/>
  <c r="K1327" i="123"/>
  <c r="K1328" i="123"/>
  <c r="K1329" i="123"/>
  <c r="K1330" i="123"/>
  <c r="K1331" i="123"/>
  <c r="K1332" i="123"/>
  <c r="K1333" i="123"/>
  <c r="K1334" i="123"/>
  <c r="K1335" i="123"/>
  <c r="K1336" i="123"/>
  <c r="K1337" i="123"/>
  <c r="K1338" i="123"/>
  <c r="K1339" i="123"/>
  <c r="K1340" i="123"/>
  <c r="K1341" i="123"/>
  <c r="K1342" i="123"/>
  <c r="K1343" i="123"/>
  <c r="K1344" i="123"/>
  <c r="K1345" i="123"/>
  <c r="K1346" i="123"/>
  <c r="K1347" i="123"/>
  <c r="K1348" i="123"/>
  <c r="K1349" i="123"/>
  <c r="K1350" i="123"/>
  <c r="K1351" i="123"/>
  <c r="K1352" i="123"/>
  <c r="K1353" i="123"/>
  <c r="K1354" i="123"/>
  <c r="K1355" i="123"/>
  <c r="K1356" i="123"/>
  <c r="K1357" i="123"/>
  <c r="K1358" i="123"/>
  <c r="K1359" i="123"/>
  <c r="K1360" i="123"/>
  <c r="K1361" i="123"/>
  <c r="K1362" i="123"/>
  <c r="K1363" i="123"/>
  <c r="K1364" i="123"/>
  <c r="K1365" i="123"/>
  <c r="K1366" i="123"/>
  <c r="K1367" i="123"/>
  <c r="K1368" i="123"/>
  <c r="K1369" i="123"/>
  <c r="K1370" i="123"/>
  <c r="K1371" i="123"/>
  <c r="K1372" i="123"/>
  <c r="K1373" i="123"/>
  <c r="K1374" i="123"/>
  <c r="K1375" i="123"/>
  <c r="K1376" i="123"/>
  <c r="K1377" i="123"/>
  <c r="K1378" i="123"/>
  <c r="K1379" i="123"/>
  <c r="K1380" i="123"/>
  <c r="K1381" i="123"/>
  <c r="K1382" i="123"/>
  <c r="K1383" i="123"/>
  <c r="K1384" i="123"/>
  <c r="K1385" i="123"/>
  <c r="K1386" i="123"/>
  <c r="K1387" i="123"/>
  <c r="K1388" i="123"/>
  <c r="K1389" i="123"/>
  <c r="K1390" i="123"/>
  <c r="K1391" i="123"/>
  <c r="K1392" i="123"/>
  <c r="K1393" i="123"/>
  <c r="K1394" i="123"/>
  <c r="K1395" i="123"/>
  <c r="K1396" i="123"/>
  <c r="K1397" i="123"/>
  <c r="K1398" i="123"/>
  <c r="K1399" i="123"/>
  <c r="K1400" i="123"/>
  <c r="K1401" i="123"/>
  <c r="K1402" i="123"/>
  <c r="K1403" i="123"/>
  <c r="K1404" i="123"/>
  <c r="K1405" i="123"/>
  <c r="K1406" i="123"/>
  <c r="K1407" i="123"/>
  <c r="K1408" i="123"/>
  <c r="K1409" i="123"/>
  <c r="K1410" i="123"/>
  <c r="K1411" i="123"/>
  <c r="K1412" i="123"/>
  <c r="K1413" i="123"/>
  <c r="K1414" i="123"/>
  <c r="K1415" i="123"/>
  <c r="K1416" i="123"/>
  <c r="K1417" i="123"/>
  <c r="K1418" i="123"/>
  <c r="K1419" i="123"/>
  <c r="K1420" i="123"/>
  <c r="K1421" i="123"/>
  <c r="K1422" i="123"/>
  <c r="K1423" i="123"/>
  <c r="K1424" i="123"/>
  <c r="K1425" i="123"/>
  <c r="K1426" i="123"/>
  <c r="K1427" i="123"/>
  <c r="K1428" i="123"/>
  <c r="K1429" i="123"/>
  <c r="K1430" i="123"/>
  <c r="K1431" i="123"/>
  <c r="K1432" i="123"/>
  <c r="K1433" i="123"/>
  <c r="K1434" i="123"/>
  <c r="K1435" i="123"/>
  <c r="K1436" i="123"/>
  <c r="K1437" i="123"/>
  <c r="K1438" i="123"/>
  <c r="K1439" i="123"/>
  <c r="K1440" i="123"/>
  <c r="K1441" i="123"/>
  <c r="K1442" i="123"/>
  <c r="K1443" i="123"/>
  <c r="K1444" i="123"/>
  <c r="K1445" i="123"/>
  <c r="K1446" i="123"/>
  <c r="K1447" i="123"/>
  <c r="K1448" i="123"/>
  <c r="K1449" i="123"/>
  <c r="K1450" i="123"/>
  <c r="K1451" i="123"/>
  <c r="K1452" i="123"/>
  <c r="K1453" i="123"/>
  <c r="K1454" i="123"/>
  <c r="K1455" i="123"/>
  <c r="K1456" i="123"/>
  <c r="K1457" i="123"/>
  <c r="K1458" i="123"/>
  <c r="K1459" i="123"/>
  <c r="K1460" i="123"/>
  <c r="K1461" i="123"/>
  <c r="K1462" i="123"/>
  <c r="K1463" i="123"/>
  <c r="K1464" i="123"/>
  <c r="K1465" i="123"/>
  <c r="K1466" i="123"/>
  <c r="K1467" i="123"/>
  <c r="K1468" i="123"/>
  <c r="K1469" i="123"/>
  <c r="K1470" i="123"/>
  <c r="K1471" i="123"/>
  <c r="K1472" i="123"/>
  <c r="K1473" i="123"/>
  <c r="K1474" i="123"/>
  <c r="K1475" i="123"/>
  <c r="K1476" i="123"/>
  <c r="K1477" i="123"/>
  <c r="K1478" i="123"/>
  <c r="K1479" i="123"/>
  <c r="K1480" i="123"/>
  <c r="K1481" i="123"/>
  <c r="K1482" i="123"/>
  <c r="K1483" i="123"/>
  <c r="K1484" i="123"/>
  <c r="K1485" i="123"/>
  <c r="K1486" i="123"/>
  <c r="K1487" i="123"/>
  <c r="K1488" i="123"/>
  <c r="K1489" i="123"/>
  <c r="K1490" i="123"/>
  <c r="K1491" i="123"/>
  <c r="K1492" i="123"/>
  <c r="K1493" i="123"/>
  <c r="K1494" i="123"/>
  <c r="K1495" i="123"/>
  <c r="K1496" i="123"/>
  <c r="K1497" i="123"/>
  <c r="K1498" i="123"/>
  <c r="K1499" i="123"/>
  <c r="K1500" i="123"/>
  <c r="K1501" i="123"/>
  <c r="K1502" i="123"/>
  <c r="K1503" i="123"/>
  <c r="K1504" i="123"/>
  <c r="K1505" i="123"/>
  <c r="K1506" i="123"/>
  <c r="K1507" i="123"/>
  <c r="K1508" i="123"/>
  <c r="K1509" i="123"/>
  <c r="K1510" i="123"/>
  <c r="K1511" i="123"/>
  <c r="K1512" i="123"/>
  <c r="K1513" i="123"/>
  <c r="K1514" i="123"/>
  <c r="K1515" i="123"/>
  <c r="K1516" i="123"/>
  <c r="K1517" i="123"/>
  <c r="K1518" i="123"/>
  <c r="K1519" i="123"/>
  <c r="K1520" i="123"/>
  <c r="K1521" i="123"/>
  <c r="K1522" i="123"/>
  <c r="K1523" i="123"/>
  <c r="K1524" i="123"/>
  <c r="K1525" i="123"/>
  <c r="K1526" i="123"/>
  <c r="K1527" i="123"/>
  <c r="K1528" i="123"/>
  <c r="K1529" i="123"/>
  <c r="K1530" i="123"/>
  <c r="K1531" i="123"/>
  <c r="K1532" i="123"/>
  <c r="K1533" i="123"/>
  <c r="K1534" i="123"/>
  <c r="K1535" i="123"/>
  <c r="K1536" i="123"/>
  <c r="K1537" i="123"/>
  <c r="K1538" i="123"/>
  <c r="K1539" i="123"/>
  <c r="K1540" i="123"/>
  <c r="K1541" i="123"/>
  <c r="K1542" i="123"/>
  <c r="K1543" i="123"/>
  <c r="K1544" i="123"/>
  <c r="K1545" i="123"/>
  <c r="K1546" i="123"/>
  <c r="K1547" i="123"/>
  <c r="K1548" i="123"/>
  <c r="K1549" i="123"/>
  <c r="K1550" i="123"/>
  <c r="K1551" i="123"/>
  <c r="K1552" i="123"/>
  <c r="K1553" i="123"/>
  <c r="K1554" i="123"/>
  <c r="K1555" i="123"/>
  <c r="K1556" i="123"/>
  <c r="K1557" i="123"/>
  <c r="K1558" i="123"/>
  <c r="K1559" i="123"/>
  <c r="K1560" i="123"/>
  <c r="K1561" i="123"/>
  <c r="K1562" i="123"/>
  <c r="K1563" i="123"/>
  <c r="K1564" i="123"/>
  <c r="K1565" i="123"/>
  <c r="K1566" i="123"/>
  <c r="K1567" i="123"/>
  <c r="K1568" i="123"/>
  <c r="K1569" i="123"/>
  <c r="K1570" i="123"/>
  <c r="K1571" i="123"/>
  <c r="K1572" i="123"/>
  <c r="K1573" i="123"/>
  <c r="K1574" i="123"/>
  <c r="K1575" i="123"/>
  <c r="K1576" i="123"/>
  <c r="K1577" i="123"/>
  <c r="K1578" i="123"/>
  <c r="K1579" i="123"/>
  <c r="K1580" i="123"/>
  <c r="K1581" i="123"/>
  <c r="K1582" i="123"/>
  <c r="K1583" i="123"/>
  <c r="K1584" i="123"/>
  <c r="K1585" i="123"/>
  <c r="K1586" i="123"/>
  <c r="K1587" i="123"/>
  <c r="K1588" i="123"/>
  <c r="K1589" i="123"/>
  <c r="K1590" i="123"/>
  <c r="K1591" i="123"/>
  <c r="K1592" i="123"/>
  <c r="K1593" i="123"/>
  <c r="K1594" i="123"/>
  <c r="K1595" i="123"/>
  <c r="K1596" i="123"/>
  <c r="K1597" i="123"/>
  <c r="K1598" i="123"/>
  <c r="K1599" i="123"/>
  <c r="K1600" i="123"/>
  <c r="K1601" i="123"/>
  <c r="K1602" i="123"/>
  <c r="K1603" i="123"/>
  <c r="K1604" i="123"/>
  <c r="K1605" i="123"/>
  <c r="K1606" i="123"/>
  <c r="K1607" i="123"/>
  <c r="K1608" i="123"/>
  <c r="K1609" i="123"/>
  <c r="K1610" i="123"/>
  <c r="K1611" i="123"/>
  <c r="K1612" i="123"/>
  <c r="K1613" i="123"/>
  <c r="K1614" i="123"/>
  <c r="K1615" i="123"/>
  <c r="K1616" i="123"/>
  <c r="K1617" i="123"/>
  <c r="K1618" i="123"/>
  <c r="K1619" i="123"/>
  <c r="K1620" i="123"/>
  <c r="K1621" i="123"/>
  <c r="K1622" i="123"/>
  <c r="K1623" i="123"/>
  <c r="K1624" i="123"/>
  <c r="K1625" i="123"/>
  <c r="K1626" i="123"/>
  <c r="K1627" i="123"/>
  <c r="K1628" i="123"/>
  <c r="K1629" i="123"/>
  <c r="K1630" i="123"/>
  <c r="K1631" i="123"/>
  <c r="K1632" i="123"/>
  <c r="K1633" i="123"/>
  <c r="K1634" i="123"/>
  <c r="K1635" i="123"/>
  <c r="K1636" i="123"/>
  <c r="K1637" i="123"/>
  <c r="K1638" i="123"/>
  <c r="K1639" i="123"/>
  <c r="K1640" i="123"/>
  <c r="K1641" i="123"/>
  <c r="K1642" i="123"/>
  <c r="K1643" i="123"/>
  <c r="K1644" i="123"/>
  <c r="K1645" i="123"/>
  <c r="K1646" i="123"/>
  <c r="K1647" i="123"/>
  <c r="K1648" i="123"/>
  <c r="K1649" i="123"/>
  <c r="K1650" i="123"/>
  <c r="K1651" i="123"/>
  <c r="K1652" i="123"/>
  <c r="K1653" i="123"/>
  <c r="K1654" i="123"/>
  <c r="K1655" i="123"/>
  <c r="K1656" i="123"/>
  <c r="K1657" i="123"/>
  <c r="K1658" i="123"/>
  <c r="K1659" i="123"/>
  <c r="K1660" i="123"/>
  <c r="K1661" i="123"/>
  <c r="K1662" i="123"/>
  <c r="K1663" i="123"/>
  <c r="K1664" i="123"/>
  <c r="K1665" i="123"/>
  <c r="K1666" i="123"/>
  <c r="K1667" i="123"/>
  <c r="K1668" i="123"/>
  <c r="K1669" i="123"/>
  <c r="K1670" i="123"/>
  <c r="K1671" i="123"/>
  <c r="K1672" i="123"/>
  <c r="K1673" i="123"/>
  <c r="K1674" i="123"/>
  <c r="K1675" i="123"/>
  <c r="K1676" i="123"/>
  <c r="K1677" i="123"/>
  <c r="K1678" i="123"/>
  <c r="K1679" i="123"/>
  <c r="K1680" i="123"/>
  <c r="K1681" i="123"/>
  <c r="K1682" i="123"/>
  <c r="K1683" i="123"/>
  <c r="K1684" i="123"/>
  <c r="K1685" i="123"/>
  <c r="K1686" i="123"/>
  <c r="K1687" i="123"/>
  <c r="K1688" i="123"/>
  <c r="K1689" i="123"/>
  <c r="K1690" i="123"/>
  <c r="K1691" i="123"/>
  <c r="K1692" i="123"/>
  <c r="K1693" i="123"/>
  <c r="K1694" i="123"/>
  <c r="K1695" i="123"/>
  <c r="K1696" i="123"/>
  <c r="K1697" i="123"/>
  <c r="K1698" i="123"/>
  <c r="K1699" i="123"/>
  <c r="K1700" i="123"/>
  <c r="K1701" i="123"/>
  <c r="K1702" i="123"/>
  <c r="K1703" i="123"/>
  <c r="K1704" i="123"/>
  <c r="K1705" i="123"/>
  <c r="K1706" i="123"/>
  <c r="K1707" i="123"/>
  <c r="K1708" i="123"/>
  <c r="K1709" i="123"/>
  <c r="K1710" i="123"/>
  <c r="K1711" i="123"/>
  <c r="K1712" i="123"/>
  <c r="K1713" i="123"/>
  <c r="K1714" i="123"/>
  <c r="K1715" i="123"/>
  <c r="K1716" i="123"/>
  <c r="K1717" i="123"/>
  <c r="K1718" i="123"/>
  <c r="K1719" i="123"/>
  <c r="K1720" i="123"/>
  <c r="K1721" i="123"/>
  <c r="K1722" i="123"/>
  <c r="K1723" i="123"/>
  <c r="K1724" i="123"/>
  <c r="K1725" i="123"/>
  <c r="K1726" i="123"/>
  <c r="K1727" i="123"/>
  <c r="K1728" i="123"/>
  <c r="K1729" i="123"/>
  <c r="K1730" i="123"/>
  <c r="K1731" i="123"/>
  <c r="K1732" i="123"/>
  <c r="K1733" i="123"/>
  <c r="K1734" i="123"/>
  <c r="K1735" i="123"/>
  <c r="K1736" i="123"/>
  <c r="K1737" i="123"/>
  <c r="K1738" i="123"/>
  <c r="K1739" i="123"/>
  <c r="K1740" i="123"/>
  <c r="K1741" i="123"/>
  <c r="K1742" i="123"/>
  <c r="K1743" i="123"/>
  <c r="K1744" i="123"/>
  <c r="K1745" i="123"/>
  <c r="K1746" i="123"/>
  <c r="K1747" i="123"/>
  <c r="K1748" i="123"/>
  <c r="K1749" i="123"/>
  <c r="K1750" i="123"/>
  <c r="K1751" i="123"/>
  <c r="K1752" i="123"/>
  <c r="K1753" i="123"/>
  <c r="K1754" i="123"/>
  <c r="K1755" i="123"/>
  <c r="K1756" i="123"/>
  <c r="K1757" i="123"/>
  <c r="K1758" i="123"/>
  <c r="K1759" i="123"/>
  <c r="K1760" i="123"/>
  <c r="K1761" i="123"/>
  <c r="K1762" i="123"/>
  <c r="K1763" i="123"/>
  <c r="K1764" i="123"/>
  <c r="K1765" i="123"/>
  <c r="K1766" i="123"/>
  <c r="K1767" i="123"/>
  <c r="K1768" i="123"/>
  <c r="K1769" i="123"/>
  <c r="K1770" i="123"/>
  <c r="K1771" i="123"/>
  <c r="K1772" i="123"/>
  <c r="K1773" i="123"/>
  <c r="K1774" i="123"/>
  <c r="K1775" i="123"/>
  <c r="K1776" i="123"/>
  <c r="K1777" i="123"/>
  <c r="K1778" i="123"/>
  <c r="K1779" i="123"/>
  <c r="K1780" i="123"/>
  <c r="K1781" i="123"/>
  <c r="K1782" i="123"/>
  <c r="K1783" i="123"/>
  <c r="K1784" i="123"/>
  <c r="K1785" i="123"/>
  <c r="K1786" i="123"/>
  <c r="K1787" i="123"/>
  <c r="K1788" i="123"/>
  <c r="K1789" i="123"/>
  <c r="K1790" i="123"/>
  <c r="K1791" i="123"/>
  <c r="K1792" i="123"/>
  <c r="K1793" i="123"/>
  <c r="K1794" i="123"/>
  <c r="K1795" i="123"/>
  <c r="K1796" i="123"/>
  <c r="K1797" i="123"/>
  <c r="K1798" i="123"/>
  <c r="K1799" i="123"/>
  <c r="K1800" i="123"/>
  <c r="K1801" i="123"/>
  <c r="K1802" i="123"/>
  <c r="K1803" i="123"/>
  <c r="K1804" i="123"/>
  <c r="K1805" i="123"/>
  <c r="K1806" i="123"/>
  <c r="K1807" i="123"/>
  <c r="K1808" i="123"/>
  <c r="K1809" i="123"/>
  <c r="K1810" i="123"/>
  <c r="K1811" i="123"/>
  <c r="K1812" i="123"/>
  <c r="K1813" i="123"/>
  <c r="K1814" i="123"/>
  <c r="K1815" i="123"/>
  <c r="K1816" i="123"/>
  <c r="K1817" i="123"/>
  <c r="K1818" i="123"/>
  <c r="K1819" i="123"/>
  <c r="K1820" i="123"/>
  <c r="K1821" i="123"/>
  <c r="K1822" i="123"/>
  <c r="K1823" i="123"/>
  <c r="K1824" i="123"/>
  <c r="K1825" i="123"/>
  <c r="K1826" i="123"/>
  <c r="K1827" i="123"/>
  <c r="K1828" i="123"/>
  <c r="K1829" i="123"/>
  <c r="K1830" i="123"/>
  <c r="K1831" i="123"/>
  <c r="K1832" i="123"/>
  <c r="K1833" i="123"/>
  <c r="K1834" i="123"/>
  <c r="K1835" i="123"/>
  <c r="K1836" i="123"/>
  <c r="K1837" i="123"/>
  <c r="K1838" i="123"/>
  <c r="K1839" i="123"/>
  <c r="K1840" i="123"/>
  <c r="K1841" i="123"/>
  <c r="K1842" i="123"/>
  <c r="K1843" i="123"/>
  <c r="K1844" i="123"/>
  <c r="K1845" i="123"/>
  <c r="K1846" i="123"/>
  <c r="K1847" i="123"/>
  <c r="K1848" i="123"/>
  <c r="K1849" i="123"/>
  <c r="K1850" i="123"/>
  <c r="K1851" i="123"/>
  <c r="K1852" i="123"/>
  <c r="K1853" i="123"/>
  <c r="K1854" i="123"/>
  <c r="K1855" i="123"/>
  <c r="K1856" i="123"/>
  <c r="K1857" i="123"/>
  <c r="K1858" i="123"/>
  <c r="K1859" i="123"/>
  <c r="K1860" i="123"/>
  <c r="K1861" i="123"/>
  <c r="K1862" i="123"/>
  <c r="K1863" i="123"/>
  <c r="K1864" i="123"/>
  <c r="K1865" i="123"/>
  <c r="K1866" i="123"/>
  <c r="K1867" i="123"/>
  <c r="K1868" i="123"/>
  <c r="K1869" i="123"/>
  <c r="K1870" i="123"/>
  <c r="K1871" i="123"/>
  <c r="K1872" i="123"/>
  <c r="K1873" i="123"/>
  <c r="K1874" i="123"/>
  <c r="K1875" i="123"/>
  <c r="K1876" i="123"/>
  <c r="K1877" i="123"/>
  <c r="K1878" i="123"/>
  <c r="K1879" i="123"/>
  <c r="K1880" i="123"/>
  <c r="K1881" i="123"/>
  <c r="K1882" i="123"/>
  <c r="K1883" i="123"/>
  <c r="K1884" i="123"/>
  <c r="K1885" i="123"/>
  <c r="K1886" i="123"/>
  <c r="K1887" i="123"/>
  <c r="K1888" i="123"/>
  <c r="K1889" i="123"/>
  <c r="K1890" i="123"/>
  <c r="K1891" i="123"/>
  <c r="K1892" i="123"/>
  <c r="K1893" i="123"/>
  <c r="K1894" i="123"/>
  <c r="K1895" i="123"/>
  <c r="K1896" i="123"/>
  <c r="K1897" i="123"/>
  <c r="K1898" i="123"/>
  <c r="K1899" i="123"/>
  <c r="K1900" i="123"/>
  <c r="K1901" i="123"/>
  <c r="K1902" i="123"/>
  <c r="K1903" i="123"/>
  <c r="K1904" i="123"/>
  <c r="K1905" i="123"/>
  <c r="K1906" i="123"/>
  <c r="K1907" i="123"/>
  <c r="K1908" i="123"/>
  <c r="K1909" i="123"/>
  <c r="K1910" i="123"/>
  <c r="K1911" i="123"/>
  <c r="K1912" i="123"/>
  <c r="K1913" i="123"/>
  <c r="K1914" i="123"/>
  <c r="K1915" i="123"/>
  <c r="K1916" i="123"/>
  <c r="K1917" i="123"/>
  <c r="K1918" i="123"/>
  <c r="K1919" i="123"/>
  <c r="K1920" i="123"/>
  <c r="K1921" i="123"/>
  <c r="K1922" i="123"/>
  <c r="K1923" i="123"/>
  <c r="K1924" i="123"/>
  <c r="K1925" i="123"/>
  <c r="K1926" i="123"/>
  <c r="K1927" i="123"/>
  <c r="K1928" i="123"/>
  <c r="K1929" i="123"/>
  <c r="K1930" i="123"/>
  <c r="K1931" i="123"/>
  <c r="K1932" i="123"/>
  <c r="K1933" i="123"/>
  <c r="K1934" i="123"/>
  <c r="K1935" i="123"/>
  <c r="K1936" i="123"/>
  <c r="K1937" i="123"/>
  <c r="K1938" i="123"/>
  <c r="K1939" i="123"/>
  <c r="K1940" i="123"/>
  <c r="K1941" i="123"/>
  <c r="K1942" i="123"/>
  <c r="K1943" i="123"/>
  <c r="K1944" i="123"/>
  <c r="K1945" i="123"/>
  <c r="K1946" i="123"/>
  <c r="K1947" i="123"/>
  <c r="K1948" i="123"/>
  <c r="K1949" i="123"/>
  <c r="K1950" i="123"/>
  <c r="K1951" i="123"/>
  <c r="K1952" i="123"/>
  <c r="K1953" i="123"/>
  <c r="K1954" i="123"/>
  <c r="K1955" i="123"/>
  <c r="K1956" i="123"/>
  <c r="K1957" i="123"/>
  <c r="K1958" i="123"/>
  <c r="K1959" i="123"/>
  <c r="K1960" i="123"/>
  <c r="K1961" i="123"/>
  <c r="K1962" i="123"/>
  <c r="K1963" i="123"/>
  <c r="K1964" i="123"/>
  <c r="K1965" i="123"/>
  <c r="K1966" i="123"/>
  <c r="K1967" i="123"/>
  <c r="K1968" i="123"/>
  <c r="K1969" i="123"/>
  <c r="K1970" i="123"/>
  <c r="K1971" i="123"/>
  <c r="K1972" i="123"/>
  <c r="K1973" i="123"/>
  <c r="K1974" i="123"/>
  <c r="K1975" i="123"/>
  <c r="K1976" i="123"/>
  <c r="K1977" i="123"/>
  <c r="K1978" i="123"/>
  <c r="K1979" i="123"/>
  <c r="K1980" i="123"/>
  <c r="K1981" i="123"/>
  <c r="K1982" i="123"/>
  <c r="K1983" i="123"/>
  <c r="K1984" i="123"/>
  <c r="K1985" i="123"/>
  <c r="K1986" i="123"/>
  <c r="K1987" i="123"/>
  <c r="K1988" i="123"/>
  <c r="K1989" i="123"/>
  <c r="K1990" i="123"/>
  <c r="K1991" i="123"/>
  <c r="K1992" i="123"/>
  <c r="K1993" i="123"/>
  <c r="K1994" i="123"/>
  <c r="K1995" i="123"/>
  <c r="K1996" i="123"/>
  <c r="K1997" i="123"/>
  <c r="K1998" i="123"/>
  <c r="K1999" i="123"/>
  <c r="K2000" i="123"/>
  <c r="K2001" i="123"/>
  <c r="K2002" i="123"/>
  <c r="K2003" i="123"/>
  <c r="K2004" i="123"/>
  <c r="K2005" i="123"/>
  <c r="K2006" i="123"/>
  <c r="K2007" i="123"/>
  <c r="K2008" i="123"/>
  <c r="K2009" i="123"/>
  <c r="K2010" i="123"/>
  <c r="K2011" i="123"/>
  <c r="K2012" i="123"/>
  <c r="K2013" i="123"/>
  <c r="K2014" i="123"/>
  <c r="K2015" i="123"/>
  <c r="K2016" i="123"/>
  <c r="K2017" i="123"/>
  <c r="K2018" i="123"/>
  <c r="K2019" i="123"/>
  <c r="K2020" i="123"/>
  <c r="K2021" i="123"/>
  <c r="K2022" i="123"/>
  <c r="K2023" i="123"/>
  <c r="K2024" i="123"/>
  <c r="K2025" i="123"/>
  <c r="K2026" i="123"/>
  <c r="K2027" i="123"/>
  <c r="K2028" i="123"/>
  <c r="K2029" i="123"/>
  <c r="K2030" i="123"/>
  <c r="K2031" i="123"/>
  <c r="K2032" i="123"/>
  <c r="K2033" i="123"/>
  <c r="K2034" i="123"/>
  <c r="K2035" i="123"/>
  <c r="K2036" i="123"/>
  <c r="K2037" i="123"/>
  <c r="K2038" i="123"/>
  <c r="K2039" i="123"/>
  <c r="K2040" i="123"/>
  <c r="K2041" i="123"/>
  <c r="K2042" i="123"/>
  <c r="K2043" i="123"/>
  <c r="K2044" i="123"/>
  <c r="K2045" i="123"/>
  <c r="K2046" i="123"/>
  <c r="K2047" i="123"/>
  <c r="K2048" i="123"/>
  <c r="K2049" i="123"/>
  <c r="K2050" i="123"/>
  <c r="K2051" i="123"/>
  <c r="K2052" i="123"/>
  <c r="K2053" i="123"/>
  <c r="K2054" i="123"/>
  <c r="K2055" i="123"/>
  <c r="K2056" i="123"/>
  <c r="K2057" i="123"/>
  <c r="K2058" i="123"/>
  <c r="K2059" i="123"/>
  <c r="K2060" i="123"/>
  <c r="K2061" i="123"/>
  <c r="K2062" i="123"/>
  <c r="K2063" i="123"/>
  <c r="K2064" i="123"/>
  <c r="K2065" i="123"/>
  <c r="K2066" i="123"/>
  <c r="K2067" i="123"/>
  <c r="K2068" i="123"/>
  <c r="K2069" i="123"/>
  <c r="K2070" i="123"/>
  <c r="K2071" i="123"/>
  <c r="K2072" i="123"/>
  <c r="K2073" i="123"/>
  <c r="K2074" i="123"/>
  <c r="K2075" i="123"/>
  <c r="K2076" i="123"/>
  <c r="K2077" i="123"/>
  <c r="K2078" i="123"/>
  <c r="K2079" i="123"/>
  <c r="K2080" i="123"/>
  <c r="K2081" i="123"/>
  <c r="K2082" i="123"/>
  <c r="K2083" i="123"/>
  <c r="K2084" i="123"/>
  <c r="K2085" i="123"/>
  <c r="K2086" i="123"/>
  <c r="K2087" i="123"/>
  <c r="K2088" i="123"/>
  <c r="K2089" i="123"/>
  <c r="K2090" i="123"/>
  <c r="K2091" i="123"/>
  <c r="K2092" i="123"/>
  <c r="K2093" i="123"/>
  <c r="K2094" i="123"/>
  <c r="K2095" i="123"/>
  <c r="K2096" i="123"/>
  <c r="K2097" i="123"/>
  <c r="K2098" i="123"/>
  <c r="K2099" i="123"/>
  <c r="K2100" i="123"/>
  <c r="K2101" i="123"/>
  <c r="K2102" i="123"/>
  <c r="K2103" i="123"/>
  <c r="K2104" i="123"/>
  <c r="K2105" i="123"/>
  <c r="K2106" i="123"/>
  <c r="K2107" i="123"/>
  <c r="K2108" i="123"/>
  <c r="K2109" i="123"/>
  <c r="K2110" i="123"/>
  <c r="K2111" i="123"/>
  <c r="K2112" i="123"/>
  <c r="K2113" i="123"/>
  <c r="K2114" i="123"/>
  <c r="K2115" i="123"/>
  <c r="K2116" i="123"/>
  <c r="K2117" i="123"/>
  <c r="K2118" i="123"/>
  <c r="K2119" i="123"/>
  <c r="K2120" i="123"/>
  <c r="K2121" i="123"/>
  <c r="K2122" i="123"/>
  <c r="K2123" i="123"/>
  <c r="K2124" i="123"/>
  <c r="K2125" i="123"/>
  <c r="K2126" i="123"/>
  <c r="K2127" i="123"/>
  <c r="K2128" i="123"/>
  <c r="K2129" i="123"/>
  <c r="K2130" i="123"/>
  <c r="K2131" i="123"/>
  <c r="K2132" i="123"/>
  <c r="K2133" i="123"/>
  <c r="K2134" i="123"/>
  <c r="K2135" i="123"/>
  <c r="K2136" i="123"/>
  <c r="K2137" i="123"/>
  <c r="K2138" i="123"/>
  <c r="K2139" i="123"/>
  <c r="K2140" i="123"/>
  <c r="K2141" i="123"/>
  <c r="K2142" i="123"/>
  <c r="K2143" i="123"/>
  <c r="K2144" i="123"/>
  <c r="K2145" i="123"/>
  <c r="K2146" i="123"/>
  <c r="K2147" i="123"/>
  <c r="K2148" i="123"/>
  <c r="K2149" i="123"/>
  <c r="K2150" i="123"/>
  <c r="K2151" i="123"/>
  <c r="K2152" i="123"/>
  <c r="K2153" i="123"/>
  <c r="K2154" i="123"/>
  <c r="K2155" i="123"/>
  <c r="K2156" i="123"/>
  <c r="K2157" i="123"/>
  <c r="K2158" i="123"/>
  <c r="K2159" i="123"/>
  <c r="K2160" i="123"/>
  <c r="K2161" i="123"/>
  <c r="K2162" i="123"/>
  <c r="K2163" i="123"/>
  <c r="K2164" i="123"/>
  <c r="K2165" i="123"/>
  <c r="K2166" i="123"/>
  <c r="K2167" i="123"/>
  <c r="K2168" i="123"/>
  <c r="K2169" i="123"/>
  <c r="K2170" i="123"/>
  <c r="K2171" i="123"/>
  <c r="K2172" i="123"/>
  <c r="K2173" i="123"/>
  <c r="K2174" i="123"/>
  <c r="K2175" i="123"/>
  <c r="K2176" i="123"/>
  <c r="K2177" i="123"/>
  <c r="K2178" i="123"/>
  <c r="K2179" i="123"/>
  <c r="K2180" i="123"/>
  <c r="K2181" i="123"/>
  <c r="K2182" i="123"/>
  <c r="K2183" i="123"/>
  <c r="K2184" i="123"/>
  <c r="K2185" i="123"/>
  <c r="K2186" i="123"/>
  <c r="K2187" i="123"/>
  <c r="K2188" i="123"/>
  <c r="K2189" i="123"/>
  <c r="K2190" i="123"/>
  <c r="K2191" i="123"/>
  <c r="K2192" i="123"/>
  <c r="K2193" i="123"/>
  <c r="K2194" i="123"/>
  <c r="K2195" i="123"/>
  <c r="K2196" i="123"/>
  <c r="K2197" i="123"/>
  <c r="K2198" i="123"/>
  <c r="K2199" i="123"/>
  <c r="K2200" i="123"/>
  <c r="K2201" i="123"/>
  <c r="K2202" i="123"/>
  <c r="K2203" i="123"/>
  <c r="K2204" i="123"/>
  <c r="K2205" i="123"/>
  <c r="K2206" i="123"/>
  <c r="K2207" i="123"/>
  <c r="K2208" i="123"/>
  <c r="K2209" i="123"/>
  <c r="K2210" i="123"/>
  <c r="K2211" i="123"/>
  <c r="K2212" i="123"/>
  <c r="K2213" i="123"/>
  <c r="K2214" i="123"/>
  <c r="K2215" i="123"/>
  <c r="K2216" i="123"/>
  <c r="K2217" i="123"/>
  <c r="K2218" i="123"/>
  <c r="K2219" i="123"/>
  <c r="K2220" i="123"/>
  <c r="K2221" i="123"/>
  <c r="K2222" i="123"/>
  <c r="K2223" i="123"/>
  <c r="K2224" i="123"/>
  <c r="K2225" i="123"/>
  <c r="K2226" i="123"/>
  <c r="K2227" i="123"/>
  <c r="K2228" i="123"/>
  <c r="K2229" i="123"/>
  <c r="K2230" i="123"/>
  <c r="K2231" i="123"/>
  <c r="K2232" i="123"/>
  <c r="K2233" i="123"/>
  <c r="K2234" i="123"/>
  <c r="K2235" i="123"/>
  <c r="K2236" i="123"/>
  <c r="K2237" i="123"/>
  <c r="K2238" i="123"/>
  <c r="K2239" i="123"/>
  <c r="K2240" i="123"/>
  <c r="K2241" i="123"/>
  <c r="K2242" i="123"/>
  <c r="K2243" i="123"/>
  <c r="K2244" i="123"/>
  <c r="K2245" i="123"/>
  <c r="K2246" i="123"/>
  <c r="K2247" i="123"/>
  <c r="K2248" i="123"/>
  <c r="K2249" i="123"/>
  <c r="K2250" i="123"/>
  <c r="K2251" i="123"/>
  <c r="K2252" i="123"/>
  <c r="K2253" i="123"/>
  <c r="K2254" i="123"/>
  <c r="K2255" i="123"/>
  <c r="K2256" i="123"/>
  <c r="K2257" i="123"/>
  <c r="K2258" i="123"/>
  <c r="K2259" i="123"/>
  <c r="K2260" i="123"/>
  <c r="K2261" i="123"/>
  <c r="K2262" i="123"/>
  <c r="K2263" i="123"/>
  <c r="K2264" i="123"/>
  <c r="K2265" i="123"/>
  <c r="K2266" i="123"/>
  <c r="K2267" i="123"/>
  <c r="K2268" i="123"/>
  <c r="K2269" i="123"/>
  <c r="K2270" i="123"/>
  <c r="K2271" i="123"/>
  <c r="K2272" i="123"/>
  <c r="K2273" i="123"/>
  <c r="K2274" i="123"/>
  <c r="K2275" i="123"/>
  <c r="K2276" i="123"/>
  <c r="K2277" i="123"/>
  <c r="K2278" i="123"/>
  <c r="K2279" i="123"/>
  <c r="K2280" i="123"/>
  <c r="K2281" i="123"/>
  <c r="K2282" i="123"/>
  <c r="K2283" i="123"/>
  <c r="K2284" i="123"/>
  <c r="K2285" i="123"/>
  <c r="K2286" i="123"/>
  <c r="K2287" i="123"/>
  <c r="K2288" i="123"/>
  <c r="K2289" i="123"/>
  <c r="K2290" i="123"/>
  <c r="K2291" i="123"/>
  <c r="K2292" i="123"/>
  <c r="K2293" i="123"/>
  <c r="K2294" i="123"/>
  <c r="K2295" i="123"/>
  <c r="K2296" i="123"/>
  <c r="K2297" i="123"/>
  <c r="K2298" i="123"/>
  <c r="K2299" i="123"/>
  <c r="K2300" i="123"/>
  <c r="K2301" i="123"/>
  <c r="K2302" i="123"/>
  <c r="K2303" i="123"/>
  <c r="K2304" i="123"/>
  <c r="K2305" i="123"/>
  <c r="K2306" i="123"/>
  <c r="K2307" i="123"/>
  <c r="K2308" i="123"/>
  <c r="K2309" i="123"/>
  <c r="K2310" i="123"/>
  <c r="K2311" i="123"/>
  <c r="K2312" i="123"/>
  <c r="K2313" i="123"/>
  <c r="K2314" i="123"/>
  <c r="K2315" i="123"/>
  <c r="K2316" i="123"/>
  <c r="K2317" i="123"/>
  <c r="K2318" i="123"/>
  <c r="K2319" i="123"/>
  <c r="K2320" i="123"/>
  <c r="K2321" i="123"/>
  <c r="K2322" i="123"/>
  <c r="K2323" i="123"/>
  <c r="K2324" i="123"/>
  <c r="K2325" i="123"/>
  <c r="K2326" i="123"/>
  <c r="K2327" i="123"/>
  <c r="K2328" i="123"/>
  <c r="K2329" i="123"/>
  <c r="K2330" i="123"/>
  <c r="K2331" i="123"/>
  <c r="K2332" i="123"/>
  <c r="K2333" i="123"/>
  <c r="K2334" i="123"/>
  <c r="K2335" i="123"/>
  <c r="K2336" i="123"/>
  <c r="K2337" i="123"/>
  <c r="K2338" i="123"/>
  <c r="K2339" i="123"/>
  <c r="K2340" i="123"/>
  <c r="K2341" i="123"/>
  <c r="K2342" i="123"/>
  <c r="K2343" i="123"/>
  <c r="K2344" i="123"/>
  <c r="K2345" i="123"/>
  <c r="K2346" i="123"/>
  <c r="K2347" i="123"/>
  <c r="K2348" i="123"/>
  <c r="K2349" i="123"/>
  <c r="K2350" i="123"/>
  <c r="K2351" i="123"/>
  <c r="K2352" i="123"/>
  <c r="K2353" i="123"/>
  <c r="K2354" i="123"/>
  <c r="K2355" i="123"/>
  <c r="K2356" i="123"/>
  <c r="K2357" i="123"/>
  <c r="K2358" i="123"/>
  <c r="K2359" i="123"/>
  <c r="K2360" i="123"/>
  <c r="K2361" i="123"/>
  <c r="K2362" i="123"/>
  <c r="K2363" i="123"/>
  <c r="K2364" i="123"/>
  <c r="K2365" i="123"/>
  <c r="K2366" i="123"/>
  <c r="K2367" i="123"/>
  <c r="K2368" i="123"/>
  <c r="K2369" i="123"/>
  <c r="K2370" i="123"/>
  <c r="K2371" i="123"/>
  <c r="K2372" i="123"/>
  <c r="K2373" i="123"/>
  <c r="K2374" i="123"/>
  <c r="K2375" i="123"/>
  <c r="K2376" i="123"/>
  <c r="K2377" i="123"/>
  <c r="K2378" i="123"/>
  <c r="K2379" i="123"/>
  <c r="K2380" i="123"/>
  <c r="K2381" i="123"/>
  <c r="K2382" i="123"/>
  <c r="K2383" i="123"/>
  <c r="K2384" i="123"/>
  <c r="K2385" i="123"/>
  <c r="K2386" i="123"/>
  <c r="K2387" i="123"/>
  <c r="K2388" i="123"/>
  <c r="K2389" i="123"/>
  <c r="K2390" i="123"/>
  <c r="K2391" i="123"/>
  <c r="K2392" i="123"/>
  <c r="K2393" i="123"/>
  <c r="K2394" i="123"/>
  <c r="K2395" i="123"/>
  <c r="K2396" i="123"/>
  <c r="K2397" i="123"/>
  <c r="K2398" i="123"/>
  <c r="K2399" i="123"/>
  <c r="K2400" i="123"/>
  <c r="K2401" i="123"/>
  <c r="K2402" i="123"/>
  <c r="K2403" i="123"/>
  <c r="K2404" i="123"/>
  <c r="K2405" i="123"/>
  <c r="K2406" i="123"/>
  <c r="K2407" i="123"/>
  <c r="K2408" i="123"/>
  <c r="K2409" i="123"/>
  <c r="K2410" i="123"/>
  <c r="K2411" i="123"/>
  <c r="K2412" i="123"/>
  <c r="K2413" i="123"/>
  <c r="K2414" i="123"/>
  <c r="K2415" i="123"/>
  <c r="K2416" i="123"/>
  <c r="K2417" i="123"/>
  <c r="K2418" i="123"/>
  <c r="K2419" i="123"/>
  <c r="K2420" i="123"/>
  <c r="K2421" i="123"/>
  <c r="K2422" i="123"/>
  <c r="K2423" i="123"/>
  <c r="K2424" i="123"/>
  <c r="K2425" i="123"/>
  <c r="K2426" i="123"/>
  <c r="K2427" i="123"/>
  <c r="K2428" i="123"/>
  <c r="K2429" i="123"/>
  <c r="K2430" i="123"/>
  <c r="K2431" i="123"/>
  <c r="K2432" i="123"/>
  <c r="K2433" i="123"/>
  <c r="K2434" i="123"/>
  <c r="K2435" i="123"/>
  <c r="K2436" i="123"/>
  <c r="K2437" i="123"/>
  <c r="K2438" i="123"/>
  <c r="K2439" i="123"/>
  <c r="K2440" i="123"/>
  <c r="K2441" i="123"/>
  <c r="K2442" i="123"/>
  <c r="K2443" i="123"/>
  <c r="K2444" i="123"/>
  <c r="K2445" i="123"/>
  <c r="K2446" i="123"/>
  <c r="K2447" i="123"/>
  <c r="K2448" i="123"/>
  <c r="K2449" i="123"/>
  <c r="K2450" i="123"/>
  <c r="K2451" i="123"/>
  <c r="K2452" i="123"/>
  <c r="K2453" i="123"/>
  <c r="K2454" i="123"/>
  <c r="K2455" i="123"/>
  <c r="K2456" i="123"/>
  <c r="I5" i="123"/>
  <c r="I6" i="123"/>
  <c r="I7" i="123"/>
  <c r="I8" i="123"/>
  <c r="I9" i="123"/>
  <c r="I10" i="123"/>
  <c r="I11" i="123"/>
  <c r="I12" i="123"/>
  <c r="I13" i="123"/>
  <c r="I14" i="123"/>
  <c r="I15" i="123"/>
  <c r="I16" i="123"/>
  <c r="I17" i="123"/>
  <c r="I18" i="123"/>
  <c r="I19" i="123"/>
  <c r="I20" i="123"/>
  <c r="I21" i="123"/>
  <c r="I22" i="123"/>
  <c r="I23" i="123"/>
  <c r="G5" i="123"/>
  <c r="G6" i="123"/>
  <c r="G7" i="123"/>
  <c r="G8" i="123"/>
  <c r="G9" i="123"/>
  <c r="G10" i="123"/>
  <c r="G11" i="123"/>
  <c r="G12" i="123"/>
  <c r="G13" i="123"/>
  <c r="G14" i="123"/>
  <c r="G15" i="123"/>
  <c r="G16" i="123"/>
  <c r="G17" i="123"/>
  <c r="G18" i="123"/>
  <c r="G19" i="123"/>
  <c r="G20" i="123"/>
  <c r="G21" i="123"/>
  <c r="G22" i="123"/>
  <c r="G23" i="123"/>
  <c r="G24" i="123"/>
  <c r="G25" i="123"/>
  <c r="G26" i="123"/>
  <c r="G27" i="123"/>
  <c r="G28" i="123"/>
  <c r="G29" i="123"/>
  <c r="G30" i="123"/>
  <c r="G31" i="123"/>
  <c r="G32" i="123"/>
  <c r="G33" i="123"/>
  <c r="G34" i="123"/>
  <c r="G35" i="123"/>
  <c r="G36" i="123"/>
  <c r="G37" i="123"/>
  <c r="G38" i="123"/>
  <c r="G39" i="123"/>
  <c r="G40" i="123"/>
  <c r="G41" i="123"/>
  <c r="G42" i="123"/>
  <c r="G43" i="123"/>
  <c r="G44" i="123"/>
  <c r="G45" i="123"/>
  <c r="G46" i="123"/>
  <c r="G47" i="123"/>
  <c r="G48" i="123"/>
  <c r="G49" i="123"/>
  <c r="G50" i="123"/>
  <c r="G51" i="123"/>
  <c r="G52" i="123"/>
  <c r="G53" i="123"/>
  <c r="G54" i="123"/>
  <c r="G55" i="123"/>
  <c r="G56" i="123"/>
  <c r="G57" i="123"/>
  <c r="G58" i="123"/>
  <c r="G59" i="123"/>
  <c r="G60" i="123"/>
  <c r="G61" i="123"/>
  <c r="G62" i="123"/>
  <c r="G63" i="123"/>
  <c r="G64" i="123"/>
  <c r="G65" i="123"/>
  <c r="G66" i="123"/>
  <c r="G67" i="123"/>
  <c r="G68" i="123"/>
  <c r="G69" i="123"/>
  <c r="G70" i="123"/>
  <c r="G71" i="123"/>
  <c r="G72" i="123"/>
  <c r="G73" i="123"/>
  <c r="G74" i="123"/>
  <c r="G75" i="123"/>
  <c r="G76" i="123"/>
  <c r="G77" i="123"/>
  <c r="G78" i="123"/>
  <c r="G79" i="123"/>
  <c r="G80" i="123"/>
  <c r="G81" i="123"/>
  <c r="G82" i="123"/>
  <c r="G83" i="123"/>
  <c r="G84" i="123"/>
  <c r="G85" i="123"/>
  <c r="G86" i="123"/>
  <c r="G87" i="123"/>
  <c r="G88" i="123"/>
  <c r="G89" i="123"/>
  <c r="G90" i="123"/>
  <c r="G91" i="123"/>
  <c r="G92" i="123"/>
  <c r="G93" i="123"/>
  <c r="G94" i="123"/>
  <c r="G95" i="123"/>
  <c r="G96" i="123"/>
  <c r="G97" i="123"/>
  <c r="G98" i="123"/>
  <c r="G99" i="123"/>
  <c r="G100" i="123"/>
  <c r="G101" i="123"/>
  <c r="G102" i="123"/>
  <c r="G103" i="123"/>
  <c r="G104" i="123"/>
  <c r="G105" i="123"/>
  <c r="G106" i="123"/>
  <c r="G107" i="123"/>
  <c r="G108" i="123"/>
  <c r="G109" i="123"/>
  <c r="G110" i="123"/>
  <c r="G111" i="123"/>
  <c r="G112" i="123"/>
  <c r="G113" i="123"/>
  <c r="G114" i="123"/>
  <c r="G115" i="123"/>
  <c r="G116" i="123"/>
  <c r="G117" i="123"/>
  <c r="G118" i="123"/>
  <c r="G119" i="123"/>
  <c r="G120" i="123"/>
  <c r="G121" i="123"/>
  <c r="G122" i="123"/>
  <c r="G123" i="123"/>
  <c r="G124" i="123"/>
  <c r="G125" i="123"/>
  <c r="G126" i="123"/>
  <c r="G127" i="123"/>
  <c r="G128" i="123"/>
  <c r="G129" i="123"/>
  <c r="G130" i="123"/>
  <c r="G131" i="123"/>
  <c r="G132" i="123"/>
  <c r="G133" i="123"/>
  <c r="G134" i="123"/>
  <c r="G135" i="123"/>
  <c r="G136" i="123"/>
  <c r="G137" i="123"/>
  <c r="G138" i="123"/>
  <c r="G139" i="123"/>
  <c r="G140" i="123"/>
  <c r="G141" i="123"/>
  <c r="G142" i="123"/>
  <c r="G143" i="123"/>
  <c r="G144" i="123"/>
  <c r="G145" i="123"/>
  <c r="G146" i="123"/>
  <c r="G147" i="123"/>
  <c r="G148" i="123"/>
  <c r="G149" i="123"/>
  <c r="G150" i="123"/>
  <c r="G151" i="123"/>
  <c r="G152" i="123"/>
  <c r="G153" i="123"/>
  <c r="G154" i="123"/>
  <c r="G155" i="123"/>
  <c r="G156" i="123"/>
  <c r="G157" i="123"/>
  <c r="G158" i="123"/>
  <c r="G159" i="123"/>
  <c r="G160" i="123"/>
  <c r="G161" i="123"/>
  <c r="G162" i="123"/>
  <c r="G163" i="123"/>
  <c r="G164" i="123"/>
  <c r="G165" i="123"/>
  <c r="G166" i="123"/>
  <c r="G167" i="123"/>
  <c r="G168" i="123"/>
  <c r="G169" i="123"/>
  <c r="G170" i="123"/>
  <c r="G171" i="123"/>
  <c r="G172" i="123"/>
  <c r="G173" i="123"/>
  <c r="G174" i="123"/>
  <c r="G175" i="123"/>
  <c r="G176" i="123"/>
  <c r="G177" i="123"/>
  <c r="G178" i="123"/>
  <c r="E5" i="123"/>
  <c r="E6" i="123"/>
  <c r="E7" i="123"/>
  <c r="E8" i="123"/>
  <c r="E9" i="123"/>
  <c r="E10" i="123"/>
  <c r="E11" i="123"/>
  <c r="E12" i="123"/>
  <c r="E13" i="123"/>
  <c r="E14" i="123"/>
  <c r="E15" i="123"/>
  <c r="E16" i="123"/>
  <c r="E17" i="123"/>
  <c r="E18" i="123"/>
  <c r="E19" i="123"/>
  <c r="E20" i="123"/>
  <c r="E21" i="123"/>
  <c r="E22" i="123"/>
  <c r="E23" i="123"/>
  <c r="E24" i="123"/>
  <c r="E25" i="123"/>
  <c r="E26" i="123"/>
  <c r="E27" i="123"/>
  <c r="E28" i="123"/>
  <c r="E29" i="123"/>
  <c r="E30" i="123"/>
  <c r="E31" i="123"/>
  <c r="E32" i="123"/>
  <c r="E33" i="123"/>
  <c r="E34" i="123"/>
  <c r="E35" i="123"/>
  <c r="E36" i="123"/>
  <c r="E37" i="123"/>
  <c r="E38" i="123"/>
  <c r="E39" i="123"/>
  <c r="E40" i="123"/>
  <c r="E41" i="123"/>
  <c r="E42" i="123"/>
  <c r="E43" i="123"/>
  <c r="E44" i="123"/>
  <c r="E45" i="123"/>
  <c r="E46" i="123"/>
  <c r="E47" i="123"/>
  <c r="E48" i="123"/>
  <c r="E49" i="123"/>
  <c r="E50" i="123"/>
  <c r="E51" i="123"/>
  <c r="E52" i="123"/>
  <c r="E53" i="123"/>
  <c r="E54" i="123"/>
  <c r="E55" i="123"/>
  <c r="E56" i="123"/>
  <c r="E57" i="123"/>
  <c r="E58" i="123"/>
  <c r="E59" i="123"/>
  <c r="E60" i="123"/>
  <c r="E61" i="123"/>
  <c r="E62" i="123"/>
  <c r="E63" i="123"/>
  <c r="E64" i="123"/>
  <c r="E65" i="123"/>
  <c r="E66" i="123"/>
  <c r="E67" i="123"/>
  <c r="E68" i="123"/>
  <c r="E69" i="123"/>
  <c r="E70" i="123"/>
  <c r="E71" i="123"/>
  <c r="E72" i="123"/>
  <c r="E73" i="123"/>
  <c r="E74" i="123"/>
  <c r="E75" i="123"/>
  <c r="E76" i="123"/>
  <c r="E77" i="123"/>
  <c r="E78" i="123"/>
  <c r="E79" i="123"/>
  <c r="E80" i="123"/>
  <c r="E81" i="123"/>
  <c r="E82" i="123"/>
  <c r="E83" i="123"/>
  <c r="E84" i="123"/>
  <c r="E85" i="123"/>
  <c r="E86" i="123"/>
  <c r="E87" i="123"/>
  <c r="E88" i="123"/>
  <c r="E89" i="123"/>
  <c r="E90" i="123"/>
  <c r="E91" i="123"/>
  <c r="E92" i="123"/>
  <c r="E93" i="123"/>
  <c r="E94" i="123"/>
  <c r="E95" i="123"/>
  <c r="E96" i="123"/>
  <c r="E97" i="123"/>
  <c r="E98" i="123"/>
  <c r="E99" i="123"/>
  <c r="E100" i="123"/>
  <c r="E101" i="123"/>
  <c r="E102" i="123"/>
  <c r="E103" i="123"/>
  <c r="E104" i="123"/>
  <c r="E105" i="123"/>
  <c r="E106" i="123"/>
  <c r="E107" i="123"/>
  <c r="E108" i="123"/>
  <c r="E109" i="123"/>
  <c r="E110" i="123"/>
  <c r="E111" i="123"/>
  <c r="E112" i="123"/>
  <c r="E113" i="123"/>
  <c r="E114" i="123"/>
  <c r="E115" i="123"/>
  <c r="E116" i="123"/>
  <c r="E117" i="123"/>
  <c r="E118" i="123"/>
  <c r="E119" i="123"/>
  <c r="E120" i="123"/>
  <c r="E121" i="123"/>
  <c r="E122" i="123"/>
  <c r="E123" i="123"/>
  <c r="E124" i="123"/>
  <c r="E125" i="123"/>
  <c r="E126" i="123"/>
  <c r="E127" i="123"/>
  <c r="E128" i="123"/>
  <c r="E129" i="123"/>
  <c r="E130" i="123"/>
  <c r="E131" i="123"/>
  <c r="E132" i="123"/>
  <c r="E133" i="123"/>
  <c r="E134" i="123"/>
  <c r="E135" i="123"/>
  <c r="E136" i="123"/>
  <c r="E137" i="123"/>
  <c r="E138" i="123"/>
  <c r="E139" i="123"/>
  <c r="E140" i="123"/>
  <c r="E141" i="123"/>
  <c r="E142" i="123"/>
  <c r="E143" i="123"/>
  <c r="E144" i="123"/>
  <c r="E145" i="123"/>
  <c r="E146" i="123"/>
  <c r="E147" i="123"/>
  <c r="E148" i="123"/>
  <c r="E149" i="123"/>
  <c r="E150" i="123"/>
  <c r="E151" i="123"/>
  <c r="E152" i="123"/>
  <c r="E153" i="123"/>
  <c r="E154" i="123"/>
  <c r="E155" i="123"/>
  <c r="E156" i="123"/>
  <c r="E157" i="123"/>
  <c r="E158" i="123"/>
  <c r="E159" i="123"/>
  <c r="E160" i="123"/>
  <c r="E161" i="123"/>
  <c r="E162" i="123"/>
  <c r="E163" i="123"/>
  <c r="E164" i="123"/>
  <c r="E165" i="123"/>
  <c r="E166" i="123"/>
  <c r="E167" i="123"/>
  <c r="E168" i="123"/>
  <c r="E169" i="123"/>
  <c r="E170" i="123"/>
  <c r="E171" i="123"/>
  <c r="E172" i="123"/>
  <c r="E173" i="123"/>
  <c r="E174" i="123"/>
  <c r="E175" i="123"/>
  <c r="E176" i="123"/>
  <c r="E177" i="123"/>
  <c r="E178" i="123"/>
  <c r="E179" i="123"/>
  <c r="E180" i="123"/>
  <c r="E181" i="123"/>
  <c r="E182" i="123"/>
  <c r="E183" i="123"/>
  <c r="E184" i="123"/>
  <c r="E185" i="123"/>
  <c r="E186" i="123"/>
  <c r="E187" i="123"/>
  <c r="E188" i="123"/>
  <c r="E189" i="123"/>
  <c r="E190" i="123"/>
  <c r="E191" i="123"/>
  <c r="E192" i="123"/>
  <c r="E193" i="123"/>
  <c r="E194" i="123"/>
  <c r="E195" i="123"/>
  <c r="E196" i="123"/>
  <c r="E197" i="123"/>
  <c r="E198" i="123"/>
  <c r="E199" i="123"/>
  <c r="E200" i="123"/>
  <c r="E201" i="123"/>
  <c r="E202" i="123"/>
  <c r="E203" i="123"/>
  <c r="E204" i="123"/>
  <c r="E205" i="123"/>
  <c r="E206" i="123"/>
  <c r="E207" i="123"/>
  <c r="E208" i="123"/>
  <c r="E209" i="123"/>
  <c r="E210" i="123"/>
  <c r="E211" i="123"/>
  <c r="E212" i="123"/>
  <c r="E213" i="123"/>
  <c r="E214" i="123"/>
  <c r="E215" i="123"/>
  <c r="E216" i="123"/>
  <c r="E217" i="123"/>
  <c r="E218" i="123"/>
  <c r="E219" i="123"/>
  <c r="E220" i="123"/>
  <c r="E221" i="123"/>
  <c r="E222" i="123"/>
  <c r="E223" i="123"/>
  <c r="E224" i="123"/>
  <c r="E225" i="123"/>
  <c r="E226" i="123"/>
  <c r="E227" i="123"/>
  <c r="E228" i="123"/>
  <c r="E229" i="123"/>
  <c r="E230" i="123"/>
  <c r="E231" i="123"/>
  <c r="E232" i="123"/>
  <c r="E233" i="123"/>
  <c r="E234" i="123"/>
  <c r="E235" i="123"/>
  <c r="E236" i="123"/>
  <c r="E237" i="123"/>
  <c r="E238" i="123"/>
  <c r="E239" i="123"/>
  <c r="E240" i="123"/>
  <c r="E241" i="123"/>
  <c r="E242" i="123"/>
  <c r="E243" i="123"/>
  <c r="E244" i="123"/>
  <c r="E245" i="123"/>
  <c r="E246" i="123"/>
  <c r="E247" i="123"/>
  <c r="E248" i="123"/>
  <c r="E249" i="123"/>
  <c r="E250" i="123"/>
  <c r="E251" i="123"/>
  <c r="E252" i="123"/>
  <c r="E253" i="123"/>
  <c r="E254" i="123"/>
  <c r="E255" i="123"/>
  <c r="E256" i="123"/>
  <c r="E257" i="123"/>
  <c r="E258" i="123"/>
  <c r="E259" i="123"/>
  <c r="E260" i="123"/>
  <c r="E261" i="123"/>
  <c r="E262" i="123"/>
  <c r="E263" i="123"/>
  <c r="E264" i="123"/>
  <c r="E265" i="123"/>
  <c r="E266" i="123"/>
  <c r="E267" i="123"/>
  <c r="E268" i="123"/>
  <c r="E269" i="123"/>
  <c r="E270" i="123"/>
  <c r="E271" i="123"/>
  <c r="E272" i="123"/>
  <c r="E273" i="123"/>
  <c r="E274" i="123"/>
  <c r="E275" i="123"/>
  <c r="E276" i="123"/>
  <c r="E277" i="123"/>
  <c r="E278" i="123"/>
  <c r="E279" i="123"/>
  <c r="E280" i="123"/>
  <c r="E281" i="123"/>
  <c r="E282" i="123"/>
  <c r="E283" i="123"/>
  <c r="E284" i="123"/>
  <c r="E285" i="123"/>
  <c r="E286" i="123"/>
  <c r="E287" i="123"/>
  <c r="E288" i="123"/>
  <c r="E289" i="123"/>
  <c r="E290" i="123"/>
  <c r="E291" i="123"/>
  <c r="E292" i="123"/>
  <c r="E293" i="123"/>
  <c r="E294" i="123"/>
  <c r="E295" i="123"/>
  <c r="E296" i="123"/>
  <c r="E297" i="123"/>
  <c r="E298" i="123"/>
  <c r="E299" i="123"/>
  <c r="E300" i="123"/>
  <c r="E301" i="123"/>
  <c r="E302" i="123"/>
  <c r="E303" i="123"/>
  <c r="E304" i="123"/>
  <c r="E305" i="123"/>
  <c r="E306" i="123"/>
  <c r="E307" i="123"/>
  <c r="E308" i="123"/>
  <c r="E309" i="123"/>
  <c r="E310" i="123"/>
  <c r="E311" i="123"/>
  <c r="E312" i="123"/>
  <c r="E313" i="123"/>
  <c r="E314" i="123"/>
  <c r="E315" i="123"/>
  <c r="E316" i="123"/>
  <c r="E317" i="123"/>
  <c r="E318" i="123"/>
  <c r="E319" i="123"/>
  <c r="E320" i="123"/>
  <c r="E321" i="123"/>
  <c r="E322" i="123"/>
  <c r="E323" i="123"/>
  <c r="E324" i="123"/>
  <c r="E325" i="123"/>
  <c r="E326" i="123"/>
  <c r="E327" i="123"/>
  <c r="E328" i="123"/>
  <c r="E329" i="123"/>
  <c r="E330" i="123"/>
  <c r="E331" i="123"/>
  <c r="E332" i="123"/>
  <c r="E333" i="123"/>
  <c r="E334" i="123"/>
  <c r="E335" i="123"/>
  <c r="E336" i="123"/>
  <c r="E337" i="123"/>
  <c r="E338" i="123"/>
  <c r="E339" i="123"/>
  <c r="E340" i="123"/>
  <c r="E341" i="123"/>
  <c r="E342" i="123"/>
  <c r="E343" i="123"/>
  <c r="E344" i="123"/>
  <c r="E345" i="123"/>
  <c r="E346" i="123"/>
  <c r="E347" i="123"/>
  <c r="E348" i="123"/>
  <c r="E349" i="123"/>
  <c r="E350" i="123"/>
  <c r="E351" i="123"/>
  <c r="E352" i="123"/>
  <c r="E353" i="123"/>
  <c r="E354" i="123"/>
  <c r="E355" i="123"/>
  <c r="E356" i="123"/>
  <c r="E357" i="123"/>
  <c r="E358" i="123"/>
  <c r="E359" i="123"/>
  <c r="E360" i="123"/>
  <c r="E361" i="123"/>
  <c r="E362" i="123"/>
  <c r="E363" i="123"/>
  <c r="E364" i="123"/>
  <c r="E365" i="123"/>
  <c r="E366" i="123"/>
  <c r="E367" i="123"/>
  <c r="E368" i="123"/>
  <c r="E369" i="123"/>
  <c r="E370" i="123"/>
  <c r="E371" i="123"/>
  <c r="E372" i="123"/>
  <c r="E373" i="123"/>
  <c r="E374" i="123"/>
  <c r="E375" i="123"/>
  <c r="E376" i="123"/>
  <c r="E377" i="123"/>
  <c r="E378" i="123"/>
  <c r="E379" i="123"/>
  <c r="E380" i="123"/>
  <c r="E381" i="123"/>
  <c r="E382" i="123"/>
  <c r="E383" i="123"/>
  <c r="E384" i="123"/>
  <c r="E385" i="123"/>
  <c r="E386" i="123"/>
  <c r="E387" i="123"/>
  <c r="E388" i="123"/>
  <c r="E389" i="123"/>
  <c r="E390" i="123"/>
  <c r="E391" i="123"/>
  <c r="E392" i="123"/>
  <c r="E393" i="123"/>
  <c r="E394" i="123"/>
  <c r="E395" i="123"/>
  <c r="E396" i="123"/>
  <c r="E397" i="123"/>
  <c r="E398" i="123"/>
  <c r="E399" i="123"/>
  <c r="E400" i="123"/>
  <c r="E401" i="123"/>
  <c r="E402" i="123"/>
  <c r="E403" i="123"/>
  <c r="E404" i="123"/>
  <c r="E405" i="123"/>
  <c r="E406" i="123"/>
  <c r="E407" i="123"/>
  <c r="E408" i="123"/>
  <c r="E409" i="123"/>
  <c r="E410" i="123"/>
  <c r="E411" i="123"/>
  <c r="E412" i="123"/>
  <c r="E413" i="123"/>
  <c r="E414" i="123"/>
  <c r="E415" i="123"/>
  <c r="E416" i="123"/>
  <c r="E417" i="123"/>
  <c r="E418" i="123"/>
  <c r="E419" i="123"/>
  <c r="E420" i="123"/>
  <c r="E421" i="123"/>
  <c r="E422" i="123"/>
  <c r="E423" i="123"/>
  <c r="E424" i="123"/>
  <c r="E425" i="123"/>
  <c r="E426" i="123"/>
  <c r="E427" i="123"/>
  <c r="E428" i="123"/>
  <c r="E429" i="123"/>
  <c r="E430" i="123"/>
  <c r="E431" i="123"/>
  <c r="E432" i="123"/>
  <c r="E433" i="123"/>
  <c r="E434" i="123"/>
  <c r="E435" i="123"/>
  <c r="E436" i="123"/>
  <c r="E437" i="123"/>
  <c r="E438" i="123"/>
  <c r="E439" i="123"/>
  <c r="E440" i="123"/>
  <c r="E441" i="123"/>
  <c r="E442" i="123"/>
  <c r="E443" i="123"/>
  <c r="E444" i="123"/>
  <c r="E445" i="123"/>
  <c r="E446" i="123"/>
  <c r="E447" i="123"/>
  <c r="E448" i="123"/>
  <c r="E449" i="123"/>
  <c r="E450" i="123"/>
  <c r="E451" i="123"/>
  <c r="E452" i="123"/>
  <c r="E453" i="123"/>
  <c r="E454" i="123"/>
  <c r="E455" i="123"/>
  <c r="E456" i="123"/>
  <c r="E457" i="123"/>
  <c r="E458" i="123"/>
  <c r="E459" i="123"/>
  <c r="E460" i="123"/>
  <c r="E461" i="123"/>
  <c r="E462" i="123"/>
  <c r="E463" i="123"/>
  <c r="E464" i="123"/>
  <c r="E465" i="123"/>
  <c r="E466" i="123"/>
  <c r="E467" i="123"/>
  <c r="E468" i="123"/>
  <c r="E469" i="123"/>
  <c r="E470" i="123"/>
  <c r="E471" i="123"/>
  <c r="E472" i="123"/>
  <c r="E473" i="123"/>
  <c r="E474" i="123"/>
  <c r="E475" i="123"/>
  <c r="E476" i="123"/>
  <c r="E477" i="123"/>
  <c r="E478" i="123"/>
  <c r="E479" i="123"/>
  <c r="E480" i="123"/>
  <c r="E481" i="123"/>
  <c r="E482" i="123"/>
  <c r="E483" i="123"/>
  <c r="E484" i="123"/>
  <c r="E485" i="123"/>
  <c r="E486" i="123"/>
  <c r="E487" i="123"/>
  <c r="E488" i="123"/>
  <c r="E489" i="123"/>
  <c r="E490" i="123"/>
  <c r="E491" i="123"/>
  <c r="E492" i="123"/>
  <c r="E493" i="123"/>
  <c r="E494" i="123"/>
  <c r="E495" i="123"/>
  <c r="E496" i="123"/>
  <c r="E497" i="123"/>
  <c r="E498" i="123"/>
  <c r="E499" i="123"/>
  <c r="E500" i="123"/>
  <c r="E501" i="123"/>
  <c r="E502" i="123"/>
  <c r="E503" i="123"/>
  <c r="E504" i="123"/>
  <c r="E505" i="123"/>
  <c r="E506" i="123"/>
  <c r="E507" i="123"/>
  <c r="E508" i="123"/>
  <c r="E509" i="123"/>
  <c r="E510" i="123"/>
  <c r="E511" i="123"/>
  <c r="E512" i="123"/>
  <c r="E513" i="123"/>
  <c r="E514" i="123"/>
  <c r="E515" i="123"/>
  <c r="E516" i="123"/>
  <c r="E517" i="123"/>
  <c r="E518" i="123"/>
  <c r="E519" i="123"/>
  <c r="E520" i="123"/>
  <c r="E521" i="123"/>
  <c r="E522" i="123"/>
  <c r="E523" i="123"/>
  <c r="E524" i="123"/>
  <c r="E525" i="123"/>
  <c r="E526" i="123"/>
  <c r="E527" i="123"/>
  <c r="E528" i="123"/>
  <c r="E529" i="123"/>
  <c r="E530" i="123"/>
  <c r="E531" i="123"/>
  <c r="E532" i="123"/>
  <c r="E533" i="123"/>
  <c r="E534" i="123"/>
  <c r="E535" i="123"/>
  <c r="E536" i="123"/>
  <c r="E537" i="123"/>
  <c r="E538" i="123"/>
  <c r="E539" i="123"/>
  <c r="E540" i="123"/>
  <c r="E541" i="123"/>
  <c r="E542" i="123"/>
  <c r="E543" i="123"/>
  <c r="E544" i="123"/>
  <c r="E545" i="123"/>
  <c r="E546" i="123"/>
  <c r="E547" i="123"/>
  <c r="E548" i="123"/>
  <c r="E549" i="123"/>
  <c r="E550" i="123"/>
  <c r="E551" i="123"/>
  <c r="E552" i="123"/>
  <c r="E553" i="123"/>
  <c r="E554" i="123"/>
  <c r="E555" i="123"/>
  <c r="E556" i="123"/>
  <c r="E557" i="123"/>
  <c r="E558" i="123"/>
  <c r="E559" i="123"/>
  <c r="E560" i="123"/>
  <c r="E561" i="123"/>
  <c r="E562" i="123"/>
  <c r="E563" i="123"/>
  <c r="E564" i="123"/>
  <c r="E565" i="123"/>
  <c r="E566" i="123"/>
  <c r="E567" i="123"/>
  <c r="E568" i="123"/>
  <c r="E569" i="123"/>
  <c r="E570" i="123"/>
  <c r="E571" i="123"/>
  <c r="E572" i="123"/>
  <c r="E573" i="123"/>
  <c r="E574" i="123"/>
  <c r="E575" i="123"/>
  <c r="E576" i="123"/>
  <c r="E577" i="123"/>
  <c r="E578" i="123"/>
  <c r="E579" i="123"/>
  <c r="E580" i="123"/>
  <c r="E581" i="123"/>
  <c r="E582" i="123"/>
  <c r="E583" i="123"/>
  <c r="E584" i="123"/>
  <c r="E585" i="123"/>
  <c r="E586" i="123"/>
  <c r="E587" i="123"/>
  <c r="E588" i="123"/>
  <c r="E589" i="123"/>
  <c r="E590" i="123"/>
  <c r="E591" i="123"/>
  <c r="E592" i="123"/>
  <c r="E593" i="123"/>
  <c r="E594" i="123"/>
  <c r="E595" i="123"/>
  <c r="E596" i="123"/>
  <c r="E597" i="123"/>
  <c r="E598" i="123"/>
  <c r="E599" i="123"/>
  <c r="E600" i="123"/>
  <c r="E601" i="123"/>
  <c r="E602" i="123"/>
  <c r="E603" i="123"/>
  <c r="E604" i="123"/>
  <c r="E605" i="123"/>
  <c r="E606" i="123"/>
  <c r="E607" i="123"/>
  <c r="E608" i="123"/>
  <c r="E609" i="123"/>
  <c r="E610" i="123"/>
  <c r="E611" i="123"/>
  <c r="E612" i="123"/>
  <c r="E613" i="123"/>
  <c r="E614" i="123"/>
  <c r="E615" i="123"/>
  <c r="E616" i="123"/>
  <c r="E617" i="123"/>
  <c r="E618" i="123"/>
  <c r="E619" i="123"/>
  <c r="E620" i="123"/>
  <c r="E621" i="123"/>
  <c r="E622" i="123"/>
  <c r="E623" i="123"/>
  <c r="E624" i="123"/>
  <c r="E625" i="123"/>
  <c r="E626" i="123"/>
  <c r="E627" i="123"/>
  <c r="E628" i="123"/>
  <c r="E629" i="123"/>
  <c r="E630" i="123"/>
  <c r="E631" i="123"/>
  <c r="E632" i="123"/>
  <c r="E633" i="123"/>
  <c r="E634" i="123"/>
  <c r="E635" i="123"/>
  <c r="E636" i="123"/>
  <c r="E637" i="123"/>
  <c r="E638" i="123"/>
  <c r="E639" i="123"/>
  <c r="E640" i="123"/>
  <c r="E641" i="123"/>
  <c r="E642" i="123"/>
  <c r="E643" i="123"/>
  <c r="E644" i="123"/>
  <c r="E645" i="123"/>
  <c r="E646" i="123"/>
  <c r="E647" i="123"/>
  <c r="E648" i="123"/>
  <c r="E649" i="123"/>
  <c r="E650" i="123"/>
  <c r="E651" i="123"/>
  <c r="E652" i="123"/>
  <c r="E653" i="123"/>
  <c r="E654" i="123"/>
  <c r="E655" i="123"/>
  <c r="E656" i="123"/>
  <c r="E657" i="123"/>
  <c r="E658" i="123"/>
  <c r="E659" i="123"/>
  <c r="E660" i="123"/>
  <c r="E661" i="123"/>
  <c r="E662" i="123"/>
  <c r="E663" i="123"/>
  <c r="E664" i="123"/>
  <c r="E665" i="123"/>
  <c r="E666" i="123"/>
  <c r="E667" i="123"/>
  <c r="E668" i="123"/>
  <c r="E669" i="123"/>
  <c r="E670" i="123"/>
  <c r="E671" i="123"/>
  <c r="E672" i="123"/>
  <c r="E673" i="123"/>
  <c r="E674" i="123"/>
  <c r="E675" i="123"/>
  <c r="E676" i="123"/>
  <c r="E677" i="123"/>
  <c r="E678" i="123"/>
  <c r="E679" i="123"/>
  <c r="E680" i="123"/>
  <c r="E681" i="123"/>
  <c r="E682" i="123"/>
  <c r="E683" i="123"/>
  <c r="E684" i="123"/>
  <c r="E685" i="123"/>
  <c r="E686" i="123"/>
  <c r="E687" i="123"/>
  <c r="E688" i="123"/>
  <c r="E689" i="123"/>
  <c r="E690" i="123"/>
  <c r="E691" i="123"/>
  <c r="E692" i="123"/>
  <c r="E693" i="123"/>
  <c r="E694" i="123"/>
  <c r="E695" i="123"/>
  <c r="E696" i="123"/>
  <c r="E697" i="123"/>
  <c r="E698" i="123"/>
  <c r="E699" i="123"/>
  <c r="E700" i="123"/>
  <c r="E701" i="123"/>
  <c r="E702" i="123"/>
  <c r="E703" i="123"/>
  <c r="E704" i="123"/>
  <c r="E705" i="123"/>
  <c r="E706" i="123"/>
  <c r="E707" i="123"/>
  <c r="E708" i="123"/>
  <c r="E709" i="123"/>
  <c r="E710" i="123"/>
  <c r="E711" i="123"/>
  <c r="E712" i="123"/>
  <c r="E713" i="123"/>
  <c r="E714" i="123"/>
  <c r="E715" i="123"/>
  <c r="E716" i="123"/>
  <c r="E717" i="123"/>
  <c r="E718" i="123"/>
  <c r="E719" i="123"/>
  <c r="E720" i="123"/>
  <c r="E721" i="123"/>
  <c r="E722" i="123"/>
  <c r="E723" i="123"/>
  <c r="E724" i="123"/>
  <c r="E725" i="123"/>
  <c r="E726" i="123"/>
  <c r="E727" i="123"/>
  <c r="E728" i="123"/>
  <c r="E729" i="123"/>
  <c r="E730" i="123"/>
  <c r="E731" i="123"/>
  <c r="E732" i="123"/>
  <c r="E733" i="123"/>
  <c r="E734" i="123"/>
  <c r="E735" i="123"/>
  <c r="E736" i="123"/>
  <c r="E737" i="123"/>
  <c r="E738" i="123"/>
  <c r="E739" i="123"/>
  <c r="E740" i="123"/>
  <c r="E741" i="123"/>
  <c r="E742" i="123"/>
  <c r="E743" i="123"/>
  <c r="E744" i="123"/>
  <c r="E745" i="123"/>
  <c r="E746" i="123"/>
  <c r="E747" i="123"/>
  <c r="E748" i="123"/>
  <c r="E749" i="123"/>
  <c r="E750" i="123"/>
  <c r="E751" i="123"/>
  <c r="E752" i="123"/>
  <c r="E753" i="123"/>
  <c r="E754" i="123"/>
  <c r="E755" i="123"/>
  <c r="E756" i="123"/>
  <c r="E757" i="123"/>
  <c r="E758" i="123"/>
  <c r="E759" i="123"/>
  <c r="E760" i="123"/>
  <c r="E761" i="123"/>
  <c r="E762" i="123"/>
  <c r="E763" i="123"/>
  <c r="E764" i="123"/>
  <c r="E765" i="123"/>
  <c r="E766" i="123"/>
  <c r="E767" i="123"/>
  <c r="E768" i="123"/>
  <c r="E769" i="123"/>
  <c r="E770" i="123"/>
  <c r="E771" i="123"/>
  <c r="E772" i="123"/>
  <c r="E773" i="123"/>
  <c r="E774" i="123"/>
  <c r="E775" i="123"/>
  <c r="E776" i="123"/>
  <c r="E777" i="123"/>
  <c r="E778" i="123"/>
  <c r="E779" i="123"/>
  <c r="E780" i="123"/>
  <c r="E781" i="123"/>
  <c r="E782" i="123"/>
  <c r="E783" i="123"/>
  <c r="E784" i="123"/>
  <c r="E785" i="123"/>
  <c r="E786" i="123"/>
  <c r="E787" i="123"/>
  <c r="E788" i="123"/>
  <c r="E789" i="123"/>
  <c r="E790" i="123"/>
  <c r="E791" i="123"/>
  <c r="E792" i="123"/>
  <c r="E793" i="123"/>
  <c r="E794" i="123"/>
  <c r="E795" i="123"/>
  <c r="E796" i="123"/>
  <c r="E797" i="123"/>
  <c r="E798" i="123"/>
  <c r="E799" i="123"/>
  <c r="E800" i="123"/>
  <c r="E801" i="123"/>
  <c r="E802" i="123"/>
  <c r="E803" i="123"/>
  <c r="E804" i="123"/>
  <c r="E805" i="123"/>
  <c r="E806" i="123"/>
  <c r="E807" i="123"/>
  <c r="E808" i="123"/>
  <c r="E809" i="123"/>
  <c r="E810" i="123"/>
  <c r="E811" i="123"/>
  <c r="E812" i="123"/>
  <c r="E813" i="123"/>
  <c r="E814" i="123"/>
  <c r="E815" i="123"/>
  <c r="E816" i="123"/>
  <c r="E817" i="123"/>
  <c r="E818" i="123"/>
  <c r="E819" i="123"/>
  <c r="E820" i="123"/>
  <c r="E821" i="123"/>
  <c r="E822" i="123"/>
  <c r="E823" i="123"/>
  <c r="E824" i="123"/>
  <c r="E825" i="123"/>
  <c r="E826" i="123"/>
  <c r="E827" i="123"/>
  <c r="E828" i="123"/>
  <c r="E829" i="123"/>
  <c r="E830" i="123"/>
  <c r="E831" i="123"/>
  <c r="E832" i="123"/>
  <c r="E833" i="123"/>
  <c r="E834" i="123"/>
  <c r="E835" i="123"/>
  <c r="E836" i="123"/>
  <c r="E837" i="123"/>
  <c r="E838" i="123"/>
  <c r="E839" i="123"/>
  <c r="E840" i="123"/>
  <c r="E841" i="123"/>
  <c r="E842" i="123"/>
  <c r="E843" i="123"/>
  <c r="E844" i="123"/>
  <c r="E845" i="123"/>
  <c r="E846" i="123"/>
  <c r="E847" i="123"/>
  <c r="E848" i="123"/>
  <c r="E849" i="123"/>
  <c r="E850" i="123"/>
  <c r="E851" i="123"/>
  <c r="E852" i="123"/>
  <c r="E853" i="123"/>
  <c r="E854" i="123"/>
  <c r="E855" i="123"/>
  <c r="E856" i="123"/>
  <c r="E857" i="123"/>
  <c r="E858" i="123"/>
  <c r="E859" i="123"/>
  <c r="E860" i="123"/>
  <c r="E861" i="123"/>
  <c r="E862" i="123"/>
  <c r="E863" i="123"/>
  <c r="E864" i="123"/>
  <c r="E865" i="123"/>
  <c r="E866" i="123"/>
  <c r="E867" i="123"/>
  <c r="E868" i="123"/>
  <c r="E869" i="123"/>
  <c r="E870" i="123"/>
  <c r="E871" i="123"/>
  <c r="E872" i="123"/>
  <c r="E873" i="123"/>
  <c r="E874" i="123"/>
  <c r="E875" i="123"/>
  <c r="E876" i="123"/>
  <c r="E877" i="123"/>
  <c r="E878" i="123"/>
  <c r="E879" i="123"/>
  <c r="E880" i="123"/>
  <c r="E881" i="123"/>
  <c r="E882" i="123"/>
  <c r="E883" i="123"/>
  <c r="E884" i="123"/>
  <c r="E885" i="123"/>
  <c r="E886" i="123"/>
  <c r="E887" i="123"/>
  <c r="E888" i="123"/>
  <c r="E889" i="123"/>
  <c r="E890" i="123"/>
  <c r="E891" i="123"/>
  <c r="E892" i="123"/>
  <c r="E893" i="123"/>
  <c r="E894" i="123"/>
  <c r="E895" i="123"/>
  <c r="E896" i="123"/>
  <c r="E897" i="123"/>
  <c r="E898" i="123"/>
  <c r="E899" i="123"/>
  <c r="E900" i="123"/>
  <c r="E901" i="123"/>
  <c r="E902" i="123"/>
  <c r="E903" i="123"/>
  <c r="E904" i="123"/>
  <c r="E905" i="123"/>
  <c r="E906" i="123"/>
  <c r="E907" i="123"/>
  <c r="E908" i="123"/>
  <c r="E909" i="123"/>
  <c r="E910" i="123"/>
  <c r="E911" i="123"/>
  <c r="E912" i="123"/>
  <c r="E913" i="123"/>
  <c r="E914" i="123"/>
  <c r="E915" i="123"/>
  <c r="E916" i="123"/>
  <c r="E917" i="123"/>
  <c r="E918" i="123"/>
  <c r="E919" i="123"/>
  <c r="E920" i="123"/>
  <c r="E921" i="123"/>
  <c r="E922" i="123"/>
  <c r="E923" i="123"/>
  <c r="E924" i="123"/>
  <c r="E925" i="123"/>
  <c r="E926" i="123"/>
  <c r="E927" i="123"/>
  <c r="E928" i="123"/>
  <c r="E929" i="123"/>
  <c r="E930" i="123"/>
  <c r="E931" i="123"/>
  <c r="E932" i="123"/>
  <c r="E933" i="123"/>
  <c r="E934" i="123"/>
  <c r="E935" i="123"/>
  <c r="E936" i="123"/>
  <c r="E937" i="123"/>
  <c r="E938" i="123"/>
  <c r="E939" i="123"/>
  <c r="E940" i="123"/>
  <c r="E941" i="123"/>
  <c r="E942" i="123"/>
  <c r="E943" i="123"/>
  <c r="E944" i="123"/>
  <c r="E945" i="123"/>
  <c r="E946" i="123"/>
  <c r="E947" i="123"/>
  <c r="E948" i="123"/>
  <c r="E949" i="123"/>
  <c r="E950" i="123"/>
  <c r="E951" i="123"/>
  <c r="E952" i="123"/>
  <c r="E953" i="123"/>
  <c r="E954" i="123"/>
  <c r="E955" i="123"/>
  <c r="E956" i="123"/>
  <c r="E957" i="123"/>
  <c r="E958" i="123"/>
  <c r="E959" i="123"/>
  <c r="E960" i="123"/>
  <c r="E961" i="123"/>
  <c r="E962" i="123"/>
  <c r="E963" i="123"/>
  <c r="E964" i="123"/>
  <c r="E965" i="123"/>
  <c r="E966" i="123"/>
  <c r="E967" i="123"/>
  <c r="E968" i="123"/>
  <c r="E969" i="123"/>
  <c r="E970" i="123"/>
  <c r="E971" i="123"/>
  <c r="E972" i="123"/>
  <c r="E973" i="123"/>
  <c r="E974" i="123"/>
  <c r="E975" i="123"/>
  <c r="E976" i="123"/>
  <c r="E977" i="123"/>
  <c r="E978" i="123"/>
  <c r="E979" i="123"/>
  <c r="E980" i="123"/>
  <c r="E981" i="123"/>
  <c r="E982" i="123"/>
  <c r="C5" i="123"/>
  <c r="C6" i="123"/>
  <c r="C7" i="123"/>
  <c r="C8" i="123"/>
  <c r="C9" i="123"/>
  <c r="A5" i="123"/>
  <c r="A6" i="123"/>
  <c r="A7" i="123"/>
  <c r="A8" i="123"/>
  <c r="A9" i="123"/>
  <c r="A10" i="123"/>
  <c r="A11" i="123"/>
  <c r="A12" i="123"/>
  <c r="A13" i="123"/>
  <c r="A14" i="123"/>
  <c r="A15" i="123"/>
  <c r="A16" i="123"/>
  <c r="A17" i="123"/>
  <c r="A18" i="123"/>
  <c r="A19" i="123"/>
  <c r="A20" i="123"/>
  <c r="A21" i="123"/>
  <c r="A22" i="123"/>
  <c r="A23" i="123"/>
  <c r="A24" i="123"/>
  <c r="A25" i="123"/>
  <c r="A26" i="123"/>
  <c r="A27" i="123"/>
  <c r="A28" i="123"/>
  <c r="A29" i="123"/>
  <c r="A30" i="123"/>
  <c r="A31" i="123"/>
  <c r="A32" i="123"/>
  <c r="A33" i="123"/>
  <c r="A34" i="123"/>
  <c r="A35" i="123"/>
  <c r="A36" i="123"/>
  <c r="A37" i="123"/>
  <c r="A38" i="123"/>
  <c r="A39" i="123"/>
  <c r="A40" i="123"/>
  <c r="A41" i="123"/>
  <c r="A42" i="123"/>
  <c r="A43" i="123"/>
  <c r="A44" i="123"/>
  <c r="A45" i="123"/>
  <c r="A46" i="123"/>
  <c r="A47" i="123"/>
  <c r="A48" i="123"/>
  <c r="A49" i="123"/>
  <c r="A50" i="123"/>
  <c r="A51" i="123"/>
  <c r="A52" i="123"/>
  <c r="A53" i="123"/>
  <c r="A54" i="123"/>
  <c r="A55" i="123"/>
  <c r="A56" i="123"/>
  <c r="A57" i="123"/>
  <c r="A58" i="123"/>
  <c r="A59" i="123"/>
  <c r="A60" i="123"/>
  <c r="A61" i="123"/>
  <c r="A62" i="123"/>
  <c r="A63" i="123"/>
  <c r="A64" i="123"/>
  <c r="A65" i="123"/>
  <c r="A66" i="123"/>
  <c r="A67" i="123"/>
  <c r="A68" i="123"/>
  <c r="A69" i="123"/>
  <c r="A70" i="123"/>
  <c r="A71" i="123"/>
  <c r="A72" i="123"/>
  <c r="A73" i="123"/>
  <c r="A74" i="123"/>
  <c r="A75" i="123"/>
  <c r="A76" i="123"/>
  <c r="A77" i="123"/>
  <c r="A78" i="123"/>
  <c r="A79" i="123"/>
  <c r="A80" i="123"/>
  <c r="A81" i="123"/>
  <c r="A82" i="123"/>
  <c r="A83" i="123"/>
  <c r="A84" i="123"/>
  <c r="A85" i="123"/>
  <c r="A86" i="123"/>
  <c r="A87" i="123"/>
  <c r="A88" i="123"/>
  <c r="A89" i="123"/>
  <c r="A90" i="123"/>
  <c r="A91" i="123"/>
  <c r="A92" i="123"/>
  <c r="A93" i="123"/>
  <c r="A94" i="123"/>
  <c r="A95" i="123"/>
  <c r="A96" i="123"/>
  <c r="A97" i="123"/>
  <c r="A98" i="123"/>
  <c r="A99" i="123"/>
  <c r="A100" i="123"/>
  <c r="A101" i="123"/>
  <c r="A102" i="123"/>
  <c r="A103" i="123"/>
  <c r="A104" i="123"/>
  <c r="A105" i="123"/>
  <c r="A106" i="123"/>
  <c r="A107" i="123"/>
  <c r="A108" i="123"/>
  <c r="A109" i="123"/>
  <c r="A110" i="123"/>
  <c r="A111" i="123"/>
  <c r="A112" i="123"/>
  <c r="A113" i="123"/>
  <c r="A114" i="123"/>
  <c r="A115" i="123"/>
  <c r="A116" i="123"/>
  <c r="A117" i="123"/>
  <c r="A118" i="123"/>
  <c r="A119" i="123"/>
  <c r="A120" i="123"/>
  <c r="A121" i="123"/>
  <c r="A122" i="123"/>
  <c r="A123" i="123"/>
  <c r="A124" i="123"/>
  <c r="A125" i="123"/>
  <c r="A126" i="123"/>
  <c r="A127" i="123"/>
  <c r="A128" i="123"/>
  <c r="A129" i="123"/>
  <c r="A130" i="123"/>
  <c r="A131" i="123"/>
  <c r="A132" i="123"/>
  <c r="A133" i="123"/>
  <c r="A134" i="123"/>
  <c r="A135" i="123"/>
  <c r="A136" i="123"/>
  <c r="A137" i="123"/>
  <c r="A138" i="123"/>
  <c r="A139" i="123"/>
  <c r="A140" i="123"/>
  <c r="A141" i="123"/>
  <c r="A142" i="123"/>
  <c r="A143" i="123"/>
  <c r="A144" i="123"/>
  <c r="A145" i="123"/>
  <c r="A146" i="123"/>
  <c r="A147" i="123"/>
  <c r="A148" i="123"/>
  <c r="A149" i="123"/>
  <c r="A150" i="123"/>
  <c r="A151" i="123"/>
  <c r="A152" i="123"/>
  <c r="A153" i="123"/>
  <c r="A154" i="123"/>
  <c r="A155" i="123"/>
  <c r="A156" i="123"/>
  <c r="A157" i="123"/>
  <c r="A158" i="123"/>
  <c r="A159" i="123"/>
  <c r="A160" i="123"/>
  <c r="A161" i="123"/>
  <c r="A162" i="123"/>
  <c r="A163" i="123"/>
  <c r="A164" i="123"/>
  <c r="A165" i="123"/>
  <c r="A166" i="123"/>
  <c r="A167" i="123"/>
  <c r="A168" i="123"/>
  <c r="A169" i="123"/>
  <c r="A170" i="123"/>
  <c r="A171" i="123"/>
  <c r="A172" i="123"/>
  <c r="A173" i="123"/>
  <c r="A174" i="123"/>
  <c r="A175" i="123"/>
  <c r="A176" i="123"/>
  <c r="A177" i="123"/>
  <c r="A178" i="123"/>
  <c r="A179" i="123"/>
  <c r="A180" i="123"/>
  <c r="A181" i="123"/>
  <c r="A182" i="123"/>
  <c r="A183" i="123"/>
  <c r="A184" i="123"/>
  <c r="A185" i="123"/>
  <c r="A186" i="123"/>
  <c r="A187" i="123"/>
  <c r="A188" i="123"/>
  <c r="A189" i="123"/>
  <c r="A190" i="123"/>
  <c r="A191" i="123"/>
  <c r="A192" i="123"/>
  <c r="A193" i="123"/>
  <c r="A194" i="123"/>
  <c r="A195" i="123"/>
  <c r="A196" i="123"/>
  <c r="A197" i="123"/>
  <c r="A198" i="123"/>
  <c r="A199" i="123"/>
  <c r="A200" i="123"/>
  <c r="A201" i="123"/>
  <c r="A202" i="123"/>
  <c r="A203" i="123"/>
  <c r="A204" i="123"/>
  <c r="A205" i="123"/>
  <c r="A206" i="123"/>
  <c r="A207" i="123"/>
  <c r="A208" i="123"/>
  <c r="A209" i="123"/>
  <c r="A210" i="123"/>
  <c r="A211" i="123"/>
  <c r="A212" i="123"/>
  <c r="A213" i="123"/>
  <c r="A214" i="123"/>
  <c r="A215" i="123"/>
  <c r="A216" i="123"/>
  <c r="A217" i="123"/>
  <c r="A218" i="123"/>
  <c r="A219" i="123"/>
  <c r="A220" i="123"/>
  <c r="A221" i="123"/>
  <c r="A222" i="123"/>
  <c r="A223" i="123"/>
  <c r="A224" i="123"/>
  <c r="A225" i="123"/>
  <c r="A226" i="123"/>
  <c r="A227" i="123"/>
  <c r="A228" i="123"/>
  <c r="A229" i="123"/>
  <c r="A230" i="123"/>
  <c r="A231" i="123"/>
  <c r="A232" i="123"/>
  <c r="A233" i="123"/>
  <c r="A234" i="123"/>
  <c r="A235" i="123"/>
  <c r="A236" i="123"/>
  <c r="A237" i="123"/>
  <c r="A238" i="123"/>
  <c r="A239" i="123"/>
  <c r="A240" i="123"/>
  <c r="A241" i="123"/>
  <c r="A242" i="123"/>
  <c r="A243" i="123"/>
  <c r="A244" i="123"/>
  <c r="A245" i="123"/>
  <c r="A246" i="123"/>
  <c r="A247" i="123"/>
  <c r="A248" i="123"/>
  <c r="A249" i="123"/>
  <c r="A250" i="123"/>
  <c r="A251" i="123"/>
  <c r="A252" i="123"/>
  <c r="A253" i="123"/>
  <c r="A254" i="123"/>
  <c r="A255" i="123"/>
  <c r="A256" i="123"/>
  <c r="A257" i="123"/>
  <c r="A258" i="123"/>
  <c r="A259" i="123"/>
  <c r="A260" i="123"/>
  <c r="A261" i="123"/>
  <c r="A262" i="123"/>
  <c r="A263" i="123"/>
  <c r="A264" i="123"/>
  <c r="A265" i="123"/>
  <c r="A266" i="123"/>
  <c r="A267" i="123"/>
  <c r="A268" i="123"/>
  <c r="A269" i="123"/>
  <c r="A270" i="123"/>
  <c r="A271" i="123"/>
  <c r="A272" i="123"/>
  <c r="A273" i="123"/>
  <c r="A274" i="123"/>
  <c r="A275" i="123"/>
  <c r="A276" i="123"/>
  <c r="A277" i="123"/>
  <c r="A278" i="123"/>
  <c r="A279" i="123"/>
  <c r="A280" i="123"/>
  <c r="A281" i="123"/>
  <c r="A282" i="123"/>
  <c r="A283" i="123"/>
  <c r="A284" i="123"/>
  <c r="A285" i="123"/>
  <c r="A286" i="123"/>
  <c r="A287" i="123"/>
  <c r="A288" i="123"/>
  <c r="A289" i="123"/>
  <c r="A290" i="123"/>
  <c r="A291" i="123"/>
  <c r="A292" i="123"/>
  <c r="A293" i="123"/>
  <c r="A294" i="123"/>
  <c r="A295" i="123"/>
  <c r="A296" i="123"/>
  <c r="A297" i="123"/>
  <c r="A298" i="123"/>
  <c r="A299" i="123"/>
  <c r="A300" i="123"/>
  <c r="A301" i="123"/>
  <c r="A302" i="123"/>
  <c r="A303" i="123"/>
  <c r="A304" i="123"/>
  <c r="A305" i="123"/>
  <c r="A306" i="123"/>
  <c r="A307" i="123"/>
  <c r="A308" i="123"/>
  <c r="A309" i="123"/>
  <c r="A310" i="123"/>
  <c r="A311" i="123"/>
  <c r="A312" i="123"/>
  <c r="A313" i="123"/>
  <c r="A314" i="123"/>
  <c r="A315" i="123"/>
  <c r="A316" i="123"/>
  <c r="A317" i="123"/>
  <c r="A318" i="123"/>
  <c r="A319" i="123"/>
  <c r="A320" i="123"/>
  <c r="A321" i="123"/>
  <c r="A322" i="123"/>
  <c r="A323" i="123"/>
  <c r="A324" i="123"/>
  <c r="A325" i="123"/>
  <c r="A326" i="123"/>
  <c r="A327" i="123"/>
  <c r="A328" i="123"/>
  <c r="A329" i="123"/>
  <c r="A330" i="123"/>
  <c r="A331" i="123"/>
  <c r="A332" i="123"/>
  <c r="A333" i="123"/>
  <c r="A334" i="123"/>
  <c r="A335" i="123"/>
  <c r="A336" i="123"/>
  <c r="A337" i="123"/>
  <c r="A338" i="123"/>
  <c r="A339" i="123"/>
  <c r="A340" i="123"/>
  <c r="A341" i="123"/>
  <c r="A342" i="123"/>
  <c r="A343" i="123"/>
  <c r="A344" i="123"/>
  <c r="A345" i="123"/>
  <c r="A346" i="123"/>
  <c r="A347" i="123"/>
  <c r="A348" i="123"/>
  <c r="A349" i="123"/>
  <c r="A350" i="123"/>
  <c r="A351" i="123"/>
  <c r="A352" i="123"/>
  <c r="A353" i="123"/>
  <c r="A354" i="123"/>
  <c r="A355" i="123"/>
  <c r="A356" i="123"/>
  <c r="A357" i="123"/>
  <c r="A358" i="123"/>
  <c r="A359" i="123"/>
  <c r="A360" i="123"/>
  <c r="A361" i="123"/>
  <c r="A362" i="123"/>
  <c r="A363" i="123"/>
  <c r="A364" i="123"/>
  <c r="A365" i="123"/>
  <c r="A366" i="123"/>
  <c r="A367" i="123"/>
  <c r="A368" i="123"/>
  <c r="A369" i="123"/>
  <c r="A370" i="123"/>
  <c r="A371" i="123"/>
  <c r="A372" i="123"/>
  <c r="A373" i="123"/>
  <c r="A374" i="123"/>
  <c r="A375" i="123"/>
  <c r="A376" i="123"/>
  <c r="A377" i="123"/>
  <c r="A378" i="123"/>
  <c r="A379" i="123"/>
  <c r="A380" i="123"/>
  <c r="A381" i="123"/>
  <c r="A382" i="123"/>
  <c r="A383" i="123"/>
  <c r="A384" i="123"/>
  <c r="A385" i="123"/>
  <c r="A386" i="123"/>
  <c r="A387" i="123"/>
  <c r="A388" i="123"/>
  <c r="A389" i="123"/>
  <c r="A390" i="123"/>
  <c r="A391" i="123"/>
  <c r="A392" i="123"/>
  <c r="A393" i="123"/>
  <c r="A394" i="123"/>
  <c r="A395" i="123"/>
  <c r="A396" i="123"/>
  <c r="A397" i="123"/>
  <c r="A398" i="123"/>
  <c r="A399" i="123"/>
  <c r="A400" i="123"/>
  <c r="A401" i="123"/>
  <c r="A402" i="123"/>
  <c r="A403" i="123"/>
  <c r="A404" i="123"/>
  <c r="A405" i="123"/>
  <c r="A406" i="123"/>
  <c r="A407" i="123"/>
  <c r="A408" i="123"/>
  <c r="A409" i="123"/>
  <c r="A410" i="123"/>
  <c r="A411" i="123"/>
  <c r="A412" i="123"/>
  <c r="A413" i="123"/>
  <c r="A414" i="123"/>
  <c r="A415" i="123"/>
  <c r="A416" i="123"/>
  <c r="A417" i="123"/>
  <c r="A418" i="123"/>
  <c r="A419" i="123"/>
  <c r="A420" i="123"/>
  <c r="A421" i="123"/>
  <c r="A422" i="123"/>
  <c r="A423" i="123"/>
  <c r="A424" i="123"/>
  <c r="A425" i="123"/>
  <c r="A426" i="123"/>
  <c r="A427" i="123"/>
  <c r="A428" i="123"/>
  <c r="A429" i="123"/>
  <c r="A430" i="123"/>
  <c r="A431" i="123"/>
  <c r="A432" i="123"/>
  <c r="A433" i="123"/>
  <c r="A434" i="123"/>
  <c r="A435" i="123"/>
  <c r="A436" i="123"/>
  <c r="A437" i="123"/>
  <c r="A438" i="123"/>
  <c r="A439" i="123"/>
  <c r="A440" i="123"/>
  <c r="A441" i="123"/>
  <c r="A442" i="123"/>
  <c r="A443" i="123"/>
  <c r="A444" i="123"/>
  <c r="A445" i="123"/>
  <c r="A446" i="123"/>
  <c r="A447" i="123"/>
  <c r="A448" i="123"/>
  <c r="A449" i="123"/>
  <c r="A450" i="123"/>
  <c r="E13" i="6" l="1"/>
  <c r="F77" i="34" l="1"/>
  <c r="E77" i="34"/>
  <c r="F76" i="34" l="1"/>
  <c r="E76" i="34"/>
  <c r="F75" i="34" l="1"/>
  <c r="F74" i="34"/>
  <c r="F73" i="34"/>
  <c r="F69" i="34"/>
  <c r="F67" i="34"/>
  <c r="F66" i="34"/>
  <c r="F65" i="34"/>
  <c r="F64" i="34"/>
  <c r="F63" i="34"/>
  <c r="F62" i="34"/>
  <c r="F61" i="34"/>
  <c r="F60" i="34"/>
  <c r="F68" i="34"/>
  <c r="D18" i="64" l="1"/>
  <c r="E14" i="64" l="1"/>
  <c r="C33" i="55" l="1"/>
  <c r="C27" i="55"/>
  <c r="C21" i="55"/>
  <c r="C16" i="55"/>
  <c r="C15" i="55"/>
  <c r="C14" i="55"/>
  <c r="C13" i="55"/>
  <c r="C12" i="55"/>
  <c r="C11" i="55"/>
  <c r="C10" i="55"/>
  <c r="C9" i="55"/>
  <c r="B4" i="96"/>
  <c r="B5" i="96" s="1"/>
  <c r="B6" i="96" s="1"/>
  <c r="B7" i="96" s="1"/>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l="1"/>
  <c r="D33" i="55" l="1"/>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E16" i="64" l="1"/>
  <c r="E18" i="64" s="1"/>
  <c r="C18" i="6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25" i="5" l="1"/>
  <c r="F29" i="5"/>
  <c r="F26" i="5"/>
  <c r="F28" i="5"/>
  <c r="F14" i="56"/>
  <c r="L9" i="34"/>
  <c r="F17" i="16"/>
  <c r="F36" i="16" s="1"/>
  <c r="E21" i="56"/>
  <c r="E11" i="5" s="1"/>
  <c r="F57" i="68"/>
  <c r="I22" i="5"/>
  <c r="F23" i="5"/>
  <c r="I23" i="5"/>
  <c r="F31" i="47"/>
  <c r="E71" i="6"/>
  <c r="D27" i="68" s="1"/>
  <c r="E64" i="6"/>
  <c r="D26" i="68" s="1"/>
  <c r="E58" i="6"/>
  <c r="D25" i="68" s="1"/>
  <c r="E51" i="6"/>
  <c r="D24" i="68" s="1"/>
  <c r="E44" i="6"/>
  <c r="D23" i="68" s="1"/>
  <c r="E37" i="6"/>
  <c r="D22" i="68" s="1"/>
  <c r="E30" i="6"/>
  <c r="D21" i="68" s="1"/>
  <c r="E23" i="6"/>
  <c r="D20" i="68" s="1"/>
  <c r="E16" i="6"/>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G53" i="34"/>
  <c r="E14" i="57"/>
  <c r="E13" i="57"/>
  <c r="E12" i="57"/>
  <c r="E11" i="57"/>
  <c r="E10" i="57"/>
  <c r="I17" i="56"/>
  <c r="I16" i="56"/>
  <c r="F16" i="56"/>
  <c r="I15" i="5"/>
  <c r="I14" i="5"/>
  <c r="I13" i="5"/>
  <c r="I12" i="5"/>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36" i="45"/>
  <c r="D15" i="57"/>
  <c r="E12" i="5" s="1"/>
  <c r="E16" i="5" s="1"/>
  <c r="D9" i="68"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3" i="34"/>
  <c r="N73" i="34" s="1"/>
  <c r="K79" i="34"/>
  <c r="N79"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G16" i="5" s="1"/>
  <c r="I20" i="56"/>
  <c r="I19" i="56"/>
  <c r="I18" i="56"/>
  <c r="I15" i="56"/>
  <c r="F15" i="56"/>
  <c r="I14" i="56"/>
  <c r="I13" i="56"/>
  <c r="F13" i="56"/>
  <c r="I12" i="56"/>
  <c r="I11" i="56"/>
  <c r="L12" i="54"/>
  <c r="D18" i="54"/>
  <c r="AL14" i="54"/>
  <c r="S14" i="54"/>
  <c r="L14" i="54"/>
  <c r="AL13" i="54"/>
  <c r="S13" i="54"/>
  <c r="L13" i="54"/>
  <c r="AL12" i="54"/>
  <c r="S12" i="54"/>
  <c r="I40" i="5"/>
  <c r="I39" i="5"/>
  <c r="I38" i="5"/>
  <c r="I37" i="5"/>
  <c r="I36" i="5"/>
  <c r="I35" i="5"/>
  <c r="I34" i="5"/>
  <c r="I33" i="5"/>
  <c r="I32" i="5"/>
  <c r="H30" i="5"/>
  <c r="H42" i="5" s="1"/>
  <c r="G30" i="5"/>
  <c r="G42" i="5" s="1"/>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81" i="34"/>
  <c r="J53" i="34"/>
  <c r="K80" i="34"/>
  <c r="N80" i="34" s="1"/>
  <c r="L49" i="34"/>
  <c r="O49" i="34" s="1"/>
  <c r="L50" i="34"/>
  <c r="O50" i="34" s="1"/>
  <c r="L51" i="34"/>
  <c r="O51" i="34" s="1"/>
  <c r="L52" i="34"/>
  <c r="O52" i="34" s="1"/>
  <c r="M53" i="34"/>
  <c r="H53" i="34"/>
  <c r="E30" i="5"/>
  <c r="D12" i="68" s="1"/>
  <c r="G19" i="5"/>
  <c r="D13" i="6"/>
  <c r="D16" i="6" s="1"/>
  <c r="D58" i="6"/>
  <c r="D30" i="6"/>
  <c r="D44" i="6"/>
  <c r="D23" i="6"/>
  <c r="AL20" i="54" l="1"/>
  <c r="D14" i="54"/>
  <c r="G36" i="45"/>
  <c r="D18" i="5" s="1"/>
  <c r="D19" i="5" s="1"/>
  <c r="C10" i="68" s="1"/>
  <c r="D12" i="54"/>
  <c r="H36" i="45"/>
  <c r="D13" i="54"/>
  <c r="S20" i="54"/>
  <c r="I11" i="5"/>
  <c r="I16" i="5" s="1"/>
  <c r="I20" i="5" s="1"/>
  <c r="H20" i="5"/>
  <c r="H43" i="5" s="1"/>
  <c r="O9" i="34"/>
  <c r="L20" i="54"/>
  <c r="G32" i="47"/>
  <c r="O32" i="47"/>
  <c r="AE24" i="47"/>
  <c r="AK24" i="47"/>
  <c r="C20" i="68"/>
  <c r="C23" i="68"/>
  <c r="C25" i="68"/>
  <c r="C22" i="68"/>
  <c r="C26" i="68"/>
  <c r="C21" i="68"/>
  <c r="C27" i="68"/>
  <c r="C19" i="68"/>
  <c r="C24" i="68"/>
  <c r="AU32" i="47"/>
  <c r="T24" i="47"/>
  <c r="S24" i="47"/>
  <c r="M24" i="47"/>
  <c r="U24" i="47"/>
  <c r="BA24" i="47"/>
  <c r="AA24" i="47"/>
  <c r="X32" i="47"/>
  <c r="AF32" i="47"/>
  <c r="AX32" i="47"/>
  <c r="BD24" i="47"/>
  <c r="R24" i="47"/>
  <c r="Z24" i="47"/>
  <c r="AN32" i="47"/>
  <c r="F37" i="5"/>
  <c r="F38" i="5"/>
  <c r="F33" i="5"/>
  <c r="F32" i="5"/>
  <c r="F34" i="5"/>
  <c r="F36" i="5"/>
  <c r="F39" i="5"/>
  <c r="BE24" i="47"/>
  <c r="BF24" i="47"/>
  <c r="AA32" i="47"/>
  <c r="V32" i="47"/>
  <c r="AD32" i="47"/>
  <c r="AL32" i="47"/>
  <c r="AT24" i="47"/>
  <c r="BE32" i="47"/>
  <c r="I24" i="47"/>
  <c r="AG24" i="47"/>
  <c r="BF32" i="47"/>
  <c r="AD24" i="47"/>
  <c r="AX24" i="47"/>
  <c r="Y32" i="47"/>
  <c r="AH24" i="47"/>
  <c r="AL24" i="47"/>
  <c r="AB32" i="47"/>
  <c r="AC32" i="47"/>
  <c r="X24" i="47"/>
  <c r="BC32" i="47"/>
  <c r="F22" i="5"/>
  <c r="F18" i="56"/>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20" i="5"/>
  <c r="G43" i="5" s="1"/>
  <c r="I21" i="56"/>
  <c r="E57" i="68"/>
  <c r="S32" i="47"/>
  <c r="J32" i="47"/>
  <c r="N32" i="47"/>
  <c r="F24" i="47"/>
  <c r="G33" i="47" s="1"/>
  <c r="K24" i="47"/>
  <c r="L32" i="47"/>
  <c r="H24" i="47"/>
  <c r="O24" i="47"/>
  <c r="K32" i="47"/>
  <c r="Q24" i="47"/>
  <c r="G24" i="47"/>
  <c r="E99" i="6"/>
  <c r="D36" i="68" s="1"/>
  <c r="E80" i="6"/>
  <c r="D30" i="68" s="1"/>
  <c r="D20" i="54" l="1"/>
  <c r="E18" i="5"/>
  <c r="I42" i="5"/>
  <c r="I43" i="5" s="1"/>
  <c r="C29" i="68"/>
  <c r="D57" i="68"/>
  <c r="E62" i="68"/>
  <c r="E60" i="68"/>
  <c r="E63" i="68"/>
  <c r="E59" i="68"/>
  <c r="E58" i="68"/>
  <c r="E61"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E100" i="6"/>
  <c r="D37" i="68" s="1"/>
  <c r="E19" i="5" l="1"/>
  <c r="F18" i="5"/>
  <c r="F19" i="5" s="1"/>
  <c r="C57" i="68"/>
  <c r="D59" i="68"/>
  <c r="D62" i="68"/>
  <c r="D61" i="68"/>
  <c r="D60" i="68"/>
  <c r="D63" i="68"/>
  <c r="D58" i="68"/>
  <c r="E10" i="68" l="1"/>
  <c r="E20" i="5"/>
  <c r="D11" i="68" s="1"/>
  <c r="D10" i="68"/>
  <c r="C59" i="68"/>
  <c r="C58" i="68"/>
  <c r="C61" i="68"/>
  <c r="C62" i="68"/>
  <c r="C60" i="68"/>
  <c r="C63" i="68"/>
  <c r="F20" i="56" l="1"/>
  <c r="C15" i="57" l="1"/>
  <c r="D12" i="5" s="1"/>
  <c r="F12" i="5" s="1"/>
  <c r="E9" i="57"/>
  <c r="E15" i="57" s="1"/>
  <c r="K74" i="34" l="1"/>
  <c r="N74" i="34" s="1"/>
  <c r="L81" i="34" l="1"/>
  <c r="K67" i="34" l="1"/>
  <c r="N67" i="34" s="1"/>
  <c r="K63" i="34" l="1"/>
  <c r="N63" i="34" s="1"/>
  <c r="K61" i="34"/>
  <c r="N61" i="34" s="1"/>
  <c r="K60" i="34" l="1"/>
  <c r="K62" i="34"/>
  <c r="N62" i="34" s="1"/>
  <c r="K65" i="34"/>
  <c r="N65" i="34" s="1"/>
  <c r="K64" i="34"/>
  <c r="N64" i="34" s="1"/>
  <c r="K68" i="34"/>
  <c r="N68" i="34" s="1"/>
  <c r="N60" i="34" l="1"/>
  <c r="K66" i="34" l="1"/>
  <c r="N66" i="34" l="1"/>
  <c r="K75" i="34" l="1"/>
  <c r="N75" i="34" s="1"/>
  <c r="K69" i="34" l="1"/>
  <c r="N69" i="34" l="1"/>
  <c r="D77" i="6" l="1"/>
  <c r="K53" i="34"/>
  <c r="I53" i="34"/>
  <c r="D74" i="6" l="1"/>
  <c r="L18" i="34"/>
  <c r="L53" i="34" s="1"/>
  <c r="F27" i="5" l="1"/>
  <c r="N53" i="34" l="1"/>
  <c r="D115" i="68" s="1"/>
  <c r="O18" i="34"/>
  <c r="O53" i="34" s="1"/>
  <c r="D76" i="6"/>
  <c r="D78" i="6" s="1"/>
  <c r="D80" i="6" l="1"/>
  <c r="C28" i="68"/>
  <c r="F24" i="5" l="1"/>
  <c r="D30" i="5"/>
  <c r="C12" i="68" s="1"/>
  <c r="C30" i="68"/>
  <c r="C115" i="68" l="1"/>
  <c r="F30" i="5"/>
  <c r="E12" i="68" l="1"/>
  <c r="K70" i="34" l="1"/>
  <c r="N70" i="34" l="1"/>
  <c r="K76" i="34" l="1"/>
  <c r="N76" i="34" l="1"/>
  <c r="F15" i="5" l="1"/>
  <c r="F17" i="56" l="1"/>
  <c r="F12" i="56" l="1"/>
  <c r="F11" i="56" l="1"/>
  <c r="I18" i="16" l="1"/>
  <c r="H18" i="16"/>
  <c r="I19" i="16" l="1"/>
  <c r="H19" i="16"/>
  <c r="I20" i="16" l="1"/>
  <c r="I17" i="16" s="1"/>
  <c r="E40" i="5" l="1"/>
  <c r="F14" i="5" l="1"/>
  <c r="BG16" i="47" l="1"/>
  <c r="F58" i="68" l="1"/>
  <c r="F59" i="68" l="1"/>
  <c r="E17" i="16" l="1"/>
  <c r="H20" i="16"/>
  <c r="H17" i="16" l="1"/>
  <c r="D40" i="5" l="1"/>
  <c r="F40" i="5" l="1"/>
  <c r="D93" i="6" l="1"/>
  <c r="G10" i="59" l="1"/>
  <c r="H81" i="34"/>
  <c r="D91" i="6"/>
  <c r="K77" i="34"/>
  <c r="D94" i="6"/>
  <c r="N77" i="34" l="1"/>
  <c r="D95" i="6"/>
  <c r="C32" i="68" l="1"/>
  <c r="F61" i="68" l="1"/>
  <c r="BG23" i="47" l="1"/>
  <c r="BG24" i="47" l="1"/>
  <c r="F60" i="68" l="1"/>
  <c r="F62" i="68" l="1"/>
  <c r="BG31" i="47" l="1"/>
  <c r="F63" i="68" l="1"/>
  <c r="BH33" i="47"/>
  <c r="BG32" i="47"/>
  <c r="D53" i="68"/>
  <c r="K71" i="34" l="1"/>
  <c r="N71" i="34" l="1"/>
  <c r="E10" i="47" l="1"/>
  <c r="E18" i="47" l="1"/>
  <c r="D54" i="68" l="1"/>
  <c r="E20" i="47" l="1"/>
  <c r="E13" i="47" l="1"/>
  <c r="E15" i="47" l="1"/>
  <c r="E12" i="47" l="1"/>
  <c r="E14" i="47" l="1"/>
  <c r="E22" i="47" l="1"/>
  <c r="E21" i="47" l="1"/>
  <c r="E19" i="47" l="1"/>
  <c r="BH23" i="47"/>
  <c r="E23" i="47" s="1"/>
  <c r="C43" i="68" l="1"/>
  <c r="E11" i="47" l="1"/>
  <c r="C39" i="47" s="1"/>
  <c r="BH16" i="47"/>
  <c r="BH24" i="47" l="1"/>
  <c r="E16" i="47"/>
  <c r="C42" i="68" l="1"/>
  <c r="E24" i="47"/>
  <c r="D106" i="68"/>
  <c r="C44" i="68" l="1"/>
  <c r="D105" i="68"/>
  <c r="D46" i="68" l="1"/>
  <c r="E26" i="47"/>
  <c r="C46" i="68" s="1"/>
  <c r="G58" i="68"/>
  <c r="D49" i="68" l="1"/>
  <c r="G61" i="68"/>
  <c r="E29" i="47"/>
  <c r="C49" i="68" s="1"/>
  <c r="E27" i="47"/>
  <c r="C47" i="68" s="1"/>
  <c r="G59" i="68"/>
  <c r="D47" i="68"/>
  <c r="D48" i="68" l="1"/>
  <c r="G60" i="68"/>
  <c r="E28" i="47"/>
  <c r="C48" i="68" s="1"/>
  <c r="D50" i="68" l="1"/>
  <c r="E30" i="47"/>
  <c r="C50" i="68" s="1"/>
  <c r="G62" i="68"/>
  <c r="BH31" i="47"/>
  <c r="G63" i="68" l="1"/>
  <c r="D51" i="68"/>
  <c r="E31" i="47"/>
  <c r="C51" i="68" s="1"/>
  <c r="BH32" i="47"/>
  <c r="E32" i="47" l="1"/>
  <c r="D52" i="68"/>
  <c r="C52" i="68" l="1"/>
  <c r="D104" i="68" s="1"/>
  <c r="E36" i="59" l="1"/>
  <c r="E36" i="16"/>
  <c r="G81" i="34" l="1"/>
  <c r="J81" i="34"/>
  <c r="D83" i="6"/>
  <c r="D87" i="6"/>
  <c r="K72" i="34" l="1"/>
  <c r="K81" i="34"/>
  <c r="N72" i="34"/>
  <c r="N81" i="34" l="1"/>
  <c r="M81" i="34"/>
  <c r="D86" i="6"/>
  <c r="D88" i="6" s="1"/>
  <c r="C31" i="68" l="1"/>
  <c r="D116" i="68"/>
  <c r="G9" i="59" l="1"/>
  <c r="G36" i="59" s="1"/>
  <c r="I12" i="16" l="1"/>
  <c r="H12" i="16" l="1"/>
  <c r="H36" i="16"/>
  <c r="D35" i="5"/>
  <c r="E35" i="5"/>
  <c r="E41" i="5" s="1"/>
  <c r="I36" i="16"/>
  <c r="D13" i="68" l="1"/>
  <c r="E42" i="5"/>
  <c r="F35" i="5"/>
  <c r="D41" i="5"/>
  <c r="D42" i="5" l="1"/>
  <c r="C111" i="68" s="1"/>
  <c r="C13" i="68"/>
  <c r="F41" i="5"/>
  <c r="C116" i="68"/>
  <c r="E43" i="5"/>
  <c r="D15" i="68" s="1"/>
  <c r="D14" i="68"/>
  <c r="E13" i="68" l="1"/>
  <c r="F42" i="5"/>
  <c r="C14" i="68"/>
  <c r="C110" i="68"/>
  <c r="E14" i="68" l="1"/>
  <c r="C33" i="68" l="1"/>
  <c r="D99" i="6"/>
  <c r="C34" i="68"/>
  <c r="C35" i="68"/>
  <c r="D100" i="6" l="1"/>
  <c r="C105" i="68" s="1"/>
  <c r="C36" i="68"/>
  <c r="C9" i="52" l="1"/>
  <c r="C37" i="68"/>
  <c r="C104" i="68" s="1"/>
  <c r="C106" i="68"/>
  <c r="F19" i="56" l="1"/>
  <c r="F21" i="56" s="1"/>
  <c r="D21" i="56"/>
  <c r="D11" i="5" s="1"/>
  <c r="F11" i="5" l="1"/>
  <c r="D16" i="5"/>
  <c r="F16" i="5" l="1"/>
  <c r="C9" i="68"/>
  <c r="D20" i="5"/>
  <c r="C108" i="68" s="1"/>
  <c r="C11" i="68" l="1"/>
  <c r="C109" i="68"/>
  <c r="D43" i="5"/>
  <c r="E9" i="68"/>
  <c r="F20" i="5"/>
  <c r="E11" i="68" l="1"/>
  <c r="F43" i="5"/>
  <c r="C15" i="68"/>
  <c r="E15" i="68" l="1"/>
  <c r="C8" i="52"/>
  <c r="C10" i="52" l="1"/>
  <c r="C38" i="68" s="1"/>
</calcChain>
</file>

<file path=xl/sharedStrings.xml><?xml version="1.0" encoding="utf-8"?>
<sst xmlns="http://schemas.openxmlformats.org/spreadsheetml/2006/main" count="1456" uniqueCount="707">
  <si>
    <t>Date</t>
  </si>
  <si>
    <t>Gas Pipeline Operator</t>
  </si>
  <si>
    <t>Reporting template</t>
  </si>
  <si>
    <t xml:space="preserve">This template is to be uploaded by a Gas Pipeline Operator to its website to fulfil its annual reporting obligations. </t>
  </si>
  <si>
    <t>Colour coding of input sheets:</t>
  </si>
  <si>
    <t>Dark cyan = ERA instructions/headings</t>
  </si>
  <si>
    <t>Yellow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</si>
  <si>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</si>
  <si>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</si>
  <si>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</si>
  <si>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</si>
  <si>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APA (PILBARA PIPELINE) PTY LTD</t>
  </si>
  <si>
    <t xml:space="preserve">Australian business number: </t>
  </si>
  <si>
    <t>46 081 971 173</t>
  </si>
  <si>
    <t>Pipeline name:</t>
  </si>
  <si>
    <t>Pilbara Pipeline System</t>
  </si>
  <si>
    <t>Reporting period start date:</t>
  </si>
  <si>
    <t>Reporting period end date:</t>
  </si>
  <si>
    <t>Publication date of this report:</t>
  </si>
  <si>
    <t>Reported information is current at:</t>
  </si>
  <si>
    <t>Has any information in this template been amended since last published within this current reporting period?</t>
  </si>
  <si>
    <t>No</t>
  </si>
  <si>
    <t>Amendment reference</t>
  </si>
  <si>
    <t>Business address</t>
  </si>
  <si>
    <t>Address</t>
  </si>
  <si>
    <t>Level 10, 121 Castlereagh Street</t>
  </si>
  <si>
    <t>Suburb</t>
  </si>
  <si>
    <t>Sydney</t>
  </si>
  <si>
    <t>State</t>
  </si>
  <si>
    <t>NSW</t>
  </si>
  <si>
    <t>Postcode</t>
  </si>
  <si>
    <t>Postal address</t>
  </si>
  <si>
    <t>PO Box R41</t>
  </si>
  <si>
    <t>Royal Exchange</t>
  </si>
  <si>
    <t>Contact name/s</t>
  </si>
  <si>
    <t>Andrew Nairn (General Manager Investor Relations)</t>
  </si>
  <si>
    <t>Contact phone/s</t>
  </si>
  <si>
    <t>+61 (03) 8416 2887</t>
  </si>
  <si>
    <t>Contact email address/s</t>
  </si>
  <si>
    <t>APARegReporting@apa.com.au</t>
  </si>
  <si>
    <t xml:space="preserve"> </t>
  </si>
  <si>
    <t>Table of contents</t>
  </si>
  <si>
    <t>Summary</t>
  </si>
  <si>
    <t xml:space="preserve">Year ending </t>
  </si>
  <si>
    <t>All numbers are expressed in $nominal</t>
  </si>
  <si>
    <t>Revenues and expenses (Table 2.1)</t>
  </si>
  <si>
    <t>Amounts excluding related party transactions</t>
  </si>
  <si>
    <t>Related party transactions</t>
  </si>
  <si>
    <t>Total</t>
  </si>
  <si>
    <t>Direct revenue</t>
  </si>
  <si>
    <t>Indirect revenue allocated</t>
  </si>
  <si>
    <t>Total revenue</t>
  </si>
  <si>
    <t>Direct costs</t>
  </si>
  <si>
    <t>Shared costs allocated</t>
  </si>
  <si>
    <t>Total costs</t>
  </si>
  <si>
    <t>Earnings before interest and tax (EBIT)</t>
  </si>
  <si>
    <t xml:space="preserve">Statement of pipeline assets (Table 3.1) </t>
  </si>
  <si>
    <t>Cumulative value as at current reporting period</t>
  </si>
  <si>
    <t>Cumulative value as at previous reporting period</t>
  </si>
  <si>
    <t>Pipelines</t>
  </si>
  <si>
    <t>Compressors</t>
  </si>
  <si>
    <t>City Gates, supply regulators and valve stations</t>
  </si>
  <si>
    <t>Metering</t>
  </si>
  <si>
    <t>Odourant plants</t>
  </si>
  <si>
    <t>SCADA (Communications)</t>
  </si>
  <si>
    <t>Buildings</t>
  </si>
  <si>
    <t>Land and easements</t>
  </si>
  <si>
    <t>Other depreciable pipeline assets</t>
  </si>
  <si>
    <t>Leased Assets</t>
  </si>
  <si>
    <t>Other non-depreciable pipeline assets</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</si>
  <si>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</si>
  <si>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</si>
  <si>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</si>
  <si>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</si>
  <si>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</si>
  <si>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</si>
  <si>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</si>
  <si>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</si>
  <si>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</si>
  <si>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</si>
  <si>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</si>
  <si>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</si>
  <si>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assets</t>
  </si>
  <si>
    <t>Return of capital</t>
  </si>
  <si>
    <t>Revenue</t>
  </si>
  <si>
    <t>Operating expenses</t>
  </si>
  <si>
    <t>Net tax liabilities</t>
  </si>
  <si>
    <t>Leased Asset Interest/Financing Charge</t>
  </si>
  <si>
    <t>Return on capital</t>
  </si>
  <si>
    <t>Total return of capital</t>
  </si>
  <si>
    <t>Recovered capital method total asset value</t>
  </si>
  <si>
    <t>Opening asset value</t>
  </si>
  <si>
    <t>Rate of return (WACC)</t>
  </si>
  <si>
    <t>For information only - yearly percentage change</t>
  </si>
  <si>
    <t>Total Return of Capital</t>
  </si>
  <si>
    <t xml:space="preserve">Weighted average price (Table 5.1) </t>
  </si>
  <si>
    <t>Capacity based charges</t>
  </si>
  <si>
    <t>Volumetric based charges</t>
  </si>
  <si>
    <t>Service description</t>
  </si>
  <si>
    <t>Revenue 
$'000</t>
  </si>
  <si>
    <t>MDQ 
Total TJ</t>
  </si>
  <si>
    <t>WAP 
$/GJ</t>
  </si>
  <si>
    <t>Total 
TJ</t>
  </si>
  <si>
    <t>Transportation services</t>
  </si>
  <si>
    <t xml:space="preserve"> Firm forward haul transportation services</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</si>
  <si>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</si>
  <si>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</si>
  <si>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</si>
  <si>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</si>
  <si>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</si>
  <si>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</si>
  <si>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</si>
  <si>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</si>
  <si>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 xml:space="preserve"> Interruptible or as available transportation services</t>
  </si>
  <si>
    <t xml:space="preserve"> Backhaul services</t>
  </si>
  <si>
    <t>Stand alone compression services</t>
  </si>
  <si>
    <t>Firm stand alone compression services</t>
  </si>
  <si>
    <t>Storage services</t>
  </si>
  <si>
    <t>Firm park/park and loan services</t>
  </si>
  <si>
    <t>Exempt services</t>
  </si>
  <si>
    <t xml:space="preserve">For information only </t>
  </si>
  <si>
    <t>As reported in 'Statement of pipeline assets'</t>
  </si>
  <si>
    <t>As reported in 'Recovered capital'</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</si>
  <si>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</si>
  <si>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</si>
  <si>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</si>
  <si>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</si>
  <si>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</si>
  <si>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</si>
  <si>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</si>
  <si>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</si>
  <si>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</si>
  <si>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</si>
  <si>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</si>
  <si>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</si>
  <si>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Pipeline information</t>
  </si>
  <si>
    <t>Reporting Period</t>
  </si>
  <si>
    <t>Table 1.1: Pipeline details</t>
  </si>
  <si>
    <t>Pipeline location</t>
  </si>
  <si>
    <t>Pipeline length (km)</t>
  </si>
  <si>
    <t>Number of customers</t>
  </si>
  <si>
    <t>Service type</t>
  </si>
  <si>
    <t>Table 1.2: Pipeline services provided</t>
  </si>
  <si>
    <t>Provided to non related parties</t>
  </si>
  <si>
    <t>Provided to related parties</t>
  </si>
  <si>
    <t xml:space="preserve"> Firm forward haul transportation service</t>
  </si>
  <si>
    <t xml:space="preserve"> Interruptible or as available transportation service</t>
  </si>
  <si>
    <t>Stand-alone compression services</t>
  </si>
  <si>
    <t xml:space="preserve"> Firm stand-alone compression service</t>
  </si>
  <si>
    <t xml:space="preserve"> Interruptible or as available stand-alone compression service</t>
  </si>
  <si>
    <t xml:space="preserve"> Park services</t>
  </si>
  <si>
    <t xml:space="preserve"> Park and loan services</t>
  </si>
  <si>
    <t>Trading services</t>
  </si>
  <si>
    <t xml:space="preserve"> Capacity trading service</t>
  </si>
  <si>
    <t xml:space="preserve"> In pipe trading service</t>
  </si>
  <si>
    <t>Other (please specify)</t>
  </si>
  <si>
    <t xml:space="preserve">   other service (insert description)</t>
  </si>
  <si>
    <t>Financial performance measures</t>
  </si>
  <si>
    <t>Table 1.1.1: Return on assets</t>
  </si>
  <si>
    <t>Pipeline</t>
  </si>
  <si>
    <t>Earnings before interest and tax</t>
  </si>
  <si>
    <t>Return on assets</t>
  </si>
  <si>
    <t>Statement of pipeline revenues and expenses</t>
  </si>
  <si>
    <t>Table 2.1:  Statement of pipeline revenues and expenses</t>
  </si>
  <si>
    <t>Reporting period</t>
  </si>
  <si>
    <t>Previous reporting period</t>
  </si>
  <si>
    <t>Basis of Preparation reference</t>
  </si>
  <si>
    <t>Description</t>
  </si>
  <si>
    <t>$ nominal</t>
  </si>
  <si>
    <t>2.3.1 &amp; 2.3.1.1</t>
  </si>
  <si>
    <t>Total service revenue</t>
  </si>
  <si>
    <t>Customer contribution revenue</t>
  </si>
  <si>
    <t>Government contribution revenue</t>
  </si>
  <si>
    <t>Profit from sale of fixed assets</t>
  </si>
  <si>
    <t>2.3.1</t>
  </si>
  <si>
    <t>Other direct revenue</t>
  </si>
  <si>
    <t>Total direct revenue</t>
  </si>
  <si>
    <t xml:space="preserve">Other revenue </t>
  </si>
  <si>
    <t>Total indirect revenue allocated</t>
  </si>
  <si>
    <t>2.3.2</t>
  </si>
  <si>
    <t>Repairs and maintenance</t>
  </si>
  <si>
    <t>Wages</t>
  </si>
  <si>
    <t>2.3.2.1</t>
  </si>
  <si>
    <t xml:space="preserve">Depreciation </t>
  </si>
  <si>
    <t>Insurance</t>
  </si>
  <si>
    <t>Licence and regulatory costs</t>
  </si>
  <si>
    <t>Directly attributable finance charges</t>
  </si>
  <si>
    <t>Leasing and rental costs</t>
  </si>
  <si>
    <t>Other direct costs</t>
  </si>
  <si>
    <t>Total direct costs</t>
  </si>
  <si>
    <t>Shared costs</t>
  </si>
  <si>
    <t>Employee costs</t>
  </si>
  <si>
    <t>Information technology and communication costs</t>
  </si>
  <si>
    <t>Indirect operating expenses</t>
  </si>
  <si>
    <t xml:space="preserve">Shared asset depreciation </t>
  </si>
  <si>
    <t>Rental and leasing costs</t>
  </si>
  <si>
    <t>Borrowing costs</t>
  </si>
  <si>
    <t>Loss from sale of shared fixed assets</t>
  </si>
  <si>
    <t>2.4.4</t>
  </si>
  <si>
    <t>Impairment losses (nature of the impairment loss)</t>
  </si>
  <si>
    <t>2.3.2.2</t>
  </si>
  <si>
    <t>Other shared costs</t>
  </si>
  <si>
    <t>Total shared costs allocated</t>
  </si>
  <si>
    <t>Earnings before Interest and tax (EBIT)</t>
  </si>
  <si>
    <t>Revenue by service</t>
  </si>
  <si>
    <t>Table 2.1.1:  Revenue by service</t>
  </si>
  <si>
    <t>Firm forward haul transportation services</t>
  </si>
  <si>
    <t>Interruptible or as available transportation services</t>
  </si>
  <si>
    <t>Backhaul services</t>
  </si>
  <si>
    <t>Firm stand-alone compression service</t>
  </si>
  <si>
    <t>Interruptible or as available stand-alone compression service</t>
  </si>
  <si>
    <t>Park services</t>
  </si>
  <si>
    <t>Park and loan services</t>
  </si>
  <si>
    <t>Capacity trading service</t>
  </si>
  <si>
    <t>In pipe trading service</t>
  </si>
  <si>
    <t>Other pipeline revenue (if relevant)</t>
  </si>
  <si>
    <t>Revenue - contributions</t>
  </si>
  <si>
    <t>Table 2.2.1: Customer contributions received</t>
  </si>
  <si>
    <t>Customer Contributions</t>
  </si>
  <si>
    <t>Table 2.2.2: Government contributions received</t>
  </si>
  <si>
    <t>Source</t>
  </si>
  <si>
    <t xml:space="preserve">Total </t>
  </si>
  <si>
    <t>Indirect revenue</t>
  </si>
  <si>
    <t>Please ensure allocation methodologies are explained in sufficient detail in the Basis of Preparation as required under section 3.2.4 of the Guideline</t>
  </si>
  <si>
    <t>Table 2.3.1: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</si>
  <si>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</si>
  <si>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</si>
  <si>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</si>
  <si>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</si>
  <si>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</si>
  <si>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</si>
  <si>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(list each individual revenue item)</t>
  </si>
  <si>
    <t>Table 2.4.1: Shared cost allocation</t>
  </si>
  <si>
    <t>Income statement account applied to</t>
  </si>
  <si>
    <t>Shared costs excluding related parties</t>
  </si>
  <si>
    <t>Shared costs paid to related parties</t>
  </si>
  <si>
    <t xml:space="preserve"> (list each individual cost)</t>
  </si>
  <si>
    <t>Corporate operating expenditure</t>
  </si>
  <si>
    <t>Shared leased interest</t>
  </si>
  <si>
    <t>Shared leased asset depreciation</t>
  </si>
  <si>
    <t>Statement of pipeline assets</t>
  </si>
  <si>
    <t>Table 3.1: Pipeline assets</t>
  </si>
  <si>
    <t>Pipeline Assets</t>
  </si>
  <si>
    <t>Initial construction or acquisition costs</t>
  </si>
  <si>
    <t>Additions</t>
  </si>
  <si>
    <t>Capitalised maintenance or improvements</t>
  </si>
  <si>
    <t>Total capitalised pipeline construction costs</t>
  </si>
  <si>
    <t>Depreciation</t>
  </si>
  <si>
    <t>Disposals or early termination (at cost)</t>
  </si>
  <si>
    <t>Closing pipeline carrying value</t>
  </si>
  <si>
    <t>Disposal or early termination (at cost)</t>
  </si>
  <si>
    <t>Closing compressors carrying value</t>
  </si>
  <si>
    <t>Closing city gates, supply regulators and valve stations carrying value</t>
  </si>
  <si>
    <t>Closing Metering</t>
  </si>
  <si>
    <t>Odorant plants</t>
  </si>
  <si>
    <t>Closing odorant plants carrying value</t>
  </si>
  <si>
    <t>Closing SCADA carrying value</t>
  </si>
  <si>
    <t>Closing buildings carrying value</t>
  </si>
  <si>
    <t>Closing land and easements carrying value</t>
  </si>
  <si>
    <t>Closing other depreciable pipeline assets carrying value</t>
  </si>
  <si>
    <t>Depreciation (Amortisation)</t>
  </si>
  <si>
    <t>Closing leased asset carrying value</t>
  </si>
  <si>
    <t>Total pipeline assets</t>
  </si>
  <si>
    <t>Shared supporting assets allocated</t>
  </si>
  <si>
    <t>2.4.5</t>
  </si>
  <si>
    <t>Closing shared property, plant and equipment carrying value</t>
  </si>
  <si>
    <t>Shared leased assets</t>
  </si>
  <si>
    <t>Depreciation (amortisation)</t>
  </si>
  <si>
    <t>Closing shared leased asset carrying value</t>
  </si>
  <si>
    <t xml:space="preserve">Inventories </t>
  </si>
  <si>
    <t>Deferred tax assets</t>
  </si>
  <si>
    <t>Other assets</t>
  </si>
  <si>
    <t>Total shared supporting assets allocated</t>
  </si>
  <si>
    <t>TOTAL ASSETS</t>
  </si>
  <si>
    <t>Asset useful life</t>
  </si>
  <si>
    <t>Table 3.1.1: Asset useful life</t>
  </si>
  <si>
    <t>Description (list each individual  balance sheet item)</t>
  </si>
  <si>
    <t>Acquisition date</t>
  </si>
  <si>
    <t xml:space="preserve">Useful life </t>
  </si>
  <si>
    <t>Reason for choosing this useful life</t>
  </si>
  <si>
    <t>years</t>
  </si>
  <si>
    <t>Per Appendix A - Pipeline asset lives</t>
  </si>
  <si>
    <t>5-80</t>
  </si>
  <si>
    <t>N/A</t>
  </si>
  <si>
    <t>Indefinite</t>
  </si>
  <si>
    <t xml:space="preserve">insert asset description </t>
  </si>
  <si>
    <t>2.4.6</t>
  </si>
  <si>
    <t>Various</t>
  </si>
  <si>
    <t>Per leased asset life</t>
  </si>
  <si>
    <t>Asset impairment</t>
  </si>
  <si>
    <t>Table 3.2.1: Assets impaired</t>
  </si>
  <si>
    <t>Asset description</t>
  </si>
  <si>
    <t>Impairment amount $ nominal</t>
  </si>
  <si>
    <t>Impairment date</t>
  </si>
  <si>
    <t>Basis for impairment</t>
  </si>
  <si>
    <t>Table 3.2.2: Asset impairment reversals</t>
  </si>
  <si>
    <t>Prior Impairment amount 
$ nominal</t>
  </si>
  <si>
    <t>Reversal amount
$nominal</t>
  </si>
  <si>
    <t>Reversal date</t>
  </si>
  <si>
    <t>Basis for Reversal</t>
  </si>
  <si>
    <t>Depreciation and amortisation</t>
  </si>
  <si>
    <t>Table 3.3.1: Pipeline assets at cost</t>
  </si>
  <si>
    <t>Additions, capitalised maintenance and disposals must be reported on a cumulative basis</t>
  </si>
  <si>
    <t>Category</t>
  </si>
  <si>
    <t>Useful life</t>
  </si>
  <si>
    <t>Estimated residual value</t>
  </si>
  <si>
    <t>Initial construction or acquisition cost</t>
  </si>
  <si>
    <t>Disposals or Early termination</t>
  </si>
  <si>
    <t>Cost base</t>
  </si>
  <si>
    <t>Prior years' accumulated depreciation</t>
  </si>
  <si>
    <t>Current year depreciation</t>
  </si>
  <si>
    <t>Written down value</t>
  </si>
  <si>
    <t>Years</t>
  </si>
  <si>
    <t>Leased assets</t>
  </si>
  <si>
    <t>Table 3.3.2: Shared assets at cost</t>
  </si>
  <si>
    <t>Information Technology</t>
  </si>
  <si>
    <t>During FY13</t>
  </si>
  <si>
    <t>During FY14</t>
  </si>
  <si>
    <t>During FY15</t>
  </si>
  <si>
    <t>During FY16</t>
  </si>
  <si>
    <t>During FY17</t>
  </si>
  <si>
    <t>During FY18</t>
  </si>
  <si>
    <t>During FY19</t>
  </si>
  <si>
    <t>During FY20</t>
  </si>
  <si>
    <t>During FY21</t>
  </si>
  <si>
    <t>During FY22</t>
  </si>
  <si>
    <t>During FY23</t>
  </si>
  <si>
    <t>During FY24</t>
  </si>
  <si>
    <t>During FY25</t>
  </si>
  <si>
    <t>1/7/2019 to 30/6/2020</t>
  </si>
  <si>
    <t>Total fixed assets</t>
  </si>
  <si>
    <t>Shared supporting assets</t>
  </si>
  <si>
    <t>Table 3.4.1: Shared supporting asset allocation</t>
  </si>
  <si>
    <t>Description (list each individual shared asset category greater than 5%)</t>
  </si>
  <si>
    <t>Category of shared assets</t>
  </si>
  <si>
    <t>Total amount</t>
  </si>
  <si>
    <t>Total allocated to pipeline</t>
  </si>
  <si>
    <t>Recovered capital method (rule 569(4))</t>
  </si>
  <si>
    <t>Table 4.1: Recovered capital method - pipeline assets</t>
  </si>
  <si>
    <t>Year</t>
  </si>
  <si>
    <t>Drag and drop columns if required</t>
  </si>
  <si>
    <t>Pipeline assets</t>
  </si>
  <si>
    <t>Construction cost</t>
  </si>
  <si>
    <t>Negative residual value</t>
  </si>
  <si>
    <t>Maintenance capitalised</t>
  </si>
  <si>
    <t>Disposal (at cost)</t>
  </si>
  <si>
    <t>Leased Asset</t>
  </si>
  <si>
    <t>3.2.3</t>
  </si>
  <si>
    <t>Shared assets</t>
  </si>
  <si>
    <t>Construction cost or acquisition cost (where allowed) apportioned</t>
  </si>
  <si>
    <t>3.2.2</t>
  </si>
  <si>
    <t>3.2.5</t>
  </si>
  <si>
    <t>3.2.4</t>
  </si>
  <si>
    <t>For information</t>
  </si>
  <si>
    <t>Table 4.2: Pipeline details</t>
  </si>
  <si>
    <t>Construction date</t>
  </si>
  <si>
    <t>Capital expenditure</t>
  </si>
  <si>
    <t>Table 4.1.1: Capital expenditure greater than 5% of construction cost</t>
  </si>
  <si>
    <t>Description of works</t>
  </si>
  <si>
    <t>Date recognised</t>
  </si>
  <si>
    <t>Expenditure ($ nominal)</t>
  </si>
  <si>
    <t>3.2.1</t>
  </si>
  <si>
    <t>Burrup Extension Pipeline and Stay in Business Capital Expenditure</t>
  </si>
  <si>
    <t>Calendar Year 98</t>
  </si>
  <si>
    <t>Hot Briquetted Iron Facility and Stay in Business Capital Expenditure</t>
  </si>
  <si>
    <t>Calendar Year 00</t>
  </si>
  <si>
    <t>Compressor and Meters</t>
  </si>
  <si>
    <t>Calendar Year 05</t>
  </si>
  <si>
    <t>Karratha Lateral and Stay in Business Capital Expenditure</t>
  </si>
  <si>
    <t>Calendar Year 09</t>
  </si>
  <si>
    <t>Calendar Year 10</t>
  </si>
  <si>
    <t>South Headland Meter Station and Stay in Business Capital Expenditure</t>
  </si>
  <si>
    <t>Fiscal Year 14</t>
  </si>
  <si>
    <t>Sub 161 and Stay In Business Capital Expenditure</t>
  </si>
  <si>
    <t>Fiscal Year 15</t>
  </si>
  <si>
    <t>Pinga Creek Station and Stay in Business Capital Expenditure</t>
  </si>
  <si>
    <t>Fiscal Year 20</t>
  </si>
  <si>
    <t>Weighted average prices</t>
  </si>
  <si>
    <t>Table 5.1:  Weighted average prices</t>
  </si>
  <si>
    <t>Basis of preparation reference</t>
  </si>
  <si>
    <t>Has there been any use of estimates to allocate revenue to each transportation service?</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</si>
  <si>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</si>
  <si>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</si>
  <si>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</si>
  <si>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</si>
  <si>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</si>
  <si>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</si>
  <si>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</si>
  <si>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</si>
  <si>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</si>
  <si>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</si>
  <si>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</si>
  <si>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Total Postage Stamp Revenue</t>
  </si>
  <si>
    <t>Capacity based</t>
  </si>
  <si>
    <t>Volumetric based</t>
  </si>
  <si>
    <t>Total Zonal Revenue</t>
  </si>
  <si>
    <t>Total Distance Based Revenue</t>
  </si>
  <si>
    <t>$'000</t>
  </si>
  <si>
    <t>Revenue $'000</t>
  </si>
  <si>
    <t>MDQ
Total TJ*</t>
  </si>
  <si>
    <t>$ '000</t>
  </si>
  <si>
    <t>Total TJ</t>
  </si>
  <si>
    <t>4.4.1</t>
  </si>
  <si>
    <t>4.4.2</t>
  </si>
  <si>
    <t>4.4.3</t>
  </si>
  <si>
    <t>Total exempt services</t>
  </si>
  <si>
    <t>* MDQ (Total TJ) = sum of MDQ’s over the reporting period in TJs</t>
  </si>
  <si>
    <t>Services exemption granted from ERA for Weighted Average Price disclosure</t>
  </si>
  <si>
    <t>Table 5.1.1: ERA exemptions</t>
  </si>
  <si>
    <t>Service category</t>
  </si>
  <si>
    <t>Additional (optional) notes and information</t>
  </si>
  <si>
    <t>Table reference</t>
  </si>
  <si>
    <t>Cover</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</si>
  <si>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</si>
  <si>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</si>
  <si>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2.1.1</t>
  </si>
  <si>
    <r>
      <rPr>
        <b/>
        <sz val="10.5"/>
        <rFont val="Century Gothic"/>
        <family val="2"/>
      </rPr>
      <t xml:space="preserve">AASB 15 reporting in the Pipeline Financial Statements and the RCM 
</t>
    </r>
    <r>
      <rPr>
        <sz val="10.5"/>
        <rFont val="Century Gothic"/>
        <family val="2"/>
      </rPr>
      <t>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r>
  </si>
  <si>
    <t>Statutory presentation</t>
  </si>
  <si>
    <t>Part 23 Reporting</t>
  </si>
  <si>
    <t>Difference Statutory and Part 23</t>
  </si>
  <si>
    <t>$</t>
  </si>
  <si>
    <t>time value of money included in reported revenue in the pipeline financial statements on table 2.1 and 4.1.</t>
  </si>
  <si>
    <t>interest expense not permitted to be reported under Part 23 and not included in this reporting.</t>
  </si>
  <si>
    <t>Net impact of including both Revenue and interest expense associated with the significant financing component of revenue.</t>
  </si>
  <si>
    <t>Without the corresponding interest expense being reflected in the Pipeline Financial Statements Revenues and Expenses and RCM due to the Part23 requirements, the net profit of the asset excludes $758,163 of interest expense. The impact on the return on asset is immaterial.</t>
  </si>
  <si>
    <t>2.2.1</t>
  </si>
  <si>
    <t xml:space="preserve">Customer contribution in table 2.2.1 from FY21 onwards represents revenue in instances where a customer with an underlying GTA contributes to the capital expenditure of the pipeline. </t>
  </si>
  <si>
    <t xml:space="preserve">Other non-depreciable pipeline assets includes other elements of total assets reported in the Balance Sheet (e.g. debtors, capital work in progress, contract intangibles etc.).  </t>
  </si>
  <si>
    <t>3.1.1</t>
  </si>
  <si>
    <t>Other depreciable pipeline assets include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2025.</t>
  </si>
  <si>
    <t>3.3.1</t>
  </si>
  <si>
    <t>APA has reported the information by asset categories in a summary line reflective of all assets acquired from inception to 30 June 2025.</t>
  </si>
  <si>
    <t>New assets are reported as commissioned with depreciation assumed from the date of service.</t>
  </si>
  <si>
    <t>3.3.2</t>
  </si>
  <si>
    <t xml:space="preserve">APA has reported the shared assets information per fiscal year from date of acquisition. </t>
  </si>
  <si>
    <t>New assets are reported as commissioned with depreciation assumed in the next fiscal year.</t>
  </si>
  <si>
    <t>The majority of total shared assets represents mainly Information Technology assets and other assets such as office related assets. The values are reported on a gross book basis.</t>
  </si>
  <si>
    <t xml:space="preserve">Net tax liabilities incorporates mid-year tax depreciation for capital expenditure incurred during the fiscal year. </t>
  </si>
  <si>
    <t>As APA acquired PPS in December 2012, APA has relied on the financial information provided by the previous owner.</t>
  </si>
  <si>
    <t>Capital expenditure is reported in the period commissioned and excludes capital work in progress.</t>
  </si>
  <si>
    <t xml:space="preserve">For reporting periods up to FY23, capital expenditure is reported in the period commissioned and excludes capital work in progress.  </t>
  </si>
  <si>
    <t xml:space="preserve">From FY23 onwards, capital expenditure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</si>
  <si>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</si>
  <si>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</si>
  <si>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4.1.1</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</si>
  <si>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</si>
  <si>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In accordance with the Guideline, APA has not reported revenue in respect of exempt services against the relevant service category in Table 5.1. Instead, revenue associated with exempt services is aggregated and reported under “Total exempt services” in Table 5.1.</t>
  </si>
  <si>
    <t>ERA amendment#</t>
  </si>
  <si>
    <t>Worksheet</t>
  </si>
  <si>
    <t>Table</t>
  </si>
  <si>
    <t>Cell</t>
  </si>
  <si>
    <t>Change</t>
  </si>
  <si>
    <t>Reason</t>
  </si>
  <si>
    <t>Amendment record</t>
  </si>
  <si>
    <t>New worksheet inserted</t>
  </si>
  <si>
    <t>This sheet captures the changes made to this non scheme financial reporting template.</t>
  </si>
  <si>
    <t>2. Revenue and expenses</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</si>
  <si>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</si>
  <si>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</si>
  <si>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</si>
  <si>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</si>
  <si>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</si>
  <si>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</si>
  <si>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</si>
  <si>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</si>
  <si>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</si>
  <si>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</si>
  <si>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</si>
  <si>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</si>
  <si>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</si>
  <si>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</si>
  <si>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</si>
  <si>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</si>
  <si>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</si>
  <si>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</si>
  <si>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</si>
  <si>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</si>
  <si>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D69:E69 and D84:E84</t>
  </si>
  <si>
    <t>Formula updated</t>
  </si>
  <si>
    <t>Formulae updated to include leased assets</t>
  </si>
  <si>
    <t xml:space="preserve">D14, D19, D25, D31, D37, D43, D49, D59 </t>
  </si>
  <si>
    <t>Formulae corrected</t>
  </si>
  <si>
    <t>Formulae amended to include prior year accumulated depreciation plus current year depreciation.  It was only picking up current year depreciation.</t>
  </si>
  <si>
    <t>3.1 Pipeline asset useful life</t>
  </si>
  <si>
    <t>B21:F26 and B33:F38</t>
  </si>
  <si>
    <t>Allow for lease asset information</t>
  </si>
  <si>
    <t>D31:F32</t>
  </si>
  <si>
    <t>Formatting</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</si>
  <si>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</si>
  <si>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</si>
  <si>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</si>
  <si>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</si>
  <si>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</si>
  <si>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</si>
  <si>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</si>
  <si>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</si>
  <si>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</si>
  <si>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</si>
  <si>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</si>
  <si>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</si>
  <si>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</si>
  <si>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</si>
  <si>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</si>
  <si>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</si>
  <si>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</si>
  <si>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</si>
  <si>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D60:D77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</si>
  <si>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</si>
  <si>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</si>
  <si>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</si>
  <si>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</si>
  <si>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</si>
  <si>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</si>
  <si>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</si>
  <si>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</si>
  <si>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</si>
  <si>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</si>
  <si>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</si>
  <si>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</si>
  <si>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E9:E52</t>
  </si>
  <si>
    <t>Reformat</t>
  </si>
  <si>
    <t>The cells have been reformatted to show dd/mm/yyyy</t>
  </si>
  <si>
    <t>E60:E77</t>
  </si>
  <si>
    <t>D9:D38</t>
  </si>
  <si>
    <t>A7</t>
  </si>
  <si>
    <t>a typographical error fixed.</t>
  </si>
  <si>
    <t>Corrected the spelling from 'insructions' to 'instructions'.</t>
  </si>
  <si>
    <t>D7</t>
  </si>
  <si>
    <t>Corrected the spelling from 'acqusition' to 'acquisition'.</t>
  </si>
  <si>
    <t>D18</t>
  </si>
  <si>
    <t>A25:E25</t>
  </si>
  <si>
    <t>Question added</t>
  </si>
  <si>
    <t>To record publication date of the report</t>
  </si>
  <si>
    <t>A27:E27</t>
  </si>
  <si>
    <t>To record the date to which the reported information is current</t>
  </si>
  <si>
    <t>A29:K29</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</si>
  <si>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</si>
  <si>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</si>
  <si>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Contents</t>
  </si>
  <si>
    <t>Contents updated</t>
  </si>
  <si>
    <t>To add hyperlink to Summary worksheet and reflect changes in worksheet names (3.1, 3.2 and 3.3)</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</si>
  <si>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</si>
  <si>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</si>
  <si>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</si>
  <si>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</si>
  <si>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</si>
  <si>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</si>
  <si>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C29:D36</t>
  </si>
  <si>
    <t>List added</t>
  </si>
  <si>
    <t>To add a yes/no dropdown list, consistent with other rows.</t>
  </si>
  <si>
    <t>Formatting changed</t>
  </si>
  <si>
    <t>To express percentage in two decimal places</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</si>
  <si>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</si>
  <si>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</si>
  <si>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</si>
  <si>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</si>
  <si>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</si>
  <si>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C34 and C39</t>
  </si>
  <si>
    <t>Remove uppercase in some words. Corresponding cells in original template are C31 and C36.</t>
  </si>
  <si>
    <t>F11 and I11</t>
  </si>
  <si>
    <t>To amend formula to sum up D11 and E11 and G11 and H11, respectively</t>
  </si>
  <si>
    <t>I16</t>
  </si>
  <si>
    <t xml:space="preserve">To include new revenue categories and correctly calculate the ‘total direct revenue’ </t>
  </si>
  <si>
    <t>2.1 Revenue by service</t>
  </si>
  <si>
    <t>C10 and C21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</si>
  <si>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</si>
  <si>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</si>
  <si>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</si>
  <si>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</si>
  <si>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To delete categories that do not fall under 'service revenue':
-	'Customer contribution revenue' 
-	'Profit from sale of fixed assets'
-	‘Other direct revenue’
These categories are moved to Table 2.1. See amendment # 37.</t>
  </si>
  <si>
    <t>Row 16</t>
  </si>
  <si>
    <t>Row split</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</si>
  <si>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</si>
  <si>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</si>
  <si>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</si>
  <si>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</si>
  <si>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</si>
  <si>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To correctly calculate the ‘total service revenue’.</t>
  </si>
  <si>
    <t>2.2 Revenue contributions</t>
  </si>
  <si>
    <t>E9:E14</t>
  </si>
  <si>
    <t>Formula added
Formatting changed</t>
  </si>
  <si>
    <t>To add sum formula (E=C+D)</t>
  </si>
  <si>
    <t>2.3 Indirect revenue</t>
  </si>
  <si>
    <t>E2:G4</t>
  </si>
  <si>
    <t>To prompt operators to include sufficient information on their basis of preparation, explaining allocation methodologies and basis of allocators.</t>
  </si>
  <si>
    <t>Row 36</t>
  </si>
  <si>
    <t>Change format of totals to 'bold' font</t>
  </si>
  <si>
    <t>2.4 Shared costs</t>
  </si>
  <si>
    <t>2.4.1</t>
  </si>
  <si>
    <t xml:space="preserve">H36 and I36 </t>
  </si>
  <si>
    <t xml:space="preserve">To correct double counting of other shared costs. </t>
  </si>
  <si>
    <t>C11 and C16</t>
  </si>
  <si>
    <t>To remove uppercase in some words.</t>
  </si>
  <si>
    <t>C8 and C81</t>
  </si>
  <si>
    <t>Headings added</t>
  </si>
  <si>
    <t>Add headings ‘Pipeline assets’ and ‘Shared supporting assets allocated’ to improve clarity of asset categories.</t>
  </si>
  <si>
    <t>C82</t>
  </si>
  <si>
    <t>Renamed 'shared supporting assets' to 'shared property, plant and equipment' to be consistent with the labelling between worksheets</t>
  </si>
  <si>
    <t>Column C</t>
  </si>
  <si>
    <t>Rows added
Sub-categories amended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</si>
  <si>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</si>
  <si>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Columns D and E
(D66, D33:E33, D71:E71, D80:E80, D83:D87, D90:D94 and D99:E99)</t>
  </si>
  <si>
    <t>To update formula following changes in asset categories/ sub-categories,  and correct previous errors.</t>
  </si>
  <si>
    <t>3.1 Asset useful life</t>
  </si>
  <si>
    <t>Tab renamed</t>
  </si>
  <si>
    <t>Renamed from 3.1 "Pipeline asset useful life" to "Asset useful life' to be consistent with the heading of the worksheet. Worksheet contains shared assets other than pipeline assets.</t>
  </si>
  <si>
    <t>Column D</t>
  </si>
  <si>
    <t>Data entry deleted</t>
  </si>
  <si>
    <t>To remove data entries under 'Acquisition date' column</t>
  </si>
  <si>
    <t>Changed format from number to 'short date'</t>
  </si>
  <si>
    <t>3.2 Asset impairment</t>
  </si>
  <si>
    <t>Renamed from 3.2 "Pipeline asset impairment" to "Asset impairment' to be consistent with the heading of the worksheet. Worksheet contains shared assets other than pipeline assets.</t>
  </si>
  <si>
    <t>3.2.1 and 
3.2.2</t>
  </si>
  <si>
    <t>D8:D22
D28:D54
G28:G54</t>
  </si>
  <si>
    <t>Change format to 'short date'</t>
  </si>
  <si>
    <t>B1</t>
  </si>
  <si>
    <t>To be consistent with tab name</t>
  </si>
  <si>
    <t>3.3.1 and 
3.3.2</t>
  </si>
  <si>
    <t>H7, J7, G58 and L58</t>
  </si>
  <si>
    <t>To be consistent with the labelling of categories in Table 3.1</t>
  </si>
  <si>
    <t>To be consistent with the categories in Table 3.1</t>
  </si>
  <si>
    <t>G53</t>
  </si>
  <si>
    <t>To add sum formula</t>
  </si>
  <si>
    <t>3.3.1and
3.3.2</t>
  </si>
  <si>
    <t>F9:F52 and F60:F77</t>
  </si>
  <si>
    <t>Numbers formatted to the nearest whole number</t>
  </si>
  <si>
    <t>3.3.1 and
3.3.2</t>
  </si>
  <si>
    <t>Column E</t>
  </si>
  <si>
    <t>To remove data entries under Acquisition date column</t>
  </si>
  <si>
    <t>B58:N59</t>
  </si>
  <si>
    <t>Cell colour changed to be consistent with other tables</t>
  </si>
  <si>
    <t>3.4 Shared supporting assets</t>
  </si>
  <si>
    <t>3.4.1</t>
  </si>
  <si>
    <t>D9:D40</t>
  </si>
  <si>
    <t>List created</t>
  </si>
  <si>
    <t>To add dropdown list consistent with the categories in Table 3.1</t>
  </si>
  <si>
    <t>4. Recovered Capital</t>
  </si>
  <si>
    <t>Minor punctuation amendment</t>
  </si>
  <si>
    <t>Rows 33 and 34</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</si>
  <si>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</si>
  <si>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</si>
  <si>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</si>
  <si>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</si>
  <si>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</si>
  <si>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</si>
  <si>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F8:BH8</t>
  </si>
  <si>
    <t>To adjust formula to display year and allow cross-referencing with the Summary tab</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</si>
  <si>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</si>
  <si>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</si>
  <si>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</si>
  <si>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</si>
  <si>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</si>
  <si>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</si>
  <si>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</si>
  <si>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B2 and C3</t>
  </si>
  <si>
    <t>Heading added</t>
  </si>
  <si>
    <t>To be consistent with other worksheets</t>
  </si>
  <si>
    <t>F10:BJ10</t>
  </si>
  <si>
    <t>Headings amended
Formatting changed</t>
  </si>
  <si>
    <t>Heading (units) amended and format changed for clarity and consistency with formula:
- revenues in $'000
- MDQ in Total TJ
- WAP in $/GJ</t>
  </si>
  <si>
    <t>C19:20</t>
  </si>
  <si>
    <t>To be consistent with other tables</t>
  </si>
  <si>
    <t>Row 22</t>
  </si>
  <si>
    <t>Explanatory note added</t>
  </si>
  <si>
    <r>
      <t xml:space="preserve">To clarify the MDQ unit above as:
</t>
    </r>
    <r>
      <rPr>
        <i/>
        <sz val="10"/>
        <rFont val="Arial"/>
        <family val="2"/>
      </rPr>
      <t xml:space="preserve">Total TJ = sum of MDQ’s over the reporting period in TJs </t>
    </r>
  </si>
  <si>
    <t>All worksheets</t>
  </si>
  <si>
    <t>Numerical cells</t>
  </si>
  <si>
    <t>Amend relevant numerical cells to ensure format is in comma style, negative values in brackets and rounded off to nearest whole number</t>
  </si>
  <si>
    <t>Date cells</t>
  </si>
  <si>
    <t>Amend relevant date cells to ensure format is in date style</t>
  </si>
  <si>
    <t>Input cells</t>
  </si>
  <si>
    <t>Amend relevant input cells to ensure font colour is blue</t>
  </si>
  <si>
    <t>A1</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</si>
  <si>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</si>
  <si>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</si>
  <si>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</si>
  <si>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</si>
  <si>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</si>
  <si>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</si>
  <si>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</si>
  <si>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</si>
  <si>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</si>
  <si>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APA amendment#</t>
  </si>
  <si>
    <t>APA Amendment record</t>
  </si>
  <si>
    <t>N7</t>
  </si>
  <si>
    <t>C116</t>
  </si>
  <si>
    <t>Formula change</t>
  </si>
  <si>
    <t>Formula updated to include shared leased asset depreciation reported under other Other shared costs in tab 2.4 Shared costs</t>
  </si>
  <si>
    <t>I29</t>
  </si>
  <si>
    <t>Wrap text</t>
  </si>
  <si>
    <t>4. Recovered capital</t>
  </si>
  <si>
    <t>4.1</t>
  </si>
  <si>
    <t>C39</t>
  </si>
  <si>
    <t>Format changed to comma style and rounded off to nearest whole number</t>
  </si>
  <si>
    <t>Yes</t>
  </si>
  <si>
    <t>971bd263-85ca-430f-8b60-67a81cbec049</t>
  </si>
  <si>
    <t>ba1e36e3-4399-40c9-accb-608773ace223</t>
  </si>
  <si>
    <t>65361c6a-b5bb-4adb-825b-f74ea77ae862</t>
  </si>
  <si>
    <t>Transmission</t>
  </si>
  <si>
    <t>Data validation lists</t>
  </si>
  <si>
    <t>rpipelines</t>
  </si>
  <si>
    <t>rsharedassets</t>
  </si>
  <si>
    <t>ryesno</t>
  </si>
  <si>
    <t xml:space="preserve">Yes </t>
  </si>
  <si>
    <t>The financial reporting under the non scheme guideline is an annual reporting requirement for APA's non scheme pipelines, requiring annual publishing by 31 October 2025. This information was published on Friday 31st October 2025.</t>
  </si>
  <si>
    <t>Western Australia</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</si>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</sst>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0.000000%"/>
  </numFmts>
  <fonts count="9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b/>
      <sz val="12"/>
      <color rgb="FF0000FF"/>
      <name val="Arial"/>
      <family val="2"/>
    </font>
    <font>
      <sz val="12"/>
      <color rgb="FF0000FF"/>
      <name val="Arial"/>
      <family val="2"/>
    </font>
    <font>
      <u/>
      <sz val="11"/>
      <color theme="10"/>
      <name val="Calibri"/>
      <family val="2"/>
      <scheme val="minor"/>
    </font>
    <font>
      <sz val="10"/>
      <name val="Arial Unicode MS"/>
    </font>
    <font>
      <sz val="9"/>
      <name val="Calibri"/>
      <family val="2"/>
    </font>
    <font>
      <u/>
      <sz val="10"/>
      <color theme="10"/>
      <name val="Arial"/>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auto="1"/>
      </top>
      <bottom/>
      <diagonal/>
    </border>
    <border>
      <left/>
      <right style="medium">
        <color indexed="64"/>
      </right>
      <top/>
      <bottom style="thin">
        <color indexed="64"/>
      </bottom>
      <diagonal/>
    </border>
    <border>
      <left/>
      <right style="medium">
        <color indexed="64"/>
      </right>
      <top style="thin">
        <color indexed="64"/>
      </top>
      <bottom/>
      <diagonal/>
    </border>
  </borders>
  <cellStyleXfs count="240">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164" fontId="12" fillId="13" borderId="0" applyNumberFormat="0" applyFont="0" applyBorder="0" applyAlignment="0">
      <alignment horizontal="right"/>
    </xf>
    <xf numFmtId="41" fontId="12" fillId="13" borderId="0" applyNumberFormat="0" applyFont="0" applyBorder="0" applyAlignment="0">
      <alignment horizontal="right"/>
    </xf>
    <xf numFmtId="41" fontId="48" fillId="13" borderId="0" applyNumberFormat="0" applyFont="0" applyBorder="0" applyAlignment="0">
      <alignment horizontal="right"/>
    </xf>
    <xf numFmtId="41" fontId="48" fillId="13" borderId="0" applyNumberFormat="0" applyFont="0" applyBorder="0" applyAlignment="0">
      <alignment horizontal="right"/>
    </xf>
    <xf numFmtId="0" fontId="26" fillId="8" borderId="1" applyNumberFormat="0" applyAlignment="0" applyProtection="0"/>
    <xf numFmtId="0" fontId="26" fillId="9" borderId="1" applyNumberFormat="0" applyAlignment="0" applyProtection="0"/>
    <xf numFmtId="0" fontId="27" fillId="26" borderId="2" applyNumberFormat="0" applyAlignment="0" applyProtection="0"/>
    <xf numFmtId="0" fontId="27" fillId="27" borderId="2" applyNumberFormat="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8" fillId="0" borderId="0" applyNumberFormat="0" applyFill="0" applyBorder="0" applyAlignment="0" applyProtection="0"/>
    <xf numFmtId="0" fontId="29" fillId="28" borderId="0" applyNumberFormat="0" applyBorder="0" applyAlignment="0" applyProtection="0"/>
    <xf numFmtId="0" fontId="29" fillId="29"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9" fillId="0" borderId="0" applyNumberFormat="0" applyFill="0" applyBorder="0" applyAlignment="0" applyProtection="0">
      <alignment vertical="top"/>
      <protection locked="0"/>
    </xf>
    <xf numFmtId="0" fontId="33" fillId="4" borderId="1" applyNumberFormat="0" applyAlignment="0" applyProtection="0"/>
    <xf numFmtId="0" fontId="33" fillId="5" borderId="1" applyNumberFormat="0" applyAlignment="0" applyProtection="0"/>
    <xf numFmtId="164" fontId="7" fillId="30" borderId="0" applyFont="0" applyBorder="0" applyAlignment="0">
      <alignment horizontal="right"/>
      <protection locked="0"/>
    </xf>
    <xf numFmtId="41" fontId="12" fillId="30" borderId="0" applyFont="0" applyBorder="0" applyAlignment="0">
      <alignment horizontal="right"/>
      <protection locked="0"/>
    </xf>
    <xf numFmtId="41" fontId="48" fillId="30" borderId="0" applyFont="0" applyBorder="0" applyAlignment="0">
      <alignment horizontal="right"/>
      <protection locked="0"/>
    </xf>
    <xf numFmtId="41" fontId="48" fillId="30" borderId="0" applyFont="0" applyBorder="0" applyAlignment="0">
      <alignment horizontal="right"/>
      <protection locked="0"/>
    </xf>
    <xf numFmtId="165" fontId="12" fillId="29" borderId="0" applyFont="0" applyBorder="0">
      <alignment horizontal="right"/>
      <protection locked="0"/>
    </xf>
    <xf numFmtId="165" fontId="48" fillId="29" borderId="0" applyFont="0" applyBorder="0">
      <alignment horizontal="right"/>
      <protection locked="0"/>
    </xf>
    <xf numFmtId="164" fontId="12" fillId="7" borderId="0" applyFont="0" applyBorder="0">
      <alignment horizontal="right"/>
      <protection locked="0"/>
    </xf>
    <xf numFmtId="41" fontId="12" fillId="7" borderId="0" applyFont="0" applyBorder="0">
      <alignment horizontal="right"/>
      <protection locked="0"/>
    </xf>
    <xf numFmtId="41" fontId="48" fillId="7" borderId="0" applyFont="0" applyBorder="0">
      <alignment horizontal="right"/>
      <protection locked="0"/>
    </xf>
    <xf numFmtId="41" fontId="48" fillId="7" borderId="0" applyFont="0" applyBorder="0">
      <alignment horizontal="right"/>
      <protection locked="0"/>
    </xf>
    <xf numFmtId="0" fontId="34" fillId="0" borderId="6" applyNumberFormat="0" applyFill="0" applyAlignment="0" applyProtection="0"/>
    <xf numFmtId="0" fontId="35" fillId="10" borderId="0" applyNumberFormat="0" applyBorder="0" applyAlignment="0" applyProtection="0"/>
    <xf numFmtId="0" fontId="35" fillId="11" borderId="0" applyNumberFormat="0" applyBorder="0" applyAlignment="0" applyProtection="0"/>
    <xf numFmtId="0" fontId="56" fillId="0" borderId="0"/>
    <xf numFmtId="0" fontId="47" fillId="0" borderId="0"/>
    <xf numFmtId="0" fontId="12" fillId="0" borderId="0"/>
    <xf numFmtId="0" fontId="48" fillId="0" borderId="0"/>
    <xf numFmtId="1" fontId="57" fillId="0" borderId="0"/>
    <xf numFmtId="0" fontId="7" fillId="9" borderId="0"/>
    <xf numFmtId="0" fontId="7" fillId="9" borderId="0"/>
    <xf numFmtId="0" fontId="7" fillId="9" borderId="0"/>
    <xf numFmtId="0" fontId="7" fillId="0" borderId="0"/>
    <xf numFmtId="0" fontId="7" fillId="9" borderId="0"/>
    <xf numFmtId="0" fontId="12" fillId="9" borderId="0"/>
    <xf numFmtId="0" fontId="7" fillId="9" borderId="0"/>
    <xf numFmtId="0" fontId="7" fillId="9" borderId="0"/>
    <xf numFmtId="0" fontId="48" fillId="9" borderId="0"/>
    <xf numFmtId="0" fontId="7" fillId="9" borderId="0"/>
    <xf numFmtId="0" fontId="12" fillId="6" borderId="7" applyNumberFormat="0" applyFont="0" applyAlignment="0" applyProtection="0"/>
    <xf numFmtId="0" fontId="48" fillId="7" borderId="7" applyNumberFormat="0" applyFont="0" applyAlignment="0" applyProtection="0"/>
    <xf numFmtId="0" fontId="36" fillId="8" borderId="8" applyNumberFormat="0" applyAlignment="0" applyProtection="0"/>
    <xf numFmtId="0" fontId="36" fillId="9" borderId="8" applyNumberFormat="0" applyAlignment="0" applyProtection="0"/>
    <xf numFmtId="9" fontId="7" fillId="0" borderId="0" applyFont="0" applyFill="0" applyBorder="0" applyAlignment="0" applyProtection="0"/>
    <xf numFmtId="0" fontId="7" fillId="0" borderId="0"/>
    <xf numFmtId="0" fontId="12" fillId="0" borderId="0"/>
    <xf numFmtId="0" fontId="48" fillId="0" borderId="0"/>
    <xf numFmtId="0" fontId="48" fillId="0" borderId="0"/>
    <xf numFmtId="0" fontId="58" fillId="32" borderId="37" applyNumberFormat="0" applyProtection="0"/>
    <xf numFmtId="0" fontId="59" fillId="0" borderId="37" applyNumberFormat="0" applyFill="0" applyProtection="0"/>
    <xf numFmtId="0" fontId="60" fillId="0" borderId="37" applyNumberFormat="0" applyFill="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87" fillId="0" borderId="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6" fillId="0" borderId="0"/>
    <xf numFmtId="0" fontId="69"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91" fillId="0" borderId="0" applyFont="0" applyFill="0" applyBorder="0" applyAlignment="0" applyProtection="0"/>
    <xf numFmtId="0" fontId="7" fillId="0" borderId="0"/>
    <xf numFmtId="43" fontId="7" fillId="0" borderId="0" applyFont="0" applyFill="0" applyBorder="0" applyAlignment="0" applyProtection="0"/>
    <xf numFmtId="0" fontId="19" fillId="0" borderId="0" applyNumberFormat="0" applyFill="0" applyBorder="0" applyAlignment="0" applyProtection="0">
      <alignment vertical="top"/>
      <protection locked="0"/>
    </xf>
    <xf numFmtId="43" fontId="69" fillId="0" borderId="0" applyFont="0" applyFill="0" applyBorder="0" applyAlignment="0" applyProtection="0"/>
    <xf numFmtId="0" fontId="5"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0" fontId="4" fillId="0" borderId="0"/>
    <xf numFmtId="0" fontId="94" fillId="0" borderId="0" applyNumberFormat="0" applyFill="0" applyBorder="0" applyAlignment="0" applyProtection="0"/>
    <xf numFmtId="43" fontId="7" fillId="0" borderId="0" applyFont="0" applyFill="0" applyBorder="0" applyAlignment="0" applyProtection="0"/>
    <xf numFmtId="0" fontId="7" fillId="0" borderId="0"/>
    <xf numFmtId="0" fontId="95" fillId="0" borderId="0"/>
    <xf numFmtId="43" fontId="3"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applyNumberFormat="0" applyFill="0" applyBorder="0" applyAlignment="0" applyProtection="0"/>
    <xf numFmtId="43" fontId="7" fillId="0" borderId="0" applyFont="0" applyFill="0" applyBorder="0" applyAlignment="0" applyProtection="0"/>
    <xf numFmtId="0" fontId="7" fillId="0" borderId="0"/>
    <xf numFmtId="43" fontId="69" fillId="0" borderId="0" applyFont="0" applyFill="0" applyBorder="0" applyAlignment="0" applyProtection="0"/>
    <xf numFmtId="43" fontId="87"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96" fillId="0" borderId="0"/>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30" borderId="0" applyFont="0" applyBorder="0" applyAlignment="0">
      <alignment horizontal="right"/>
      <protection locked="0"/>
    </xf>
    <xf numFmtId="41" fontId="7" fillId="30" borderId="0" applyFont="0" applyBorder="0" applyAlignment="0">
      <alignment horizontal="right"/>
      <protection locked="0"/>
    </xf>
    <xf numFmtId="41" fontId="7" fillId="30" borderId="0" applyFont="0" applyBorder="0" applyAlignment="0">
      <alignment horizontal="right"/>
      <protection locked="0"/>
    </xf>
    <xf numFmtId="41" fontId="7" fillId="30" borderId="0" applyFont="0" applyBorder="0" applyAlignment="0">
      <alignment horizontal="right"/>
      <protection locked="0"/>
    </xf>
    <xf numFmtId="165" fontId="7" fillId="29" borderId="0" applyFont="0" applyBorder="0">
      <alignment horizontal="right"/>
      <protection locked="0"/>
    </xf>
    <xf numFmtId="165" fontId="7" fillId="29"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0" fontId="7" fillId="0" borderId="0"/>
    <xf numFmtId="0" fontId="7" fillId="6" borderId="7" applyNumberFormat="0" applyFont="0" applyAlignment="0" applyProtection="0"/>
    <xf numFmtId="0" fontId="7" fillId="7" borderId="7"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 fillId="0" borderId="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97" fillId="0" borderId="0" applyNumberFormat="0" applyFill="0" applyBorder="0" applyAlignment="0" applyProtection="0"/>
    <xf numFmtId="43" fontId="69" fillId="0" borderId="0" applyFont="0" applyFill="0" applyBorder="0" applyAlignment="0" applyProtection="0"/>
    <xf numFmtId="0" fontId="97"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4"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43" fontId="7" fillId="0" borderId="0" applyFont="0" applyFill="0" applyBorder="0" applyAlignment="0" applyProtection="0"/>
    <xf numFmtId="0" fontId="95" fillId="0" borderId="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9" fillId="0" borderId="0" applyFont="0" applyFill="0" applyBorder="0" applyAlignment="0" applyProtection="0"/>
    <xf numFmtId="0" fontId="1" fillId="0" borderId="0"/>
    <xf numFmtId="0" fontId="69" fillId="0" borderId="0"/>
    <xf numFmtId="0" fontId="87"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4" fillId="0" borderId="0"/>
  </cellStyleXfs>
  <cellXfs count="563">
    <xf numFmtId="0" fontId="0" fillId="0" borderId="0" xfId="0"/>
    <xf numFmtId="0" fontId="8" fillId="9" borderId="0" xfId="95" applyFont="1"/>
    <xf numFmtId="0" fontId="7" fillId="9" borderId="0" xfId="95"/>
    <xf numFmtId="0" fontId="9" fillId="9" borderId="0" xfId="95" applyFont="1"/>
    <xf numFmtId="2" fontId="13" fillId="9" borderId="0" xfId="95" applyNumberFormat="1" applyFont="1" applyAlignment="1">
      <alignment horizontal="left"/>
    </xf>
    <xf numFmtId="0" fontId="14" fillId="9" borderId="0" xfId="95" applyFont="1" applyProtection="1">
      <protection locked="0"/>
    </xf>
    <xf numFmtId="0" fontId="13" fillId="9" borderId="0" xfId="95" applyFont="1"/>
    <xf numFmtId="0" fontId="17" fillId="9" borderId="0" xfId="93" applyFont="1"/>
    <xf numFmtId="0" fontId="18" fillId="9" borderId="0" xfId="93" applyFont="1" applyAlignment="1">
      <alignment vertical="center"/>
    </xf>
    <xf numFmtId="0" fontId="18" fillId="9" borderId="0" xfId="93" applyFont="1"/>
    <xf numFmtId="0" fontId="17" fillId="9" borderId="0" xfId="93" applyFont="1" applyAlignment="1">
      <alignment vertical="center"/>
    </xf>
    <xf numFmtId="0" fontId="10" fillId="9" borderId="0" xfId="93" applyFont="1" applyAlignment="1">
      <alignment vertical="center"/>
    </xf>
    <xf numFmtId="0" fontId="22" fillId="9" borderId="0" xfId="93" applyFont="1" applyAlignment="1">
      <alignment vertical="center"/>
    </xf>
    <xf numFmtId="0" fontId="17" fillId="0" borderId="0" xfId="93" applyFont="1" applyFill="1"/>
    <xf numFmtId="0" fontId="8" fillId="9" borderId="0" xfId="97" applyFont="1"/>
    <xf numFmtId="0" fontId="41" fillId="9" borderId="0" xfId="96" applyFont="1" applyFill="1"/>
    <xf numFmtId="0" fontId="7" fillId="9" borderId="0" xfId="97"/>
    <xf numFmtId="0" fontId="8" fillId="0" borderId="0" xfId="97" applyFont="1" applyFill="1"/>
    <xf numFmtId="167" fontId="9" fillId="9" borderId="0" xfId="97" applyNumberFormat="1" applyFont="1" applyAlignment="1">
      <alignment horizontal="left"/>
    </xf>
    <xf numFmtId="0" fontId="12" fillId="9" borderId="0" xfId="97" applyFont="1"/>
    <xf numFmtId="0" fontId="9" fillId="9" borderId="0" xfId="97" applyFont="1"/>
    <xf numFmtId="0" fontId="45" fillId="9" borderId="0" xfId="97" applyFont="1"/>
    <xf numFmtId="0" fontId="10" fillId="9" borderId="0" xfId="97" applyFont="1"/>
    <xf numFmtId="0" fontId="7" fillId="9" borderId="0" xfId="100"/>
    <xf numFmtId="0" fontId="8" fillId="9" borderId="0" xfId="100" applyFont="1"/>
    <xf numFmtId="167" fontId="10" fillId="9" borderId="0" xfId="100" applyNumberFormat="1" applyFont="1" applyAlignment="1">
      <alignment horizontal="left"/>
    </xf>
    <xf numFmtId="49" fontId="9" fillId="13" borderId="10" xfId="100" applyNumberFormat="1" applyFont="1" applyFill="1" applyBorder="1" applyAlignment="1">
      <alignment horizontal="right"/>
    </xf>
    <xf numFmtId="168" fontId="16" fillId="31" borderId="0" xfId="0" applyNumberFormat="1" applyFont="1" applyFill="1" applyAlignment="1">
      <alignment horizontal="left" vertical="center" wrapText="1"/>
    </xf>
    <xf numFmtId="0" fontId="42" fillId="13" borderId="11" xfId="100" applyFont="1" applyFill="1" applyBorder="1" applyAlignment="1">
      <alignment horizontal="right"/>
    </xf>
    <xf numFmtId="167" fontId="9" fillId="13" borderId="10" xfId="102" applyNumberFormat="1" applyFont="1" applyFill="1" applyBorder="1" applyAlignment="1">
      <alignment horizontal="right"/>
    </xf>
    <xf numFmtId="43" fontId="9" fillId="13" borderId="10" xfId="59" applyFont="1" applyFill="1" applyBorder="1" applyAlignment="1">
      <alignment horizontal="right"/>
    </xf>
    <xf numFmtId="0" fontId="61" fillId="9" borderId="0" xfId="95" applyFont="1"/>
    <xf numFmtId="0" fontId="46" fillId="34" borderId="0" xfId="0" applyFont="1" applyFill="1"/>
    <xf numFmtId="0" fontId="7" fillId="9" borderId="0" xfId="93"/>
    <xf numFmtId="0" fontId="49" fillId="35" borderId="0" xfId="97" applyFont="1" applyFill="1"/>
    <xf numFmtId="0" fontId="50" fillId="35" borderId="0" xfId="97" applyFont="1" applyFill="1"/>
    <xf numFmtId="14" fontId="49" fillId="35" borderId="0" xfId="97" applyNumberFormat="1" applyFont="1" applyFill="1"/>
    <xf numFmtId="14" fontId="49" fillId="35" borderId="0" xfId="97" applyNumberFormat="1" applyFont="1" applyFill="1" applyAlignment="1">
      <alignment horizontal="left"/>
    </xf>
    <xf numFmtId="168" fontId="51" fillId="31" borderId="0" xfId="0" applyNumberFormat="1" applyFont="1" applyFill="1" applyAlignment="1">
      <alignment horizontal="left" vertical="center" wrapText="1"/>
    </xf>
    <xf numFmtId="14" fontId="49" fillId="35" borderId="0" xfId="97" applyNumberFormat="1" applyFont="1" applyFill="1" applyAlignment="1">
      <alignment vertical="center"/>
    </xf>
    <xf numFmtId="14" fontId="49" fillId="35" borderId="0" xfId="97" applyNumberFormat="1" applyFont="1" applyFill="1" applyAlignment="1">
      <alignment horizontal="left" vertical="center"/>
    </xf>
    <xf numFmtId="0" fontId="16" fillId="36" borderId="0" xfId="97" applyFont="1" applyFill="1"/>
    <xf numFmtId="0" fontId="16" fillId="36" borderId="0" xfId="97" applyFont="1" applyFill="1" applyAlignment="1">
      <alignment horizontal="right" indent="1"/>
    </xf>
    <xf numFmtId="0" fontId="16" fillId="36" borderId="15" xfId="97" applyFont="1" applyFill="1" applyBorder="1" applyProtection="1">
      <protection locked="0"/>
    </xf>
    <xf numFmtId="0" fontId="62" fillId="36" borderId="17" xfId="93" applyFont="1" applyFill="1" applyBorder="1"/>
    <xf numFmtId="0" fontId="62" fillId="36" borderId="18" xfId="93" applyFont="1" applyFill="1" applyBorder="1"/>
    <xf numFmtId="0" fontId="62" fillId="36" borderId="0" xfId="93" applyFont="1" applyFill="1" applyAlignment="1">
      <alignment horizontal="center" vertical="center"/>
    </xf>
    <xf numFmtId="0" fontId="63" fillId="36" borderId="0" xfId="93" applyFont="1" applyFill="1" applyAlignment="1">
      <alignment horizontal="center" vertical="center"/>
    </xf>
    <xf numFmtId="0" fontId="62" fillId="36" borderId="19" xfId="93" applyFont="1" applyFill="1" applyBorder="1" applyAlignment="1">
      <alignment vertical="center"/>
    </xf>
    <xf numFmtId="0" fontId="62" fillId="36" borderId="0" xfId="93" applyFont="1" applyFill="1"/>
    <xf numFmtId="0" fontId="64" fillId="36" borderId="0" xfId="93" applyFont="1" applyFill="1"/>
    <xf numFmtId="0" fontId="65" fillId="36" borderId="0" xfId="72" applyFont="1" applyFill="1" applyBorder="1" applyAlignment="1" applyProtection="1"/>
    <xf numFmtId="0" fontId="62" fillId="36" borderId="20" xfId="93" applyFont="1" applyFill="1" applyBorder="1"/>
    <xf numFmtId="0" fontId="62" fillId="36" borderId="21" xfId="93" applyFont="1" applyFill="1" applyBorder="1"/>
    <xf numFmtId="0" fontId="20" fillId="37" borderId="20" xfId="93" applyFont="1" applyFill="1" applyBorder="1" applyAlignment="1">
      <alignment vertical="center"/>
    </xf>
    <xf numFmtId="0" fontId="9" fillId="37" borderId="17" xfId="93" applyFont="1" applyFill="1" applyBorder="1" applyAlignment="1">
      <alignment vertical="center"/>
    </xf>
    <xf numFmtId="0" fontId="9" fillId="37" borderId="18" xfId="93" applyFont="1" applyFill="1" applyBorder="1" applyAlignment="1">
      <alignment vertical="center"/>
    </xf>
    <xf numFmtId="0" fontId="20" fillId="37" borderId="22" xfId="93" applyFont="1" applyFill="1" applyBorder="1" applyAlignment="1">
      <alignment vertical="center"/>
    </xf>
    <xf numFmtId="0" fontId="9" fillId="37" borderId="0" xfId="93" applyFont="1" applyFill="1" applyAlignment="1">
      <alignment vertical="center"/>
    </xf>
    <xf numFmtId="0" fontId="20" fillId="37" borderId="15" xfId="93" applyFont="1" applyFill="1" applyBorder="1" applyAlignment="1">
      <alignment vertical="center"/>
    </xf>
    <xf numFmtId="0" fontId="17" fillId="37" borderId="0" xfId="93" applyFont="1" applyFill="1" applyAlignment="1">
      <alignment vertical="center"/>
    </xf>
    <xf numFmtId="0" fontId="20" fillId="37" borderId="0" xfId="93" applyFont="1" applyFill="1" applyAlignment="1">
      <alignment vertical="center"/>
    </xf>
    <xf numFmtId="0" fontId="17" fillId="37" borderId="23" xfId="93" applyFont="1" applyFill="1" applyBorder="1"/>
    <xf numFmtId="0" fontId="9" fillId="37" borderId="13" xfId="93" applyFont="1" applyFill="1" applyBorder="1" applyAlignment="1">
      <alignment vertical="center"/>
    </xf>
    <xf numFmtId="0" fontId="17" fillId="37" borderId="13" xfId="93" applyFont="1" applyFill="1" applyBorder="1"/>
    <xf numFmtId="0" fontId="17" fillId="37" borderId="16" xfId="93" applyFont="1" applyFill="1" applyBorder="1"/>
    <xf numFmtId="168" fontId="16" fillId="36" borderId="10" xfId="97" quotePrefix="1" applyNumberFormat="1" applyFont="1" applyFill="1" applyBorder="1" applyAlignment="1">
      <alignment vertical="center" wrapText="1"/>
    </xf>
    <xf numFmtId="168" fontId="42" fillId="36" borderId="10" xfId="97" quotePrefix="1" applyNumberFormat="1" applyFont="1" applyFill="1" applyBorder="1" applyAlignment="1">
      <alignment horizontal="center" vertical="center" wrapText="1"/>
    </xf>
    <xf numFmtId="49" fontId="42" fillId="36" borderId="10" xfId="97" applyNumberFormat="1" applyFont="1" applyFill="1" applyBorder="1" applyAlignment="1">
      <alignment horizontal="center" vertical="center" wrapText="1"/>
    </xf>
    <xf numFmtId="0" fontId="66" fillId="7" borderId="24" xfId="97" applyFont="1" applyFill="1" applyBorder="1" applyAlignment="1" applyProtection="1">
      <alignment horizontal="left"/>
      <protection locked="0"/>
    </xf>
    <xf numFmtId="0" fontId="66" fillId="7" borderId="25" xfId="97" applyFont="1" applyFill="1" applyBorder="1" applyAlignment="1">
      <alignment horizontal="center"/>
    </xf>
    <xf numFmtId="167" fontId="66" fillId="7" borderId="25" xfId="97" applyNumberFormat="1" applyFont="1" applyFill="1" applyBorder="1" applyAlignment="1">
      <alignment horizontal="center"/>
    </xf>
    <xf numFmtId="167" fontId="66" fillId="7" borderId="10" xfId="97" applyNumberFormat="1" applyFont="1" applyFill="1" applyBorder="1" applyAlignment="1">
      <alignment horizontal="center"/>
    </xf>
    <xf numFmtId="49" fontId="42" fillId="36" borderId="26" xfId="97" applyNumberFormat="1" applyFont="1" applyFill="1" applyBorder="1" applyAlignment="1">
      <alignment horizontal="center" vertical="center" wrapText="1"/>
    </xf>
    <xf numFmtId="2" fontId="42" fillId="36" borderId="10" xfId="97" applyNumberFormat="1" applyFont="1" applyFill="1" applyBorder="1" applyAlignment="1">
      <alignment horizontal="center" vertical="center" wrapText="1"/>
    </xf>
    <xf numFmtId="0" fontId="16" fillId="36" borderId="10" xfId="97" applyFont="1" applyFill="1" applyBorder="1"/>
    <xf numFmtId="2" fontId="16" fillId="36" borderId="10" xfId="59" applyNumberFormat="1" applyFont="1" applyFill="1" applyBorder="1" applyAlignment="1">
      <alignment horizontal="center"/>
    </xf>
    <xf numFmtId="167" fontId="16" fillId="36" borderId="10" xfId="97" applyNumberFormat="1" applyFont="1" applyFill="1" applyBorder="1" applyAlignment="1">
      <alignment horizontal="left"/>
    </xf>
    <xf numFmtId="168" fontId="16" fillId="36" borderId="10" xfId="97" quotePrefix="1" applyNumberFormat="1" applyFont="1" applyFill="1" applyBorder="1" applyAlignment="1">
      <alignment horizontal="right" vertical="center" wrapText="1"/>
    </xf>
    <xf numFmtId="49" fontId="42" fillId="36" borderId="11" xfId="97" applyNumberFormat="1" applyFont="1" applyFill="1" applyBorder="1" applyAlignment="1">
      <alignment horizontal="center" vertical="center" wrapText="1"/>
    </xf>
    <xf numFmtId="49" fontId="42" fillId="36" borderId="27" xfId="97" applyNumberFormat="1" applyFont="1" applyFill="1" applyBorder="1" applyAlignment="1">
      <alignment horizontal="center" vertical="center" wrapText="1"/>
    </xf>
    <xf numFmtId="49" fontId="42" fillId="36" borderId="10" xfId="100" applyNumberFormat="1" applyFont="1" applyFill="1" applyBorder="1" applyAlignment="1">
      <alignment horizontal="center" vertical="center" wrapText="1"/>
    </xf>
    <xf numFmtId="164" fontId="42" fillId="36" borderId="10" xfId="100" applyNumberFormat="1" applyFont="1" applyFill="1" applyBorder="1" applyAlignment="1">
      <alignment horizontal="right" vertical="center" wrapText="1"/>
    </xf>
    <xf numFmtId="49" fontId="42" fillId="36" borderId="10" xfId="100" applyNumberFormat="1" applyFont="1" applyFill="1" applyBorder="1" applyAlignment="1">
      <alignment horizontal="center"/>
    </xf>
    <xf numFmtId="167" fontId="16" fillId="36" borderId="28" xfId="59" applyNumberFormat="1" applyFont="1" applyFill="1" applyBorder="1" applyAlignment="1">
      <alignment horizontal="right" vertical="center"/>
    </xf>
    <xf numFmtId="10" fontId="66" fillId="7" borderId="10" xfId="100" applyNumberFormat="1" applyFont="1" applyFill="1" applyBorder="1" applyAlignment="1">
      <alignment horizontal="right"/>
    </xf>
    <xf numFmtId="49" fontId="42" fillId="36" borderId="10" xfId="100" applyNumberFormat="1" applyFont="1" applyFill="1" applyBorder="1" applyAlignment="1">
      <alignment horizontal="right" vertical="center" wrapText="1"/>
    </xf>
    <xf numFmtId="49" fontId="42" fillId="36" borderId="28" xfId="100" applyNumberFormat="1" applyFont="1" applyFill="1" applyBorder="1" applyAlignment="1">
      <alignment horizontal="center"/>
    </xf>
    <xf numFmtId="168" fontId="42" fillId="36" borderId="10" xfId="98" quotePrefix="1" applyNumberFormat="1" applyFont="1" applyFill="1" applyBorder="1" applyAlignment="1">
      <alignment horizontal="center" vertical="center" wrapText="1"/>
    </xf>
    <xf numFmtId="2" fontId="42" fillId="36" borderId="29" xfId="98" applyNumberFormat="1" applyFont="1" applyFill="1" applyBorder="1" applyAlignment="1">
      <alignment horizontal="center" vertical="center" wrapText="1"/>
    </xf>
    <xf numFmtId="164" fontId="42" fillId="36" borderId="10" xfId="100" applyNumberFormat="1" applyFont="1" applyFill="1" applyBorder="1" applyAlignment="1">
      <alignment horizontal="center" vertical="center" wrapText="1"/>
    </xf>
    <xf numFmtId="49" fontId="16" fillId="36" borderId="28" xfId="100" applyNumberFormat="1" applyFont="1" applyFill="1" applyBorder="1" applyAlignment="1">
      <alignment horizontal="center"/>
    </xf>
    <xf numFmtId="2" fontId="16" fillId="36" borderId="10" xfId="59" applyNumberFormat="1" applyFont="1" applyFill="1" applyBorder="1" applyAlignment="1">
      <alignment horizontal="center" wrapText="1"/>
    </xf>
    <xf numFmtId="168" fontId="42" fillId="36" borderId="10" xfId="102" applyNumberFormat="1" applyFont="1" applyFill="1" applyBorder="1" applyAlignment="1">
      <alignment horizontal="center" vertical="center" wrapText="1"/>
    </xf>
    <xf numFmtId="49" fontId="42" fillId="36" borderId="10" xfId="102" applyNumberFormat="1" applyFont="1" applyFill="1" applyBorder="1" applyAlignment="1">
      <alignment horizontal="center" vertical="center" wrapText="1"/>
    </xf>
    <xf numFmtId="167" fontId="11" fillId="36" borderId="10" xfId="102" applyNumberFormat="1" applyFont="1" applyFill="1" applyBorder="1" applyAlignment="1">
      <alignment horizontal="left"/>
    </xf>
    <xf numFmtId="167" fontId="16" fillId="36" borderId="28" xfId="59" applyNumberFormat="1" applyFont="1" applyFill="1" applyBorder="1" applyAlignment="1">
      <alignment horizontal="center" vertical="center"/>
    </xf>
    <xf numFmtId="49" fontId="42" fillId="36" borderId="30" xfId="102" applyNumberFormat="1" applyFont="1" applyFill="1" applyBorder="1" applyAlignment="1">
      <alignment horizontal="center" vertical="center" wrapText="1"/>
    </xf>
    <xf numFmtId="49" fontId="42" fillId="36" borderId="0" xfId="102" applyNumberFormat="1" applyFont="1" applyFill="1" applyAlignment="1">
      <alignment horizontal="center" vertical="center" wrapText="1"/>
    </xf>
    <xf numFmtId="167" fontId="67" fillId="36" borderId="10" xfId="102" applyNumberFormat="1" applyFont="1" applyFill="1" applyBorder="1" applyAlignment="1">
      <alignment horizontal="left"/>
    </xf>
    <xf numFmtId="49" fontId="42" fillId="36" borderId="10" xfId="102" applyNumberFormat="1" applyFont="1" applyFill="1" applyBorder="1" applyAlignment="1">
      <alignment horizontal="left" vertical="center" wrapText="1"/>
    </xf>
    <xf numFmtId="14" fontId="66" fillId="7" borderId="25" xfId="97" applyNumberFormat="1" applyFont="1" applyFill="1" applyBorder="1" applyAlignment="1">
      <alignment horizontal="center"/>
    </xf>
    <xf numFmtId="49" fontId="9" fillId="38" borderId="27" xfId="100" applyNumberFormat="1" applyFont="1" applyFill="1" applyBorder="1" applyAlignment="1">
      <alignment horizontal="center" vertical="center" wrapText="1"/>
    </xf>
    <xf numFmtId="49" fontId="9" fillId="38" borderId="11" xfId="100" applyNumberFormat="1" applyFont="1" applyFill="1" applyBorder="1" applyAlignment="1">
      <alignment horizontal="left" vertical="center" wrapText="1"/>
    </xf>
    <xf numFmtId="168" fontId="52" fillId="38" borderId="11" xfId="97" quotePrefix="1" applyNumberFormat="1" applyFont="1" applyFill="1" applyBorder="1" applyAlignment="1">
      <alignment horizontal="left" vertical="center" wrapText="1"/>
    </xf>
    <xf numFmtId="0" fontId="50" fillId="38" borderId="27" xfId="97" applyFont="1" applyFill="1" applyBorder="1"/>
    <xf numFmtId="0" fontId="50" fillId="38" borderId="25" xfId="97" applyFont="1" applyFill="1" applyBorder="1"/>
    <xf numFmtId="168" fontId="16" fillId="36" borderId="10" xfId="97" quotePrefix="1" applyNumberFormat="1" applyFont="1" applyFill="1" applyBorder="1" applyAlignment="1">
      <alignment horizontal="left" vertical="center" wrapText="1" indent="1"/>
    </xf>
    <xf numFmtId="0" fontId="9" fillId="38" borderId="27" xfId="97" applyFont="1" applyFill="1" applyBorder="1"/>
    <xf numFmtId="49" fontId="16" fillId="36" borderId="10" xfId="97" applyNumberFormat="1" applyFont="1" applyFill="1" applyBorder="1" applyAlignment="1">
      <alignment horizontal="left" indent="1"/>
    </xf>
    <xf numFmtId="49" fontId="16" fillId="31" borderId="10" xfId="97" applyNumberFormat="1" applyFont="1" applyFill="1" applyBorder="1" applyAlignment="1">
      <alignment horizontal="left" indent="1"/>
    </xf>
    <xf numFmtId="49" fontId="16" fillId="36" borderId="10" xfId="97" applyNumberFormat="1" applyFont="1" applyFill="1" applyBorder="1" applyAlignment="1">
      <alignment horizontal="left" wrapText="1" indent="1"/>
    </xf>
    <xf numFmtId="49" fontId="16" fillId="36" borderId="10" xfId="101" applyNumberFormat="1" applyFont="1" applyFill="1" applyBorder="1" applyAlignment="1">
      <alignment horizontal="left" vertical="center" wrapText="1" indent="1"/>
    </xf>
    <xf numFmtId="0" fontId="66" fillId="7" borderId="10" xfId="100" applyFont="1" applyFill="1" applyBorder="1" applyAlignment="1">
      <alignment horizontal="left" indent="1"/>
    </xf>
    <xf numFmtId="41" fontId="68" fillId="38" borderId="27" xfId="98" applyNumberFormat="1" applyFont="1" applyFill="1" applyBorder="1"/>
    <xf numFmtId="167" fontId="69" fillId="38" borderId="27" xfId="62" applyNumberFormat="1" applyFont="1" applyFill="1" applyBorder="1" applyAlignment="1">
      <alignment horizontal="center" vertical="center"/>
    </xf>
    <xf numFmtId="167" fontId="69" fillId="38" borderId="25" xfId="62" applyNumberFormat="1" applyFont="1" applyFill="1" applyBorder="1" applyAlignment="1">
      <alignment horizontal="center" vertical="center"/>
    </xf>
    <xf numFmtId="41" fontId="16" fillId="31" borderId="10" xfId="98" applyNumberFormat="1" applyFont="1" applyFill="1" applyBorder="1" applyAlignment="1">
      <alignment horizontal="left" indent="1"/>
    </xf>
    <xf numFmtId="168" fontId="16" fillId="36" borderId="10" xfId="0" applyNumberFormat="1" applyFont="1" applyFill="1" applyBorder="1" applyAlignment="1">
      <alignment horizontal="left" vertical="center" wrapText="1" indent="1"/>
    </xf>
    <xf numFmtId="49" fontId="42" fillId="36" borderId="10" xfId="102" applyNumberFormat="1" applyFont="1" applyFill="1" applyBorder="1" applyAlignment="1">
      <alignment horizontal="left" vertical="center" wrapText="1" indent="1"/>
    </xf>
    <xf numFmtId="49" fontId="16" fillId="36" borderId="10" xfId="102" applyNumberFormat="1" applyFont="1" applyFill="1" applyBorder="1" applyAlignment="1">
      <alignment horizontal="left" vertical="center" wrapText="1" indent="1"/>
    </xf>
    <xf numFmtId="49" fontId="16" fillId="36" borderId="10" xfId="100" applyNumberFormat="1" applyFont="1" applyFill="1" applyBorder="1" applyAlignment="1">
      <alignment horizontal="left" vertical="center" wrapText="1" indent="1"/>
    </xf>
    <xf numFmtId="49" fontId="9" fillId="38" borderId="11" xfId="102" applyNumberFormat="1" applyFont="1" applyFill="1" applyBorder="1" applyAlignment="1">
      <alignment horizontal="left" vertical="center" wrapText="1"/>
    </xf>
    <xf numFmtId="167" fontId="69" fillId="38" borderId="11" xfId="98" applyNumberFormat="1" applyFont="1" applyFill="1" applyBorder="1" applyAlignment="1">
      <alignment horizontal="left" indent="1"/>
    </xf>
    <xf numFmtId="0" fontId="66" fillId="7" borderId="10" xfId="59" applyNumberFormat="1" applyFont="1" applyFill="1" applyBorder="1" applyAlignment="1">
      <alignment horizontal="left" indent="1"/>
    </xf>
    <xf numFmtId="0" fontId="16" fillId="39" borderId="10" xfId="98" applyFont="1" applyFill="1" applyBorder="1" applyAlignment="1">
      <alignment horizontal="left" indent="1"/>
    </xf>
    <xf numFmtId="0" fontId="67" fillId="36" borderId="31" xfId="97" applyFont="1" applyFill="1" applyBorder="1" applyAlignment="1">
      <alignment horizontal="left" indent="1"/>
    </xf>
    <xf numFmtId="0" fontId="70" fillId="36" borderId="22" xfId="97" applyFont="1" applyFill="1" applyBorder="1" applyAlignment="1">
      <alignment horizontal="left" indent="1"/>
    </xf>
    <xf numFmtId="0" fontId="67" fillId="36" borderId="22" xfId="97" applyFont="1" applyFill="1" applyBorder="1" applyAlignment="1">
      <alignment horizontal="left" indent="1"/>
    </xf>
    <xf numFmtId="0" fontId="67" fillId="36" borderId="23" xfId="97" applyFont="1" applyFill="1" applyBorder="1" applyAlignment="1">
      <alignment horizontal="left" indent="1"/>
    </xf>
    <xf numFmtId="0" fontId="71" fillId="36" borderId="25" xfId="95" applyFont="1" applyFill="1" applyBorder="1"/>
    <xf numFmtId="0" fontId="15" fillId="9" borderId="0" xfId="95" applyFont="1"/>
    <xf numFmtId="164" fontId="9" fillId="7" borderId="0" xfId="75" applyFont="1" applyFill="1" applyBorder="1" applyAlignment="1">
      <protection locked="0"/>
    </xf>
    <xf numFmtId="164" fontId="9" fillId="7" borderId="15" xfId="75" applyFont="1" applyFill="1" applyBorder="1" applyAlignment="1">
      <protection locked="0"/>
    </xf>
    <xf numFmtId="164" fontId="9" fillId="13" borderId="13" xfId="51" applyFont="1" applyBorder="1" applyAlignment="1"/>
    <xf numFmtId="164" fontId="9" fillId="13" borderId="16" xfId="51" applyFont="1" applyBorder="1" applyAlignment="1"/>
    <xf numFmtId="164" fontId="9" fillId="7" borderId="22" xfId="75" applyFont="1" applyFill="1" applyBorder="1" applyAlignment="1">
      <alignment horizontal="left" indent="1"/>
      <protection locked="0"/>
    </xf>
    <xf numFmtId="164" fontId="9" fillId="36" borderId="0" xfId="75" applyFont="1" applyFill="1" applyBorder="1" applyAlignment="1">
      <protection locked="0"/>
    </xf>
    <xf numFmtId="164" fontId="9" fillId="36" borderId="15" xfId="75" applyFont="1" applyFill="1" applyBorder="1" applyAlignment="1">
      <protection locked="0"/>
    </xf>
    <xf numFmtId="164" fontId="70" fillId="36" borderId="22" xfId="75" applyFont="1" applyFill="1" applyBorder="1" applyAlignment="1">
      <alignment horizontal="left" indent="1"/>
      <protection locked="0"/>
    </xf>
    <xf numFmtId="164" fontId="9" fillId="13" borderId="23" xfId="51" applyFont="1" applyBorder="1" applyAlignment="1">
      <alignment horizontal="left" indent="1"/>
    </xf>
    <xf numFmtId="0" fontId="72" fillId="36" borderId="22" xfId="97" applyFont="1" applyFill="1" applyBorder="1" applyAlignment="1">
      <alignment horizontal="left" indent="1"/>
    </xf>
    <xf numFmtId="0" fontId="71" fillId="36" borderId="11" xfId="95" applyFont="1" applyFill="1" applyBorder="1" applyAlignment="1">
      <alignment horizontal="left" indent="1"/>
    </xf>
    <xf numFmtId="0" fontId="15" fillId="9" borderId="0" xfId="95" applyFont="1" applyAlignment="1">
      <alignment horizontal="left" indent="1"/>
    </xf>
    <xf numFmtId="0" fontId="7" fillId="9" borderId="0" xfId="95" applyAlignment="1">
      <alignment horizontal="left" indent="1"/>
    </xf>
    <xf numFmtId="1" fontId="57" fillId="0" borderId="0" xfId="92"/>
    <xf numFmtId="14" fontId="57" fillId="0" borderId="0" xfId="92" applyNumberFormat="1" applyAlignment="1">
      <alignment vertical="top"/>
    </xf>
    <xf numFmtId="1" fontId="57" fillId="0" borderId="0" xfId="92" applyAlignment="1">
      <alignment horizontal="center" vertical="top"/>
    </xf>
    <xf numFmtId="1" fontId="57" fillId="0" borderId="0" xfId="92" applyAlignment="1">
      <alignment vertical="top"/>
    </xf>
    <xf numFmtId="1" fontId="57" fillId="0" borderId="0" xfId="92" applyAlignment="1">
      <alignment vertical="top" wrapText="1"/>
    </xf>
    <xf numFmtId="1" fontId="57" fillId="0" borderId="0" xfId="92" applyAlignment="1">
      <alignment horizontal="center"/>
    </xf>
    <xf numFmtId="171" fontId="66" fillId="7" borderId="10" xfId="102" applyNumberFormat="1" applyFont="1" applyFill="1" applyBorder="1" applyAlignment="1">
      <alignment horizontal="right"/>
    </xf>
    <xf numFmtId="1" fontId="57" fillId="33" borderId="0" xfId="92" applyFill="1"/>
    <xf numFmtId="1" fontId="73" fillId="33" borderId="0" xfId="92" applyFont="1" applyFill="1" applyAlignment="1">
      <alignment horizontal="center" vertical="center" wrapText="1"/>
    </xf>
    <xf numFmtId="1" fontId="57" fillId="33" borderId="0" xfId="92" applyFill="1" applyAlignment="1">
      <alignment horizontal="center" vertical="center"/>
    </xf>
    <xf numFmtId="1" fontId="57" fillId="33" borderId="0" xfId="92" applyFill="1" applyAlignment="1">
      <alignment vertical="top"/>
    </xf>
    <xf numFmtId="1" fontId="57" fillId="33" borderId="0" xfId="92" applyFill="1" applyAlignment="1">
      <alignment vertical="top" wrapText="1"/>
    </xf>
    <xf numFmtId="1" fontId="57" fillId="36" borderId="0" xfId="92" applyFill="1" applyAlignment="1">
      <alignment horizontal="center" vertical="center"/>
    </xf>
    <xf numFmtId="1" fontId="57" fillId="36" borderId="0" xfId="92" applyFill="1" applyAlignment="1">
      <alignment horizontal="center" vertical="center" wrapText="1"/>
    </xf>
    <xf numFmtId="0" fontId="10" fillId="0" borderId="0" xfId="99" applyFont="1" applyFill="1" applyAlignment="1">
      <alignment horizontal="left" vertical="center"/>
    </xf>
    <xf numFmtId="0" fontId="74" fillId="9" borderId="0" xfId="95" applyFont="1"/>
    <xf numFmtId="0" fontId="49" fillId="40" borderId="0" xfId="98" applyFont="1" applyFill="1"/>
    <xf numFmtId="0" fontId="50" fillId="40" borderId="0" xfId="98" applyFont="1" applyFill="1"/>
    <xf numFmtId="14" fontId="49" fillId="40" borderId="0" xfId="98" applyNumberFormat="1" applyFont="1" applyFill="1"/>
    <xf numFmtId="14" fontId="49" fillId="40" borderId="0" xfId="98" applyNumberFormat="1" applyFont="1" applyFill="1" applyAlignment="1">
      <alignment horizontal="left"/>
    </xf>
    <xf numFmtId="168" fontId="77" fillId="41" borderId="38" xfId="114" applyNumberFormat="1" applyFont="1" applyFill="1" applyBorder="1"/>
    <xf numFmtId="41" fontId="78" fillId="0" borderId="0" xfId="113" applyNumberFormat="1" applyFont="1" applyFill="1" applyBorder="1"/>
    <xf numFmtId="0" fontId="74" fillId="9" borderId="0" xfId="97" applyFont="1"/>
    <xf numFmtId="0" fontId="21" fillId="37" borderId="0" xfId="93" applyFont="1" applyFill="1" applyAlignment="1">
      <alignment horizontal="left" vertical="center"/>
    </xf>
    <xf numFmtId="168" fontId="42" fillId="36" borderId="11" xfId="98" quotePrefix="1" applyNumberFormat="1" applyFont="1" applyFill="1" applyBorder="1" applyAlignment="1">
      <alignment horizontal="center" vertical="center" wrapText="1"/>
    </xf>
    <xf numFmtId="2" fontId="42" fillId="36" borderId="26" xfId="98" applyNumberFormat="1" applyFont="1" applyFill="1" applyBorder="1" applyAlignment="1">
      <alignment horizontal="center" vertical="center" wrapText="1"/>
    </xf>
    <xf numFmtId="14" fontId="66" fillId="7" borderId="25" xfId="98" applyNumberFormat="1" applyFont="1" applyFill="1" applyBorder="1" applyAlignment="1">
      <alignment horizontal="right"/>
    </xf>
    <xf numFmtId="167" fontId="80" fillId="36" borderId="10" xfId="102" applyNumberFormat="1" applyFont="1" applyFill="1" applyBorder="1" applyAlignment="1">
      <alignment horizontal="left"/>
    </xf>
    <xf numFmtId="168" fontId="70" fillId="36" borderId="10" xfId="102" applyNumberFormat="1" applyFont="1" applyFill="1" applyBorder="1" applyAlignment="1">
      <alignment horizontal="center" vertical="center" wrapText="1"/>
    </xf>
    <xf numFmtId="0" fontId="53" fillId="34" borderId="0" xfId="0" applyFont="1" applyFill="1"/>
    <xf numFmtId="41" fontId="9" fillId="13" borderId="10" xfId="59" applyNumberFormat="1" applyFont="1" applyFill="1" applyBorder="1" applyAlignment="1">
      <alignment horizontal="right"/>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top" wrapText="1"/>
    </xf>
    <xf numFmtId="0" fontId="54" fillId="0" borderId="10" xfId="0" applyFont="1" applyBorder="1" applyAlignment="1" applyProtection="1">
      <alignment horizontal="center" wrapText="1"/>
      <protection locked="0"/>
    </xf>
    <xf numFmtId="49" fontId="77" fillId="42" borderId="10" xfId="100" applyNumberFormat="1" applyFont="1" applyFill="1" applyBorder="1" applyAlignment="1">
      <alignment horizontal="center" vertical="center" wrapText="1"/>
    </xf>
    <xf numFmtId="49" fontId="77" fillId="43" borderId="10" xfId="100" applyNumberFormat="1" applyFont="1" applyFill="1" applyBorder="1" applyAlignment="1">
      <alignment horizontal="center" vertical="center" wrapText="1"/>
    </xf>
    <xf numFmtId="0" fontId="44" fillId="44" borderId="10" xfId="59" applyNumberFormat="1" applyFont="1" applyFill="1" applyBorder="1" applyAlignment="1"/>
    <xf numFmtId="0" fontId="9" fillId="38" borderId="27" xfId="59" applyNumberFormat="1" applyFont="1" applyFill="1" applyBorder="1" applyAlignment="1">
      <alignment horizontal="center" vertical="center" wrapText="1"/>
    </xf>
    <xf numFmtId="0" fontId="16" fillId="44" borderId="10" xfId="100" applyFont="1" applyFill="1" applyBorder="1" applyAlignment="1">
      <alignment horizontal="left" vertical="center" wrapText="1" indent="1"/>
    </xf>
    <xf numFmtId="49" fontId="42" fillId="39" borderId="10" xfId="100" applyNumberFormat="1" applyFont="1" applyFill="1" applyBorder="1" applyAlignment="1">
      <alignment horizontal="left" vertical="center" wrapText="1"/>
    </xf>
    <xf numFmtId="49" fontId="9" fillId="38" borderId="10" xfId="100" applyNumberFormat="1" applyFont="1" applyFill="1" applyBorder="1" applyAlignment="1">
      <alignment horizontal="left" vertical="center" wrapText="1"/>
    </xf>
    <xf numFmtId="168" fontId="42" fillId="36" borderId="33" xfId="97" applyNumberFormat="1" applyFont="1" applyFill="1" applyBorder="1" applyAlignment="1">
      <alignment horizontal="center" vertical="center" wrapText="1"/>
    </xf>
    <xf numFmtId="168" fontId="42" fillId="36" borderId="10" xfId="97" applyNumberFormat="1" applyFont="1" applyFill="1" applyBorder="1" applyAlignment="1">
      <alignment horizontal="center" vertical="center" wrapText="1"/>
    </xf>
    <xf numFmtId="49" fontId="81" fillId="41" borderId="10" xfId="114" applyNumberFormat="1" applyFont="1" applyFill="1" applyBorder="1"/>
    <xf numFmtId="49" fontId="81" fillId="41" borderId="39" xfId="114" applyNumberFormat="1" applyFont="1" applyFill="1" applyBorder="1"/>
    <xf numFmtId="49" fontId="81" fillId="41" borderId="10" xfId="114" applyNumberFormat="1" applyFont="1" applyFill="1" applyBorder="1" applyAlignment="1">
      <alignment wrapText="1"/>
    </xf>
    <xf numFmtId="41" fontId="81" fillId="41" borderId="10" xfId="114" applyNumberFormat="1" applyFont="1" applyFill="1" applyBorder="1"/>
    <xf numFmtId="168" fontId="77" fillId="41" borderId="10" xfId="114" applyNumberFormat="1" applyFont="1" applyFill="1" applyBorder="1"/>
    <xf numFmtId="0" fontId="82" fillId="0" borderId="0" xfId="114" applyFont="1" applyFill="1" applyBorder="1"/>
    <xf numFmtId="10" fontId="82" fillId="40" borderId="10" xfId="114" applyNumberFormat="1" applyFont="1" applyFill="1" applyBorder="1"/>
    <xf numFmtId="168" fontId="16" fillId="36" borderId="11" xfId="97" quotePrefix="1" applyNumberFormat="1" applyFont="1" applyFill="1" applyBorder="1" applyAlignment="1">
      <alignment horizontal="left" vertical="center" wrapText="1" indent="1"/>
    </xf>
    <xf numFmtId="10" fontId="78" fillId="40" borderId="10" xfId="113" applyNumberFormat="1" applyFont="1" applyFill="1" applyBorder="1"/>
    <xf numFmtId="168" fontId="42" fillId="36" borderId="27" xfId="97" applyNumberFormat="1" applyFont="1" applyFill="1" applyBorder="1" applyAlignment="1">
      <alignment horizontal="center" vertical="center" wrapText="1"/>
    </xf>
    <xf numFmtId="1" fontId="42" fillId="36" borderId="10" xfId="97" applyNumberFormat="1" applyFont="1" applyFill="1" applyBorder="1" applyAlignment="1">
      <alignment horizontal="center" vertical="center" wrapText="1"/>
    </xf>
    <xf numFmtId="172" fontId="78" fillId="40" borderId="10" xfId="113" applyNumberFormat="1" applyFont="1" applyFill="1" applyBorder="1"/>
    <xf numFmtId="168" fontId="42" fillId="36" borderId="10" xfId="97" applyNumberFormat="1" applyFont="1" applyFill="1" applyBorder="1" applyAlignment="1">
      <alignment horizontal="left" vertical="center" wrapText="1"/>
    </xf>
    <xf numFmtId="168" fontId="16" fillId="36" borderId="10" xfId="97" quotePrefix="1" applyNumberFormat="1" applyFont="1" applyFill="1" applyBorder="1" applyAlignment="1">
      <alignment horizontal="left" vertical="center" wrapText="1" indent="3"/>
    </xf>
    <xf numFmtId="168" fontId="70" fillId="36" borderId="10" xfId="97" applyNumberFormat="1" applyFont="1" applyFill="1" applyBorder="1" applyAlignment="1">
      <alignment horizontal="left" vertical="center" wrapText="1"/>
    </xf>
    <xf numFmtId="168" fontId="67" fillId="36" borderId="10" xfId="97" quotePrefix="1" applyNumberFormat="1" applyFont="1" applyFill="1" applyBorder="1" applyAlignment="1">
      <alignment horizontal="left" vertical="center" wrapText="1" indent="1"/>
    </xf>
    <xf numFmtId="172" fontId="78" fillId="40" borderId="10" xfId="107" applyNumberFormat="1" applyFont="1" applyFill="1" applyBorder="1" applyAlignment="1">
      <alignment horizontal="right"/>
    </xf>
    <xf numFmtId="41" fontId="66" fillId="7" borderId="10" xfId="59" applyNumberFormat="1" applyFont="1" applyFill="1" applyBorder="1" applyAlignment="1">
      <alignment horizontal="left" indent="1"/>
    </xf>
    <xf numFmtId="0" fontId="66" fillId="7" borderId="10" xfId="97" applyFont="1" applyFill="1" applyBorder="1" applyAlignment="1">
      <alignment horizontal="right" indent="1"/>
    </xf>
    <xf numFmtId="14" fontId="66" fillId="7" borderId="25" xfId="97" applyNumberFormat="1" applyFont="1" applyFill="1" applyBorder="1" applyAlignment="1">
      <alignment horizontal="right"/>
    </xf>
    <xf numFmtId="0" fontId="66" fillId="7" borderId="25" xfId="97" applyFont="1" applyFill="1" applyBorder="1" applyAlignment="1">
      <alignment horizontal="right" indent="1"/>
    </xf>
    <xf numFmtId="167" fontId="66" fillId="7" borderId="10" xfId="98" applyNumberFormat="1" applyFont="1" applyFill="1" applyBorder="1" applyAlignment="1">
      <alignment horizontal="right" indent="1"/>
    </xf>
    <xf numFmtId="0" fontId="66" fillId="7" borderId="25" xfId="98" applyFont="1" applyFill="1" applyBorder="1" applyAlignment="1">
      <alignment horizontal="right" indent="1"/>
    </xf>
    <xf numFmtId="0" fontId="42" fillId="36" borderId="26" xfId="97" applyFont="1" applyFill="1" applyBorder="1" applyAlignment="1">
      <alignment horizontal="center" vertical="center" wrapText="1"/>
    </xf>
    <xf numFmtId="0" fontId="42" fillId="36" borderId="10" xfId="97" applyFont="1" applyFill="1" applyBorder="1" applyAlignment="1">
      <alignment horizontal="center" vertical="center" wrapText="1"/>
    </xf>
    <xf numFmtId="1" fontId="66" fillId="7" borderId="10" xfId="102" applyNumberFormat="1" applyFont="1" applyFill="1" applyBorder="1" applyAlignment="1">
      <alignment horizontal="right"/>
    </xf>
    <xf numFmtId="0" fontId="66" fillId="7" borderId="10" xfId="102" applyFont="1" applyFill="1" applyBorder="1" applyAlignment="1">
      <alignment horizontal="right" indent="1"/>
    </xf>
    <xf numFmtId="0" fontId="66" fillId="7" borderId="10" xfId="102" applyFont="1" applyFill="1" applyBorder="1" applyAlignment="1">
      <alignment horizontal="right"/>
    </xf>
    <xf numFmtId="41" fontId="7" fillId="9" borderId="0" xfId="100" applyNumberFormat="1"/>
    <xf numFmtId="167" fontId="67" fillId="36" borderId="28" xfId="59" applyNumberFormat="1" applyFont="1" applyFill="1" applyBorder="1" applyAlignment="1">
      <alignment horizontal="center" vertical="center"/>
    </xf>
    <xf numFmtId="14" fontId="66" fillId="7" borderId="10" xfId="100" applyNumberFormat="1" applyFont="1" applyFill="1" applyBorder="1" applyAlignment="1">
      <alignment horizontal="left" indent="1"/>
    </xf>
    <xf numFmtId="164" fontId="66" fillId="7" borderId="10" xfId="59" applyNumberFormat="1" applyFont="1" applyFill="1" applyBorder="1" applyAlignment="1">
      <alignment horizontal="right"/>
    </xf>
    <xf numFmtId="164" fontId="9" fillId="13" borderId="10" xfId="59" applyNumberFormat="1" applyFont="1" applyFill="1" applyBorder="1" applyAlignment="1">
      <alignment horizontal="right"/>
    </xf>
    <xf numFmtId="164" fontId="78" fillId="40" borderId="10" xfId="113" applyNumberFormat="1" applyFont="1" applyFill="1" applyBorder="1"/>
    <xf numFmtId="164" fontId="82" fillId="40" borderId="10" xfId="114" applyNumberFormat="1" applyFont="1" applyFill="1" applyBorder="1"/>
    <xf numFmtId="164" fontId="78" fillId="40" borderId="27" xfId="113" applyNumberFormat="1" applyFont="1" applyFill="1" applyBorder="1"/>
    <xf numFmtId="164" fontId="82" fillId="40" borderId="27" xfId="114" applyNumberFormat="1" applyFont="1" applyFill="1" applyBorder="1"/>
    <xf numFmtId="164" fontId="66" fillId="7" borderId="25" xfId="59" applyNumberFormat="1" applyFont="1" applyFill="1" applyBorder="1" applyAlignment="1">
      <alignment horizontal="right"/>
    </xf>
    <xf numFmtId="164" fontId="66" fillId="7" borderId="25" xfId="97" applyNumberFormat="1" applyFont="1" applyFill="1" applyBorder="1" applyAlignment="1">
      <alignment horizontal="right"/>
    </xf>
    <xf numFmtId="164" fontId="68" fillId="13" borderId="10" xfId="59" applyNumberFormat="1" applyFont="1" applyFill="1" applyBorder="1" applyAlignment="1">
      <alignment horizontal="right"/>
    </xf>
    <xf numFmtId="164" fontId="66" fillId="7" borderId="10" xfId="100" applyNumberFormat="1" applyFont="1" applyFill="1" applyBorder="1" applyAlignment="1">
      <alignment horizontal="right"/>
    </xf>
    <xf numFmtId="164" fontId="66" fillId="7" borderId="10" xfId="59" applyNumberFormat="1" applyFont="1" applyFill="1" applyBorder="1" applyAlignment="1"/>
    <xf numFmtId="10" fontId="66" fillId="7" borderId="10" xfId="59" applyNumberFormat="1" applyFont="1" applyFill="1" applyBorder="1" applyAlignment="1"/>
    <xf numFmtId="164" fontId="44" fillId="13" borderId="10" xfId="59" applyNumberFormat="1" applyFont="1" applyFill="1" applyBorder="1" applyAlignment="1"/>
    <xf numFmtId="164" fontId="69" fillId="38" borderId="27" xfId="62" applyNumberFormat="1" applyFont="1" applyFill="1" applyBorder="1" applyAlignment="1">
      <alignment horizontal="center" vertical="center"/>
    </xf>
    <xf numFmtId="164" fontId="69" fillId="38" borderId="25" xfId="62" applyNumberFormat="1" applyFont="1" applyFill="1" applyBorder="1" applyAlignment="1">
      <alignment horizontal="center" vertical="center"/>
    </xf>
    <xf numFmtId="164" fontId="66" fillId="7" borderId="10" xfId="59" applyNumberFormat="1" applyFont="1" applyFill="1" applyBorder="1"/>
    <xf numFmtId="164" fontId="42" fillId="36" borderId="26" xfId="98" applyNumberFormat="1" applyFont="1" applyFill="1" applyBorder="1" applyAlignment="1">
      <alignment horizontal="center" vertical="center" wrapText="1"/>
    </xf>
    <xf numFmtId="164" fontId="43" fillId="13" borderId="10" xfId="59" applyNumberFormat="1" applyFont="1" applyFill="1" applyBorder="1" applyAlignment="1"/>
    <xf numFmtId="164" fontId="66" fillId="7" borderId="25" xfId="98" applyNumberFormat="1" applyFont="1" applyFill="1" applyBorder="1" applyAlignment="1">
      <alignment horizontal="right"/>
    </xf>
    <xf numFmtId="164" fontId="66" fillId="7" borderId="10" xfId="102" applyNumberFormat="1" applyFont="1" applyFill="1" applyBorder="1" applyAlignment="1">
      <alignment horizontal="right"/>
    </xf>
    <xf numFmtId="164" fontId="9" fillId="13" borderId="10" xfId="102" applyNumberFormat="1" applyFont="1" applyFill="1" applyBorder="1" applyAlignment="1">
      <alignment horizontal="right"/>
    </xf>
    <xf numFmtId="164" fontId="66" fillId="7" borderId="10" xfId="59" applyNumberFormat="1" applyFont="1" applyFill="1" applyBorder="1" applyAlignment="1">
      <alignment horizontal="left" indent="1"/>
    </xf>
    <xf numFmtId="164" fontId="9" fillId="38" borderId="27" xfId="59" applyNumberFormat="1" applyFont="1" applyFill="1" applyBorder="1" applyAlignment="1">
      <alignment horizontal="center" vertical="center" wrapText="1"/>
    </xf>
    <xf numFmtId="164" fontId="14" fillId="35" borderId="0" xfId="59" applyNumberFormat="1" applyFont="1" applyFill="1" applyBorder="1" applyAlignment="1" applyProtection="1">
      <alignment horizontal="right"/>
      <protection locked="0"/>
    </xf>
    <xf numFmtId="164" fontId="9" fillId="38" borderId="25" xfId="59" applyNumberFormat="1" applyFont="1" applyFill="1" applyBorder="1" applyAlignment="1">
      <alignment horizontal="center" vertical="center" wrapText="1"/>
    </xf>
    <xf numFmtId="164" fontId="14" fillId="35" borderId="34" xfId="59" applyNumberFormat="1" applyFont="1" applyFill="1" applyBorder="1" applyAlignment="1" applyProtection="1">
      <alignment horizontal="right"/>
      <protection locked="0"/>
    </xf>
    <xf numFmtId="43" fontId="44" fillId="13" borderId="10" xfId="59" applyFont="1" applyFill="1" applyBorder="1" applyAlignment="1"/>
    <xf numFmtId="173" fontId="78" fillId="40" borderId="10" xfId="113" applyNumberFormat="1" applyFont="1" applyFill="1" applyBorder="1"/>
    <xf numFmtId="173" fontId="16" fillId="36" borderId="10" xfId="97" quotePrefix="1" applyNumberFormat="1" applyFont="1" applyFill="1" applyBorder="1" applyAlignment="1">
      <alignment horizontal="left" vertical="center" wrapText="1" indent="1"/>
    </xf>
    <xf numFmtId="41" fontId="83" fillId="0" borderId="0" xfId="114" applyNumberFormat="1" applyFont="1" applyFill="1" applyBorder="1"/>
    <xf numFmtId="0" fontId="84" fillId="34" borderId="0" xfId="0" applyFont="1" applyFill="1" applyAlignment="1">
      <alignment horizontal="left" indent="1"/>
    </xf>
    <xf numFmtId="0" fontId="46" fillId="34" borderId="0" xfId="0" applyFont="1" applyFill="1" applyAlignment="1">
      <alignment horizontal="left" indent="1"/>
    </xf>
    <xf numFmtId="0" fontId="66" fillId="7" borderId="10" xfId="59" applyNumberFormat="1" applyFont="1" applyFill="1" applyBorder="1" applyAlignment="1">
      <alignment horizontal="right"/>
    </xf>
    <xf numFmtId="0" fontId="66" fillId="7" borderId="10" xfId="102" applyFont="1" applyFill="1" applyBorder="1" applyAlignment="1">
      <alignment vertical="top"/>
    </xf>
    <xf numFmtId="0" fontId="71" fillId="9" borderId="0" xfId="95" applyFont="1" applyAlignment="1">
      <alignment horizontal="left" indent="1"/>
    </xf>
    <xf numFmtId="0" fontId="71" fillId="9" borderId="0" xfId="95" applyFont="1"/>
    <xf numFmtId="0" fontId="85" fillId="9" borderId="0" xfId="95" applyFont="1"/>
    <xf numFmtId="49" fontId="67" fillId="36" borderId="10" xfId="97" applyNumberFormat="1" applyFont="1" applyFill="1" applyBorder="1" applyAlignment="1">
      <alignment horizontal="left" indent="1"/>
    </xf>
    <xf numFmtId="0" fontId="70" fillId="38" borderId="27" xfId="98" applyFont="1" applyFill="1" applyBorder="1"/>
    <xf numFmtId="49" fontId="67" fillId="36" borderId="10" xfId="98" applyNumberFormat="1" applyFont="1" applyFill="1" applyBorder="1" applyAlignment="1">
      <alignment horizontal="left" indent="1"/>
    </xf>
    <xf numFmtId="49" fontId="67" fillId="31" borderId="10" xfId="98" applyNumberFormat="1" applyFont="1" applyFill="1" applyBorder="1" applyAlignment="1">
      <alignment horizontal="left" indent="1"/>
    </xf>
    <xf numFmtId="2" fontId="70" fillId="36" borderId="26" xfId="98" applyNumberFormat="1" applyFont="1" applyFill="1" applyBorder="1" applyAlignment="1">
      <alignment horizontal="left" vertical="center" wrapText="1"/>
    </xf>
    <xf numFmtId="41" fontId="67" fillId="36" borderId="11" xfId="98" applyNumberFormat="1" applyFont="1" applyFill="1" applyBorder="1" applyAlignment="1">
      <alignment horizontal="left" indent="1"/>
    </xf>
    <xf numFmtId="41" fontId="67" fillId="31" borderId="10" xfId="98" applyNumberFormat="1" applyFont="1" applyFill="1" applyBorder="1" applyAlignment="1">
      <alignment horizontal="left" indent="1"/>
    </xf>
    <xf numFmtId="41" fontId="9" fillId="38" borderId="27" xfId="98" applyNumberFormat="1" applyFont="1" applyFill="1" applyBorder="1"/>
    <xf numFmtId="41" fontId="70" fillId="31" borderId="10" xfId="98" applyNumberFormat="1" applyFont="1" applyFill="1" applyBorder="1" applyAlignment="1">
      <alignment horizontal="left"/>
    </xf>
    <xf numFmtId="41" fontId="9" fillId="38" borderId="27" xfId="98" applyNumberFormat="1" applyFont="1" applyFill="1" applyBorder="1" applyAlignment="1">
      <alignment horizontal="left"/>
    </xf>
    <xf numFmtId="2" fontId="67" fillId="36" borderId="28" xfId="59" applyNumberFormat="1" applyFont="1" applyFill="1" applyBorder="1" applyAlignment="1">
      <alignment horizontal="center" vertical="center"/>
    </xf>
    <xf numFmtId="1" fontId="67" fillId="36" borderId="28" xfId="59" applyNumberFormat="1" applyFont="1" applyFill="1" applyBorder="1" applyAlignment="1">
      <alignment horizontal="center" vertical="center"/>
    </xf>
    <xf numFmtId="49" fontId="67" fillId="36" borderId="10" xfId="102" applyNumberFormat="1" applyFont="1" applyFill="1" applyBorder="1" applyAlignment="1">
      <alignment horizontal="left" vertical="center" wrapText="1" indent="1"/>
    </xf>
    <xf numFmtId="49" fontId="70" fillId="32" borderId="10" xfId="100" applyNumberFormat="1" applyFont="1" applyFill="1" applyBorder="1" applyAlignment="1">
      <alignment horizontal="center" vertical="center" wrapText="1"/>
    </xf>
    <xf numFmtId="49" fontId="70" fillId="32" borderId="32" xfId="100" applyNumberFormat="1" applyFont="1" applyFill="1" applyBorder="1" applyAlignment="1">
      <alignment horizontal="center" vertical="center" wrapText="1"/>
    </xf>
    <xf numFmtId="49" fontId="70" fillId="46" borderId="32" xfId="100" applyNumberFormat="1" applyFont="1" applyFill="1" applyBorder="1" applyAlignment="1">
      <alignment horizontal="center" vertical="center" wrapText="1"/>
    </xf>
    <xf numFmtId="49" fontId="70" fillId="47" borderId="32" xfId="100" applyNumberFormat="1" applyFont="1" applyFill="1" applyBorder="1" applyAlignment="1">
      <alignment horizontal="center" vertical="center" wrapText="1"/>
    </xf>
    <xf numFmtId="49" fontId="70" fillId="32" borderId="27" xfId="100" applyNumberFormat="1" applyFont="1" applyFill="1" applyBorder="1" applyAlignment="1">
      <alignment horizontal="center" vertical="center" wrapText="1"/>
    </xf>
    <xf numFmtId="49" fontId="70" fillId="46" borderId="27" xfId="100" applyNumberFormat="1" applyFont="1" applyFill="1" applyBorder="1" applyAlignment="1">
      <alignment horizontal="center" vertical="center" wrapText="1"/>
    </xf>
    <xf numFmtId="49" fontId="70" fillId="46" borderId="11" xfId="100" applyNumberFormat="1" applyFont="1" applyFill="1" applyBorder="1" applyAlignment="1">
      <alignment horizontal="center" vertical="center" wrapText="1"/>
    </xf>
    <xf numFmtId="49" fontId="70" fillId="46" borderId="25" xfId="100" applyNumberFormat="1" applyFont="1" applyFill="1" applyBorder="1" applyAlignment="1">
      <alignment horizontal="center" vertical="center" wrapText="1"/>
    </xf>
    <xf numFmtId="49" fontId="70" fillId="47" borderId="27" xfId="100" applyNumberFormat="1" applyFont="1" applyFill="1" applyBorder="1" applyAlignment="1">
      <alignment horizontal="center" vertical="center" wrapText="1"/>
    </xf>
    <xf numFmtId="49" fontId="70" fillId="47" borderId="11" xfId="100" applyNumberFormat="1" applyFont="1" applyFill="1" applyBorder="1" applyAlignment="1">
      <alignment horizontal="center" vertical="center" wrapText="1"/>
    </xf>
    <xf numFmtId="49" fontId="70" fillId="47" borderId="25" xfId="100" applyNumberFormat="1" applyFont="1" applyFill="1" applyBorder="1" applyAlignment="1">
      <alignment horizontal="center" vertical="center" wrapText="1"/>
    </xf>
    <xf numFmtId="0" fontId="49" fillId="35" borderId="0" xfId="98" applyFont="1" applyFill="1"/>
    <xf numFmtId="0" fontId="50" fillId="35" borderId="0" xfId="98" applyFont="1" applyFill="1"/>
    <xf numFmtId="14" fontId="49" fillId="35" borderId="0" xfId="98" applyNumberFormat="1" applyFont="1" applyFill="1"/>
    <xf numFmtId="14" fontId="49" fillId="35" borderId="0" xfId="98" applyNumberFormat="1" applyFont="1" applyFill="1" applyAlignment="1">
      <alignment horizontal="left"/>
    </xf>
    <xf numFmtId="0" fontId="55" fillId="9" borderId="0" xfId="97" applyFont="1"/>
    <xf numFmtId="1" fontId="66" fillId="7" borderId="25" xfId="97" applyNumberFormat="1" applyFont="1" applyFill="1" applyBorder="1" applyAlignment="1">
      <alignment horizontal="center"/>
    </xf>
    <xf numFmtId="1" fontId="66" fillId="7" borderId="10" xfId="102" applyNumberFormat="1" applyFont="1" applyFill="1" applyBorder="1" applyAlignment="1">
      <alignment horizontal="center"/>
    </xf>
    <xf numFmtId="169" fontId="66" fillId="7" borderId="10" xfId="100" applyNumberFormat="1" applyFont="1" applyFill="1" applyBorder="1" applyAlignment="1">
      <alignment horizontal="right" indent="1"/>
    </xf>
    <xf numFmtId="0" fontId="8" fillId="33" borderId="0" xfId="0" applyFont="1" applyFill="1"/>
    <xf numFmtId="0" fontId="0" fillId="33" borderId="0" xfId="0" applyFill="1"/>
    <xf numFmtId="0" fontId="67" fillId="33" borderId="0" xfId="0" applyFont="1" applyFill="1"/>
    <xf numFmtId="0" fontId="10" fillId="33" borderId="0" xfId="0" applyFont="1" applyFill="1"/>
    <xf numFmtId="0" fontId="61" fillId="33" borderId="0" xfId="95" applyFont="1" applyFill="1"/>
    <xf numFmtId="0" fontId="10" fillId="33" borderId="0" xfId="97" applyFont="1" applyFill="1"/>
    <xf numFmtId="0" fontId="7" fillId="33" borderId="0" xfId="97" applyFill="1"/>
    <xf numFmtId="167" fontId="9" fillId="33" borderId="0" xfId="97" applyNumberFormat="1" applyFont="1" applyFill="1" applyAlignment="1">
      <alignment horizontal="left"/>
    </xf>
    <xf numFmtId="10" fontId="9" fillId="13" borderId="10" xfId="107" applyNumberFormat="1" applyFont="1" applyFill="1" applyBorder="1" applyAlignment="1">
      <alignment horizontal="right"/>
    </xf>
    <xf numFmtId="0" fontId="12" fillId="53" borderId="0" xfId="98" applyFill="1"/>
    <xf numFmtId="0" fontId="8" fillId="33" borderId="0" xfId="98" applyFont="1" applyFill="1"/>
    <xf numFmtId="0" fontId="75" fillId="33" borderId="0" xfId="0" applyFont="1" applyFill="1"/>
    <xf numFmtId="0" fontId="75" fillId="33" borderId="0" xfId="0" applyFont="1" applyFill="1" applyAlignment="1">
      <alignment horizontal="center" vertical="center"/>
    </xf>
    <xf numFmtId="0" fontId="10" fillId="53" borderId="0" xfId="0" applyFont="1" applyFill="1" applyAlignment="1" applyProtection="1">
      <alignment horizontal="left"/>
      <protection locked="0"/>
    </xf>
    <xf numFmtId="0" fontId="10" fillId="53" borderId="0" xfId="103" applyFont="1" applyFill="1" applyBorder="1"/>
    <xf numFmtId="43" fontId="76" fillId="33" borderId="0" xfId="0" applyNumberFormat="1" applyFont="1" applyFill="1"/>
    <xf numFmtId="43" fontId="75" fillId="33" borderId="0" xfId="0" applyNumberFormat="1" applyFont="1" applyFill="1"/>
    <xf numFmtId="0" fontId="76" fillId="33" borderId="0" xfId="0" applyFont="1" applyFill="1"/>
    <xf numFmtId="0" fontId="74" fillId="33" borderId="0" xfId="0" applyFont="1" applyFill="1"/>
    <xf numFmtId="41" fontId="78" fillId="33" borderId="0" xfId="113" applyNumberFormat="1" applyFont="1" applyFill="1" applyBorder="1"/>
    <xf numFmtId="0" fontId="78" fillId="33" borderId="0" xfId="113" applyFont="1" applyFill="1" applyBorder="1"/>
    <xf numFmtId="0" fontId="79" fillId="33" borderId="0" xfId="0" applyFont="1" applyFill="1"/>
    <xf numFmtId="164" fontId="78" fillId="33" borderId="0" xfId="113" applyNumberFormat="1" applyFont="1" applyFill="1" applyBorder="1"/>
    <xf numFmtId="170" fontId="75" fillId="33" borderId="0" xfId="0" applyNumberFormat="1" applyFont="1" applyFill="1"/>
    <xf numFmtId="0" fontId="66" fillId="7" borderId="10" xfId="100" applyFont="1" applyFill="1" applyBorder="1" applyAlignment="1">
      <alignment horizontal="right" indent="1"/>
    </xf>
    <xf numFmtId="43" fontId="66" fillId="7" borderId="10" xfId="59" applyFont="1" applyFill="1" applyBorder="1" applyAlignment="1">
      <alignment horizontal="right"/>
    </xf>
    <xf numFmtId="175" fontId="66" fillId="7" borderId="10" xfId="59" applyNumberFormat="1" applyFont="1" applyFill="1" applyBorder="1" applyAlignment="1">
      <alignment horizontal="right"/>
    </xf>
    <xf numFmtId="0" fontId="66" fillId="7" borderId="10" xfId="102" applyFont="1" applyFill="1" applyBorder="1" applyAlignment="1">
      <alignment horizontal="left"/>
    </xf>
    <xf numFmtId="174" fontId="66" fillId="7" borderId="10" xfId="59" applyNumberFormat="1" applyFont="1" applyFill="1" applyBorder="1" applyAlignment="1">
      <alignment horizontal="right"/>
    </xf>
    <xf numFmtId="1" fontId="66" fillId="33" borderId="0" xfId="92" applyFont="1" applyFill="1"/>
    <xf numFmtId="1" fontId="66" fillId="0" borderId="0" xfId="92" applyFont="1"/>
    <xf numFmtId="0" fontId="88" fillId="0" borderId="0" xfId="90" applyFont="1"/>
    <xf numFmtId="0" fontId="12" fillId="33" borderId="0" xfId="98" applyFill="1" applyAlignment="1">
      <alignment horizontal="left" vertical="center" indent="1"/>
    </xf>
    <xf numFmtId="0" fontId="12" fillId="9" borderId="0" xfId="98"/>
    <xf numFmtId="0" fontId="89" fillId="0" borderId="42" xfId="0" applyFont="1" applyBorder="1" applyAlignment="1">
      <alignment horizontal="center" vertical="center" wrapText="1"/>
    </xf>
    <xf numFmtId="0" fontId="89" fillId="33" borderId="0" xfId="0" applyFont="1" applyFill="1" applyAlignment="1">
      <alignment horizontal="left" vertical="top" wrapText="1" indent="1"/>
    </xf>
    <xf numFmtId="164" fontId="90" fillId="33" borderId="22" xfId="0" applyNumberFormat="1" applyFont="1" applyFill="1" applyBorder="1" applyAlignment="1">
      <alignment horizontal="left" vertical="top" wrapText="1" indent="1"/>
    </xf>
    <xf numFmtId="164" fontId="89" fillId="33" borderId="0" xfId="0" applyNumberFormat="1" applyFont="1" applyFill="1" applyAlignment="1">
      <alignment horizontal="left" vertical="top" wrapText="1" indent="1"/>
    </xf>
    <xf numFmtId="164" fontId="90" fillId="33" borderId="0" xfId="0" applyNumberFormat="1" applyFont="1" applyFill="1" applyAlignment="1">
      <alignment horizontal="left" vertical="top" wrapText="1" indent="1"/>
    </xf>
    <xf numFmtId="0" fontId="89" fillId="33" borderId="15" xfId="0" applyFont="1" applyFill="1" applyBorder="1" applyAlignment="1">
      <alignment horizontal="left" vertical="top" wrapText="1" indent="1"/>
    </xf>
    <xf numFmtId="0" fontId="7" fillId="33" borderId="0" xfId="0" applyFont="1" applyFill="1"/>
    <xf numFmtId="1" fontId="7" fillId="0" borderId="0" xfId="92" applyFont="1" applyAlignment="1">
      <alignment vertical="top"/>
    </xf>
    <xf numFmtId="49" fontId="7" fillId="0" borderId="0" xfId="92" applyNumberFormat="1" applyFont="1" applyAlignment="1">
      <alignment vertical="top"/>
    </xf>
    <xf numFmtId="1" fontId="7" fillId="0" borderId="0" xfId="92" applyFont="1" applyAlignment="1">
      <alignment vertical="top" wrapText="1"/>
    </xf>
    <xf numFmtId="10" fontId="66"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3" fillId="33" borderId="0" xfId="97" applyFont="1" applyFill="1"/>
    <xf numFmtId="0" fontId="89" fillId="0" borderId="47" xfId="0" applyFont="1" applyBorder="1" applyAlignment="1">
      <alignment horizontal="center" vertical="center" wrapText="1"/>
    </xf>
    <xf numFmtId="0" fontId="89" fillId="33" borderId="0" xfId="0" applyFont="1" applyFill="1" applyAlignment="1">
      <alignment horizontal="left" vertical="top" wrapText="1"/>
    </xf>
    <xf numFmtId="0" fontId="88" fillId="33" borderId="0" xfId="0" applyFont="1" applyFill="1" applyAlignment="1">
      <alignment horizontal="left" vertical="top" wrapText="1"/>
    </xf>
    <xf numFmtId="0" fontId="89" fillId="0" borderId="22" xfId="0" applyFont="1" applyBorder="1" applyAlignment="1">
      <alignment horizontal="center" vertical="center" wrapText="1"/>
    </xf>
    <xf numFmtId="164" fontId="7" fillId="9" borderId="0" xfId="97" applyNumberFormat="1"/>
    <xf numFmtId="1" fontId="7" fillId="9" borderId="0" xfId="97" applyNumberFormat="1"/>
    <xf numFmtId="10" fontId="7" fillId="9" borderId="0" xfId="107" applyNumberFormat="1" applyFill="1"/>
    <xf numFmtId="0" fontId="7" fillId="9" borderId="0" xfId="97" applyAlignment="1">
      <alignment horizontal="left" vertical="center"/>
    </xf>
    <xf numFmtId="0" fontId="7" fillId="33" borderId="0" xfId="97" applyFill="1" applyAlignment="1">
      <alignment horizontal="left" vertical="center"/>
    </xf>
    <xf numFmtId="0" fontId="88" fillId="33" borderId="22" xfId="0" applyFont="1" applyFill="1" applyBorder="1" applyAlignment="1">
      <alignment horizontal="center" vertical="top" wrapText="1"/>
    </xf>
    <xf numFmtId="0" fontId="88" fillId="33" borderId="0" xfId="0" applyFont="1" applyFill="1" applyAlignment="1">
      <alignment horizontal="center" vertical="top" wrapText="1"/>
    </xf>
    <xf numFmtId="176" fontId="7" fillId="9" borderId="0" xfId="107" applyNumberFormat="1" applyFill="1"/>
    <xf numFmtId="49" fontId="7" fillId="7" borderId="10" xfId="59" applyNumberFormat="1" applyFont="1" applyFill="1" applyBorder="1" applyAlignment="1" applyProtection="1">
      <alignment horizontal="right"/>
      <protection locked="0"/>
    </xf>
    <xf numFmtId="0" fontId="7" fillId="7" borderId="10" xfId="59" applyNumberFormat="1" applyFont="1" applyFill="1" applyBorder="1" applyAlignment="1" applyProtection="1">
      <alignment horizontal="right"/>
      <protection locked="0"/>
    </xf>
    <xf numFmtId="164" fontId="69" fillId="35" borderId="10" xfId="113" applyNumberFormat="1" applyFont="1" applyFill="1" applyBorder="1"/>
    <xf numFmtId="173" fontId="69" fillId="35" borderId="10" xfId="113" applyNumberFormat="1" applyFont="1" applyFill="1" applyBorder="1"/>
    <xf numFmtId="0" fontId="7" fillId="0" borderId="0" xfId="0" applyFont="1" applyAlignment="1">
      <alignment vertical="center" wrapText="1"/>
    </xf>
    <xf numFmtId="174" fontId="66" fillId="7" borderId="25" xfId="59" applyNumberFormat="1" applyFont="1" applyFill="1" applyBorder="1" applyAlignment="1">
      <alignment horizontal="center"/>
    </xf>
    <xf numFmtId="0" fontId="7" fillId="0" borderId="0" xfId="0" applyFont="1" applyAlignment="1">
      <alignment horizontal="left" vertical="top"/>
    </xf>
    <xf numFmtId="0" fontId="7" fillId="0" borderId="0" xfId="0" applyFont="1" applyAlignment="1">
      <alignment vertical="top" wrapText="1"/>
    </xf>
    <xf numFmtId="43" fontId="7" fillId="9" borderId="0" xfId="100" applyNumberFormat="1"/>
    <xf numFmtId="177" fontId="7" fillId="9" borderId="0" xfId="100" applyNumberFormat="1"/>
    <xf numFmtId="164" fontId="0" fillId="33" borderId="0" xfId="0" applyNumberFormat="1" applyFill="1"/>
    <xf numFmtId="0" fontId="7" fillId="36" borderId="12" xfId="97" applyFill="1" applyBorder="1"/>
    <xf numFmtId="0" fontId="7" fillId="36" borderId="14" xfId="97" applyFill="1" applyBorder="1"/>
    <xf numFmtId="0" fontId="7" fillId="36" borderId="15" xfId="97" applyFill="1" applyBorder="1" applyProtection="1">
      <protection locked="0"/>
    </xf>
    <xf numFmtId="0" fontId="7" fillId="36" borderId="0" xfId="97" applyFill="1"/>
    <xf numFmtId="0" fontId="7" fillId="36" borderId="15" xfId="97" applyFill="1" applyBorder="1"/>
    <xf numFmtId="0" fontId="7" fillId="36" borderId="13" xfId="97" applyFill="1" applyBorder="1"/>
    <xf numFmtId="0" fontId="7" fillId="36" borderId="16" xfId="97" applyFill="1" applyBorder="1"/>
    <xf numFmtId="164" fontId="7" fillId="9" borderId="0" xfId="97" applyNumberFormat="1" applyAlignment="1">
      <alignment horizontal="center"/>
    </xf>
    <xf numFmtId="39" fontId="7" fillId="9" borderId="0" xfId="97" applyNumberFormat="1"/>
    <xf numFmtId="167" fontId="7" fillId="7" borderId="10" xfId="97" applyNumberFormat="1" applyFill="1" applyBorder="1" applyAlignment="1">
      <alignment horizontal="left"/>
    </xf>
    <xf numFmtId="164" fontId="7" fillId="35" borderId="25" xfId="59" applyNumberFormat="1" applyFont="1" applyFill="1" applyBorder="1" applyAlignment="1">
      <alignment horizontal="right"/>
    </xf>
    <xf numFmtId="49" fontId="7" fillId="9" borderId="0" xfId="97" applyNumberFormat="1"/>
    <xf numFmtId="2" fontId="7" fillId="9" borderId="0" xfId="97" applyNumberFormat="1"/>
    <xf numFmtId="167" fontId="7" fillId="38" borderId="11" xfId="97" applyNumberFormat="1" applyFill="1" applyBorder="1" applyAlignment="1">
      <alignment horizontal="left" indent="1"/>
    </xf>
    <xf numFmtId="2" fontId="7" fillId="38" borderId="27" xfId="59" applyNumberFormat="1" applyFont="1" applyFill="1" applyBorder="1" applyAlignment="1">
      <alignment horizontal="center"/>
    </xf>
    <xf numFmtId="2" fontId="7" fillId="38" borderId="25" xfId="59" applyNumberFormat="1" applyFont="1" applyFill="1" applyBorder="1" applyAlignment="1">
      <alignment horizontal="center"/>
    </xf>
    <xf numFmtId="164" fontId="7" fillId="13" borderId="10" xfId="59" applyNumberFormat="1" applyFont="1" applyFill="1" applyBorder="1" applyAlignment="1">
      <alignment horizontal="right"/>
    </xf>
    <xf numFmtId="0" fontId="7" fillId="39" borderId="10" xfId="97" applyFill="1" applyBorder="1" applyAlignment="1">
      <alignment horizontal="left" indent="1"/>
    </xf>
    <xf numFmtId="0" fontId="7" fillId="38" borderId="11" xfId="97" applyFill="1" applyBorder="1" applyAlignment="1">
      <alignment horizontal="left" indent="1"/>
    </xf>
    <xf numFmtId="164" fontId="7" fillId="38" borderId="27" xfId="59" applyNumberFormat="1" applyFont="1" applyFill="1" applyBorder="1" applyAlignment="1">
      <alignment horizontal="center"/>
    </xf>
    <xf numFmtId="164" fontId="7" fillId="38" borderId="25" xfId="59" applyNumberFormat="1" applyFont="1" applyFill="1" applyBorder="1" applyAlignment="1">
      <alignment horizontal="center"/>
    </xf>
    <xf numFmtId="0" fontId="7" fillId="7" borderId="10" xfId="59" applyNumberFormat="1" applyFont="1" applyFill="1" applyBorder="1" applyAlignment="1">
      <alignment horizontal="left" indent="1"/>
    </xf>
    <xf numFmtId="167" fontId="7" fillId="38" borderId="11" xfId="97" applyNumberFormat="1" applyFill="1" applyBorder="1" applyAlignment="1">
      <alignment horizontal="left"/>
    </xf>
    <xf numFmtId="0" fontId="7" fillId="39" borderId="10" xfId="97" applyFill="1" applyBorder="1" applyAlignment="1">
      <alignment horizontal="left"/>
    </xf>
    <xf numFmtId="49" fontId="7" fillId="9" borderId="0" xfId="100" applyNumberFormat="1"/>
    <xf numFmtId="164" fontId="7" fillId="9" borderId="0" xfId="100" applyNumberFormat="1"/>
    <xf numFmtId="164" fontId="7" fillId="13" borderId="10" xfId="59" applyNumberFormat="1" applyFont="1" applyFill="1" applyBorder="1" applyAlignment="1"/>
    <xf numFmtId="164" fontId="7" fillId="45" borderId="10" xfId="59" applyNumberFormat="1" applyFont="1" applyFill="1" applyBorder="1" applyAlignment="1"/>
    <xf numFmtId="10" fontId="7" fillId="45" borderId="10" xfId="59" applyNumberFormat="1" applyFont="1" applyFill="1" applyBorder="1" applyAlignment="1"/>
    <xf numFmtId="41" fontId="7" fillId="13" borderId="10" xfId="59" applyNumberFormat="1" applyFont="1" applyFill="1" applyBorder="1" applyAlignment="1"/>
    <xf numFmtId="0" fontId="7" fillId="33" borderId="0" xfId="99" applyFill="1" applyAlignment="1">
      <alignment vertical="center"/>
    </xf>
    <xf numFmtId="169" fontId="7" fillId="35" borderId="10" xfId="100" applyNumberFormat="1" applyFill="1" applyBorder="1" applyAlignment="1">
      <alignment horizontal="left"/>
    </xf>
    <xf numFmtId="169" fontId="7" fillId="7" borderId="10" xfId="100" applyNumberFormat="1" applyFill="1" applyBorder="1" applyAlignment="1">
      <alignment horizontal="left" indent="1"/>
    </xf>
    <xf numFmtId="164" fontId="7" fillId="35" borderId="10" xfId="59" applyNumberFormat="1" applyFont="1" applyFill="1" applyBorder="1" applyAlignment="1">
      <alignment horizontal="right"/>
    </xf>
    <xf numFmtId="167" fontId="7" fillId="13" borderId="10" xfId="102" applyNumberFormat="1" applyFill="1" applyBorder="1" applyAlignment="1">
      <alignment horizontal="right"/>
    </xf>
    <xf numFmtId="166" fontId="7" fillId="13" borderId="10" xfId="59" applyNumberFormat="1" applyFont="1" applyFill="1" applyBorder="1" applyAlignment="1">
      <alignment horizontal="right"/>
    </xf>
    <xf numFmtId="168" fontId="7" fillId="38" borderId="25" xfId="0" applyNumberFormat="1" applyFont="1" applyFill="1" applyBorder="1" applyAlignment="1">
      <alignment horizontal="left" vertical="center" wrapText="1" indent="1"/>
    </xf>
    <xf numFmtId="164" fontId="7" fillId="33" borderId="0" xfId="97" applyNumberFormat="1" applyFill="1" applyAlignment="1">
      <alignment horizontal="center"/>
    </xf>
    <xf numFmtId="164" fontId="7" fillId="7" borderId="10" xfId="59" applyNumberFormat="1" applyFont="1" applyFill="1" applyBorder="1" applyAlignment="1">
      <alignment horizontal="right"/>
    </xf>
    <xf numFmtId="49" fontId="7" fillId="0" borderId="0" xfId="92" applyNumberFormat="1" applyFont="1" applyAlignment="1">
      <alignment horizontal="left" vertical="top"/>
    </xf>
    <xf numFmtId="1" fontId="7" fillId="33" borderId="0" xfId="92" applyFont="1" applyFill="1" applyAlignment="1">
      <alignment vertical="top" wrapText="1"/>
    </xf>
    <xf numFmtId="1" fontId="7" fillId="0" borderId="0" xfId="92" applyFont="1" applyAlignment="1">
      <alignment horizontal="center" vertical="top"/>
    </xf>
    <xf numFmtId="14" fontId="7" fillId="0" borderId="0" xfId="92" applyNumberFormat="1" applyFont="1" applyAlignment="1">
      <alignment vertical="top"/>
    </xf>
    <xf numFmtId="1" fontId="7" fillId="0" borderId="0" xfId="92" applyFont="1" applyAlignment="1">
      <alignment horizontal="left" vertical="top"/>
    </xf>
    <xf numFmtId="0" fontId="7" fillId="0" borderId="0" xfId="0" applyFont="1" applyAlignment="1">
      <alignment horizontal="left" vertical="top" wrapText="1"/>
    </xf>
    <xf numFmtId="0" fontId="7" fillId="0" borderId="0" xfId="0" applyFont="1" applyAlignment="1">
      <alignment vertical="top"/>
    </xf>
    <xf numFmtId="14" fontId="7" fillId="0" borderId="0" xfId="0" applyNumberFormat="1" applyFont="1" applyAlignment="1">
      <alignment horizontal="left" vertical="top"/>
    </xf>
    <xf numFmtId="0" fontId="7" fillId="0" borderId="0" xfId="0" applyFont="1" applyAlignment="1">
      <alignment horizontal="center" vertical="top" wrapText="1"/>
    </xf>
    <xf numFmtId="0" fontId="19" fillId="7" borderId="11" xfId="72" applyFill="1" applyBorder="1" applyAlignment="1" applyProtection="1">
      <alignment horizontal="left"/>
      <protection locked="0"/>
    </xf>
    <xf numFmtId="0" fontId="66" fillId="7" borderId="27" xfId="97" applyFont="1" applyFill="1" applyBorder="1" applyAlignment="1" applyProtection="1">
      <alignment horizontal="left"/>
      <protection locked="0"/>
    </xf>
    <xf numFmtId="0" fontId="66" fillId="7" borderId="25" xfId="97" applyFont="1" applyFill="1" applyBorder="1" applyAlignment="1" applyProtection="1">
      <alignment horizontal="left"/>
      <protection locked="0"/>
    </xf>
    <xf numFmtId="0" fontId="16" fillId="36" borderId="0" xfId="97" applyFont="1" applyFill="1" applyAlignment="1">
      <alignment horizontal="right" indent="1"/>
    </xf>
    <xf numFmtId="0" fontId="16" fillId="36" borderId="34" xfId="97" applyFont="1" applyFill="1" applyBorder="1" applyAlignment="1">
      <alignment horizontal="right" indent="1"/>
    </xf>
    <xf numFmtId="0" fontId="66" fillId="7" borderId="10" xfId="97" applyFont="1" applyFill="1" applyBorder="1" applyAlignment="1" applyProtection="1">
      <alignment horizontal="left"/>
      <protection locked="0"/>
    </xf>
    <xf numFmtId="0" fontId="66" fillId="7" borderId="11" xfId="97" applyFont="1" applyFill="1" applyBorder="1" applyAlignment="1" applyProtection="1">
      <alignment horizontal="left"/>
      <protection locked="0"/>
    </xf>
    <xf numFmtId="0" fontId="66" fillId="9" borderId="27" xfId="97" applyFont="1" applyBorder="1"/>
    <xf numFmtId="0" fontId="66" fillId="9" borderId="25" xfId="97" applyFont="1" applyBorder="1"/>
    <xf numFmtId="0" fontId="66" fillId="7" borderId="11" xfId="97" quotePrefix="1" applyFont="1" applyFill="1" applyBorder="1" applyAlignment="1" applyProtection="1">
      <alignment horizontal="left"/>
      <protection locked="0"/>
    </xf>
    <xf numFmtId="0" fontId="10" fillId="9" borderId="31" xfId="95" applyFont="1" applyBorder="1" applyProtection="1">
      <protection locked="0"/>
    </xf>
    <xf numFmtId="0" fontId="7" fillId="9" borderId="12" xfId="95" applyBorder="1"/>
    <xf numFmtId="0" fontId="7" fillId="9" borderId="14" xfId="95" applyBorder="1"/>
    <xf numFmtId="0" fontId="86" fillId="7" borderId="27" xfId="95" applyFont="1" applyFill="1" applyBorder="1"/>
    <xf numFmtId="0" fontId="66" fillId="7" borderId="27" xfId="94" applyFont="1" applyFill="1" applyBorder="1"/>
    <xf numFmtId="0" fontId="66" fillId="7" borderId="25" xfId="94" applyFont="1" applyFill="1" applyBorder="1"/>
    <xf numFmtId="14" fontId="86" fillId="7" borderId="27" xfId="95" applyNumberFormat="1" applyFont="1" applyFill="1" applyBorder="1"/>
    <xf numFmtId="14" fontId="66" fillId="7" borderId="27" xfId="94" applyNumberFormat="1" applyFont="1" applyFill="1" applyBorder="1"/>
    <xf numFmtId="14" fontId="66" fillId="7" borderId="25" xfId="94" applyNumberFormat="1" applyFont="1" applyFill="1" applyBorder="1"/>
    <xf numFmtId="0" fontId="71" fillId="36" borderId="11" xfId="95" applyFont="1" applyFill="1" applyBorder="1" applyAlignment="1">
      <alignment horizontal="left" vertical="top" wrapText="1" indent="1"/>
    </xf>
    <xf numFmtId="0" fontId="71" fillId="36" borderId="25" xfId="95" applyFont="1" applyFill="1" applyBorder="1" applyAlignment="1">
      <alignment horizontal="left" vertical="top" wrapText="1" indent="1"/>
    </xf>
    <xf numFmtId="0" fontId="86" fillId="7" borderId="27" xfId="95" applyFont="1" applyFill="1" applyBorder="1" applyAlignment="1">
      <alignment horizontal="left" vertical="center"/>
    </xf>
    <xf numFmtId="0" fontId="66" fillId="7" borderId="27" xfId="94" applyFont="1" applyFill="1" applyBorder="1" applyAlignment="1">
      <alignment horizontal="left" vertical="center"/>
    </xf>
    <xf numFmtId="0" fontId="66" fillId="7" borderId="25" xfId="94" applyFont="1" applyFill="1" applyBorder="1" applyAlignment="1">
      <alignment horizontal="left" vertical="center"/>
    </xf>
    <xf numFmtId="0" fontId="71" fillId="36" borderId="11" xfId="95" applyFont="1" applyFill="1" applyBorder="1" applyAlignment="1">
      <alignment horizontal="left" vertical="top" wrapText="1"/>
    </xf>
    <xf numFmtId="0" fontId="71" fillId="36" borderId="27" xfId="95" applyFont="1" applyFill="1" applyBorder="1" applyAlignment="1">
      <alignment horizontal="left" vertical="top" wrapText="1"/>
    </xf>
    <xf numFmtId="0" fontId="71" fillId="36" borderId="25" xfId="95" applyFont="1" applyFill="1" applyBorder="1" applyAlignment="1">
      <alignment horizontal="left" vertical="top" wrapText="1"/>
    </xf>
    <xf numFmtId="0" fontId="86" fillId="7" borderId="27" xfId="95" applyFont="1" applyFill="1" applyBorder="1" applyAlignment="1">
      <alignment horizontal="left" vertical="center" wrapText="1"/>
    </xf>
    <xf numFmtId="0" fontId="66" fillId="7" borderId="27" xfId="94" applyFont="1" applyFill="1" applyBorder="1" applyAlignment="1">
      <alignment horizontal="left" vertical="center" wrapText="1"/>
    </xf>
    <xf numFmtId="0" fontId="66" fillId="7" borderId="25" xfId="94" applyFont="1" applyFill="1" applyBorder="1" applyAlignment="1">
      <alignment horizontal="left" vertical="center" wrapText="1"/>
    </xf>
    <xf numFmtId="0" fontId="7" fillId="0" borderId="0" xfId="95" applyFill="1"/>
    <xf numFmtId="0" fontId="7" fillId="9" borderId="0" xfId="95"/>
    <xf numFmtId="0" fontId="92" fillId="7" borderId="10" xfId="95" applyFont="1" applyFill="1" applyBorder="1"/>
    <xf numFmtId="0" fontId="93" fillId="7" borderId="10" xfId="95" applyFont="1" applyFill="1" applyBorder="1"/>
    <xf numFmtId="0" fontId="86" fillId="7" borderId="10" xfId="95" applyFont="1" applyFill="1" applyBorder="1"/>
    <xf numFmtId="0" fontId="66" fillId="7" borderId="10" xfId="95" applyFont="1" applyFill="1" applyBorder="1"/>
    <xf numFmtId="0" fontId="15" fillId="0" borderId="0" xfId="95" applyFont="1" applyFill="1"/>
    <xf numFmtId="0" fontId="7" fillId="0" borderId="0" xfId="94" applyFill="1"/>
    <xf numFmtId="0" fontId="21" fillId="37" borderId="0" xfId="93" applyFont="1" applyFill="1" applyAlignment="1">
      <alignment horizontal="left" vertical="center"/>
    </xf>
    <xf numFmtId="0" fontId="9" fillId="48" borderId="10" xfId="112" applyNumberFormat="1" applyFont="1" applyFill="1" applyBorder="1" applyAlignment="1">
      <alignment horizontal="center" vertical="center"/>
    </xf>
    <xf numFmtId="0" fontId="9" fillId="49" borderId="10" xfId="112" applyNumberFormat="1" applyFont="1" applyFill="1" applyBorder="1" applyAlignment="1">
      <alignment horizontal="center" vertical="center"/>
    </xf>
    <xf numFmtId="0" fontId="10" fillId="0" borderId="0" xfId="99" applyFont="1" applyFill="1" applyAlignment="1">
      <alignment horizontal="left" vertical="center"/>
    </xf>
    <xf numFmtId="2" fontId="42" fillId="36" borderId="11" xfId="97" applyNumberFormat="1" applyFont="1" applyFill="1" applyBorder="1" applyAlignment="1">
      <alignment horizontal="center" vertical="center" wrapText="1"/>
    </xf>
    <xf numFmtId="2" fontId="42" fillId="36" borderId="27" xfId="97" applyNumberFormat="1" applyFont="1" applyFill="1" applyBorder="1" applyAlignment="1">
      <alignment horizontal="center" vertical="center" wrapText="1"/>
    </xf>
    <xf numFmtId="2" fontId="42" fillId="36" borderId="25" xfId="97" applyNumberFormat="1" applyFont="1" applyFill="1" applyBorder="1" applyAlignment="1">
      <alignment horizontal="center" vertical="center" wrapText="1"/>
    </xf>
    <xf numFmtId="0" fontId="8" fillId="0" borderId="0" xfId="97" applyFont="1" applyFill="1" applyAlignment="1">
      <alignment horizontal="left"/>
    </xf>
    <xf numFmtId="0" fontId="8" fillId="0" borderId="0" xfId="97" applyFont="1" applyFill="1"/>
    <xf numFmtId="168" fontId="16" fillId="36" borderId="11" xfId="97" quotePrefix="1" applyNumberFormat="1" applyFont="1" applyFill="1" applyBorder="1" applyAlignment="1">
      <alignment horizontal="right" vertical="center" wrapText="1"/>
    </xf>
    <xf numFmtId="168" fontId="16" fillId="36" borderId="25" xfId="97" quotePrefix="1" applyNumberFormat="1" applyFont="1" applyFill="1" applyBorder="1" applyAlignment="1">
      <alignment horizontal="right" vertical="center" wrapText="1"/>
    </xf>
    <xf numFmtId="0" fontId="8" fillId="9" borderId="0" xfId="100" applyFont="1"/>
    <xf numFmtId="0" fontId="10" fillId="45" borderId="0" xfId="0" applyFont="1" applyFill="1" applyAlignment="1">
      <alignment horizontal="left" vertical="top" wrapText="1"/>
    </xf>
    <xf numFmtId="0" fontId="8" fillId="9" borderId="0" xfId="97" applyFont="1"/>
    <xf numFmtId="0" fontId="10" fillId="45" borderId="0" xfId="0" applyFont="1" applyFill="1" applyAlignment="1">
      <alignment horizontal="center" wrapText="1"/>
    </xf>
    <xf numFmtId="0" fontId="42" fillId="31" borderId="27" xfId="100" applyFont="1" applyFill="1" applyBorder="1" applyAlignment="1">
      <alignment horizontal="right"/>
    </xf>
    <xf numFmtId="0" fontId="42" fillId="31" borderId="25" xfId="100" applyFont="1" applyFill="1" applyBorder="1" applyAlignment="1">
      <alignment horizontal="right"/>
    </xf>
    <xf numFmtId="49" fontId="42" fillId="36" borderId="30" xfId="102" applyNumberFormat="1" applyFont="1" applyFill="1" applyBorder="1" applyAlignment="1">
      <alignment horizontal="center" vertical="center" wrapText="1"/>
    </xf>
    <xf numFmtId="49" fontId="42" fillId="36" borderId="0" xfId="102" applyNumberFormat="1" applyFont="1" applyFill="1" applyAlignment="1">
      <alignment horizontal="center" vertical="center" wrapText="1"/>
    </xf>
    <xf numFmtId="49" fontId="77" fillId="43" borderId="29" xfId="100" applyNumberFormat="1" applyFont="1" applyFill="1" applyBorder="1" applyAlignment="1">
      <alignment horizontal="center" vertical="center" wrapText="1"/>
    </xf>
    <xf numFmtId="49" fontId="77" fillId="43" borderId="26" xfId="100" applyNumberFormat="1" applyFont="1" applyFill="1" applyBorder="1" applyAlignment="1">
      <alignment horizontal="center" vertical="center" wrapText="1"/>
    </xf>
    <xf numFmtId="49" fontId="77" fillId="43" borderId="35" xfId="100" applyNumberFormat="1" applyFont="1" applyFill="1" applyBorder="1" applyAlignment="1">
      <alignment horizontal="center" vertical="center" wrapText="1"/>
    </xf>
    <xf numFmtId="0" fontId="54" fillId="50" borderId="10" xfId="0" applyFont="1" applyFill="1" applyBorder="1" applyAlignment="1" applyProtection="1">
      <alignment horizontal="center"/>
      <protection locked="0"/>
    </xf>
    <xf numFmtId="0" fontId="54" fillId="45" borderId="10" xfId="0" applyFont="1" applyFill="1" applyBorder="1" applyAlignment="1" applyProtection="1">
      <alignment horizontal="center"/>
      <protection locked="0"/>
    </xf>
    <xf numFmtId="0" fontId="7" fillId="9" borderId="0" xfId="97"/>
    <xf numFmtId="49" fontId="77" fillId="42" borderId="11" xfId="100" applyNumberFormat="1" applyFont="1" applyFill="1" applyBorder="1" applyAlignment="1">
      <alignment horizontal="center" vertical="center" wrapText="1"/>
    </xf>
    <xf numFmtId="49" fontId="77" fillId="42" borderId="27" xfId="100" applyNumberFormat="1" applyFont="1" applyFill="1" applyBorder="1" applyAlignment="1">
      <alignment horizontal="center" vertical="center" wrapText="1"/>
    </xf>
    <xf numFmtId="49" fontId="77" fillId="42" borderId="25" xfId="100" applyNumberFormat="1" applyFont="1" applyFill="1" applyBorder="1" applyAlignment="1">
      <alignment horizontal="center" vertical="center" wrapText="1"/>
    </xf>
    <xf numFmtId="49" fontId="77" fillId="43" borderId="11" xfId="100" applyNumberFormat="1" applyFont="1" applyFill="1" applyBorder="1" applyAlignment="1">
      <alignment horizontal="center" vertical="center" wrapText="1"/>
    </xf>
    <xf numFmtId="49" fontId="77" fillId="43" borderId="27" xfId="100" applyNumberFormat="1" applyFont="1" applyFill="1" applyBorder="1" applyAlignment="1">
      <alignment horizontal="center" vertical="center" wrapText="1"/>
    </xf>
    <xf numFmtId="49" fontId="77" fillId="43" borderId="25" xfId="100" applyNumberFormat="1" applyFont="1" applyFill="1" applyBorder="1" applyAlignment="1">
      <alignment horizontal="center" vertical="center" wrapText="1"/>
    </xf>
    <xf numFmtId="49" fontId="42" fillId="36" borderId="28" xfId="100" applyNumberFormat="1" applyFont="1" applyFill="1" applyBorder="1" applyAlignment="1">
      <alignment horizontal="center" vertical="center" wrapText="1"/>
    </xf>
    <xf numFmtId="49" fontId="42" fillId="36" borderId="32" xfId="100" applyNumberFormat="1" applyFont="1" applyFill="1" applyBorder="1" applyAlignment="1">
      <alignment horizontal="center" vertical="center" wrapText="1"/>
    </xf>
    <xf numFmtId="49" fontId="42" fillId="36" borderId="24" xfId="100" applyNumberFormat="1" applyFont="1" applyFill="1" applyBorder="1" applyAlignment="1">
      <alignment horizontal="center" vertical="center" wrapText="1"/>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center" wrapText="1"/>
    </xf>
    <xf numFmtId="49" fontId="77" fillId="51" borderId="30" xfId="100" applyNumberFormat="1" applyFont="1" applyFill="1" applyBorder="1" applyAlignment="1">
      <alignment horizontal="center" vertical="center" wrapText="1"/>
    </xf>
    <xf numFmtId="49" fontId="77" fillId="51" borderId="0" xfId="100" applyNumberFormat="1" applyFont="1" applyFill="1" applyAlignment="1">
      <alignment horizontal="center" vertical="center" wrapText="1"/>
    </xf>
    <xf numFmtId="49" fontId="77" fillId="51" borderId="34" xfId="100" applyNumberFormat="1" applyFont="1" applyFill="1" applyBorder="1" applyAlignment="1">
      <alignment horizontal="center" vertical="center" wrapText="1"/>
    </xf>
    <xf numFmtId="49" fontId="77" fillId="51" borderId="29" xfId="100" applyNumberFormat="1" applyFont="1" applyFill="1" applyBorder="1" applyAlignment="1">
      <alignment horizontal="center" vertical="center" wrapText="1"/>
    </xf>
    <xf numFmtId="49" fontId="77" fillId="51" borderId="26" xfId="100" applyNumberFormat="1" applyFont="1" applyFill="1" applyBorder="1" applyAlignment="1">
      <alignment horizontal="center" vertical="center" wrapText="1"/>
    </xf>
    <xf numFmtId="49" fontId="77" fillId="51" borderId="35" xfId="100" applyNumberFormat="1" applyFont="1" applyFill="1" applyBorder="1" applyAlignment="1">
      <alignment horizontal="center" vertical="center" wrapText="1"/>
    </xf>
    <xf numFmtId="49" fontId="77" fillId="52" borderId="33" xfId="100" applyNumberFormat="1" applyFont="1" applyFill="1" applyBorder="1" applyAlignment="1">
      <alignment horizontal="center" vertical="center" wrapText="1"/>
    </xf>
    <xf numFmtId="49" fontId="77" fillId="52" borderId="56" xfId="100" applyNumberFormat="1" applyFont="1" applyFill="1" applyBorder="1" applyAlignment="1">
      <alignment horizontal="center" vertical="center" wrapText="1"/>
    </xf>
    <xf numFmtId="49" fontId="77" fillId="52" borderId="36" xfId="100" applyNumberFormat="1" applyFont="1" applyFill="1" applyBorder="1" applyAlignment="1">
      <alignment horizontal="center" vertical="center" wrapText="1"/>
    </xf>
    <xf numFmtId="49" fontId="77" fillId="52" borderId="29" xfId="100" applyNumberFormat="1" applyFont="1" applyFill="1" applyBorder="1" applyAlignment="1">
      <alignment horizontal="center" vertical="center" wrapText="1"/>
    </xf>
    <xf numFmtId="49" fontId="77" fillId="52" borderId="26" xfId="100" applyNumberFormat="1" applyFont="1" applyFill="1" applyBorder="1" applyAlignment="1">
      <alignment horizontal="center" vertical="center" wrapText="1"/>
    </xf>
    <xf numFmtId="49" fontId="70" fillId="36" borderId="11" xfId="100" applyNumberFormat="1" applyFont="1" applyFill="1" applyBorder="1" applyAlignment="1">
      <alignment horizontal="center" vertical="center" wrapText="1"/>
    </xf>
    <xf numFmtId="49" fontId="70" fillId="36" borderId="27" xfId="100" applyNumberFormat="1" applyFont="1" applyFill="1" applyBorder="1" applyAlignment="1">
      <alignment horizontal="center" vertical="center" wrapText="1"/>
    </xf>
    <xf numFmtId="49" fontId="70" fillId="36" borderId="25" xfId="100" applyNumberFormat="1" applyFont="1" applyFill="1" applyBorder="1" applyAlignment="1">
      <alignment horizontal="center" vertical="center" wrapText="1"/>
    </xf>
    <xf numFmtId="49" fontId="77" fillId="42" borderId="29" xfId="100" applyNumberFormat="1" applyFont="1" applyFill="1" applyBorder="1" applyAlignment="1">
      <alignment horizontal="center" vertical="center" wrapText="1"/>
    </xf>
    <xf numFmtId="49" fontId="77" fillId="42" borderId="26" xfId="100" applyNumberFormat="1" applyFont="1" applyFill="1" applyBorder="1" applyAlignment="1">
      <alignment horizontal="center" vertical="center" wrapText="1"/>
    </xf>
    <xf numFmtId="49" fontId="77" fillId="42" borderId="35" xfId="100" applyNumberFormat="1" applyFont="1" applyFill="1" applyBorder="1" applyAlignment="1">
      <alignment horizontal="center" vertical="center" wrapText="1"/>
    </xf>
    <xf numFmtId="0" fontId="66" fillId="7" borderId="10" xfId="97" applyFont="1" applyFill="1" applyBorder="1" applyAlignment="1">
      <alignment horizontal="left" indent="1"/>
    </xf>
    <xf numFmtId="168" fontId="42" fillId="36" borderId="11" xfId="97" quotePrefix="1" applyNumberFormat="1" applyFont="1" applyFill="1" applyBorder="1" applyAlignment="1">
      <alignment horizontal="left" vertical="center" wrapText="1"/>
    </xf>
    <xf numFmtId="168" fontId="42" fillId="36" borderId="27" xfId="97" quotePrefix="1" applyNumberFormat="1" applyFont="1" applyFill="1" applyBorder="1" applyAlignment="1">
      <alignment horizontal="left" vertical="center" wrapText="1"/>
    </xf>
    <xf numFmtId="168" fontId="42" fillId="36" borderId="25" xfId="97" quotePrefix="1" applyNumberFormat="1" applyFont="1" applyFill="1" applyBorder="1" applyAlignment="1">
      <alignment horizontal="left" vertical="center" wrapText="1"/>
    </xf>
    <xf numFmtId="0" fontId="89" fillId="0" borderId="40" xfId="0" applyFont="1" applyBorder="1" applyAlignment="1">
      <alignment horizontal="left" vertical="top" wrapText="1"/>
    </xf>
    <xf numFmtId="0" fontId="89" fillId="0" borderId="41" xfId="0" applyFont="1" applyBorder="1" applyAlignment="1">
      <alignment horizontal="left" vertical="top" wrapText="1"/>
    </xf>
    <xf numFmtId="0" fontId="89" fillId="0" borderId="46" xfId="0" applyFont="1" applyBorder="1" applyAlignment="1">
      <alignment horizontal="left" vertical="top" wrapText="1"/>
    </xf>
    <xf numFmtId="0" fontId="89" fillId="0" borderId="31" xfId="0" applyFont="1" applyBorder="1" applyAlignment="1">
      <alignment horizontal="left" vertical="top" wrapText="1"/>
    </xf>
    <xf numFmtId="0" fontId="89" fillId="0" borderId="12" xfId="0" applyFont="1" applyBorder="1" applyAlignment="1">
      <alignment horizontal="left" vertical="top" wrapText="1"/>
    </xf>
    <xf numFmtId="0" fontId="89" fillId="0" borderId="14" xfId="0" applyFont="1" applyBorder="1" applyAlignment="1">
      <alignment horizontal="left" vertical="top" wrapText="1"/>
    </xf>
    <xf numFmtId="0" fontId="89" fillId="0" borderId="23" xfId="0" applyFont="1" applyBorder="1" applyAlignment="1">
      <alignment horizontal="left" vertical="top" wrapText="1"/>
    </xf>
    <xf numFmtId="0" fontId="89" fillId="0" borderId="13" xfId="0" applyFont="1" applyBorder="1" applyAlignment="1">
      <alignment horizontal="left" vertical="top" wrapText="1"/>
    </xf>
    <xf numFmtId="0" fontId="89" fillId="0" borderId="16" xfId="0" applyFont="1" applyBorder="1" applyAlignment="1">
      <alignment horizontal="left" vertical="top" wrapText="1"/>
    </xf>
    <xf numFmtId="0" fontId="89" fillId="0" borderId="53" xfId="0" applyFont="1" applyBorder="1" applyAlignment="1">
      <alignment horizontal="left" vertical="top" wrapText="1"/>
    </xf>
    <xf numFmtId="0" fontId="89" fillId="0" borderId="54" xfId="0" applyFont="1" applyBorder="1" applyAlignment="1">
      <alignment horizontal="left" vertical="top" wrapText="1"/>
    </xf>
    <xf numFmtId="0" fontId="89" fillId="0" borderId="55" xfId="0" applyFont="1" applyBorder="1" applyAlignment="1">
      <alignment horizontal="left" vertical="top" wrapText="1"/>
    </xf>
    <xf numFmtId="0" fontId="89" fillId="0" borderId="22" xfId="0" applyFont="1" applyBorder="1" applyAlignment="1">
      <alignment horizontal="left" vertical="top" wrapText="1"/>
    </xf>
    <xf numFmtId="0" fontId="89" fillId="0" borderId="0" xfId="0" applyFont="1" applyAlignment="1">
      <alignment horizontal="left" vertical="top" wrapText="1"/>
    </xf>
    <xf numFmtId="0" fontId="89" fillId="0" borderId="15" xfId="0" applyFont="1" applyBorder="1" applyAlignment="1">
      <alignment horizontal="left" vertical="top" wrapText="1"/>
    </xf>
    <xf numFmtId="0" fontId="89" fillId="33" borderId="53" xfId="0" applyFont="1" applyFill="1" applyBorder="1" applyAlignment="1">
      <alignment horizontal="left" vertical="top" wrapText="1"/>
    </xf>
    <xf numFmtId="0" fontId="89" fillId="33" borderId="54" xfId="0" applyFont="1" applyFill="1" applyBorder="1" applyAlignment="1">
      <alignment horizontal="left" vertical="top" wrapText="1"/>
    </xf>
    <xf numFmtId="0" fontId="89" fillId="33" borderId="55" xfId="0" applyFont="1" applyFill="1" applyBorder="1" applyAlignment="1">
      <alignment horizontal="left" vertical="top" wrapText="1"/>
    </xf>
    <xf numFmtId="0" fontId="89" fillId="33" borderId="22" xfId="0" applyFont="1" applyFill="1" applyBorder="1" applyAlignment="1">
      <alignment horizontal="left" vertical="top" wrapText="1"/>
    </xf>
    <xf numFmtId="0" fontId="89" fillId="33" borderId="0" xfId="0" applyFont="1" applyFill="1" applyAlignment="1">
      <alignment horizontal="left" vertical="top" wrapText="1"/>
    </xf>
    <xf numFmtId="0" fontId="89" fillId="33" borderId="15" xfId="0" applyFont="1" applyFill="1" applyBorder="1" applyAlignment="1">
      <alignment horizontal="left" vertical="top" wrapText="1"/>
    </xf>
    <xf numFmtId="0" fontId="89" fillId="33" borderId="48" xfId="0" applyFont="1" applyFill="1" applyBorder="1" applyAlignment="1">
      <alignment horizontal="left" vertical="top" wrapText="1"/>
    </xf>
    <xf numFmtId="0" fontId="89" fillId="33" borderId="26" xfId="0" applyFont="1" applyFill="1" applyBorder="1" applyAlignment="1">
      <alignment horizontal="left" vertical="top" wrapText="1"/>
    </xf>
    <xf numFmtId="0" fontId="89" fillId="33" borderId="57" xfId="0" applyFont="1" applyFill="1" applyBorder="1" applyAlignment="1">
      <alignment horizontal="left" vertical="top" wrapText="1"/>
    </xf>
    <xf numFmtId="0" fontId="88" fillId="33" borderId="0" xfId="0" applyFont="1" applyFill="1" applyAlignment="1">
      <alignment horizontal="left" vertical="top" wrapText="1"/>
    </xf>
    <xf numFmtId="0" fontId="89" fillId="33" borderId="23" xfId="0" applyFont="1" applyFill="1" applyBorder="1" applyAlignment="1">
      <alignment horizontal="left" vertical="top" wrapText="1"/>
    </xf>
    <xf numFmtId="0" fontId="89" fillId="33" borderId="13" xfId="0" applyFont="1" applyFill="1" applyBorder="1" applyAlignment="1">
      <alignment horizontal="left" vertical="top" wrapText="1"/>
    </xf>
    <xf numFmtId="0" fontId="89" fillId="33" borderId="16" xfId="0" applyFont="1" applyFill="1" applyBorder="1" applyAlignment="1">
      <alignment horizontal="left" vertical="top" wrapText="1"/>
    </xf>
    <xf numFmtId="0" fontId="89" fillId="0" borderId="50" xfId="0" applyFont="1" applyBorder="1" applyAlignment="1">
      <alignment horizontal="center" vertical="center" wrapText="1"/>
    </xf>
    <xf numFmtId="0" fontId="89" fillId="0" borderId="43" xfId="0" applyFont="1" applyBorder="1" applyAlignment="1">
      <alignment horizontal="center" vertical="center" wrapText="1"/>
    </xf>
    <xf numFmtId="0" fontId="89" fillId="0" borderId="44" xfId="0" applyFont="1" applyBorder="1" applyAlignment="1">
      <alignment horizontal="center" vertical="center" wrapText="1"/>
    </xf>
    <xf numFmtId="0" fontId="89" fillId="33" borderId="0" xfId="0" applyFont="1" applyFill="1" applyAlignment="1">
      <alignment horizontal="left" vertical="top" wrapText="1" indent="1"/>
    </xf>
    <xf numFmtId="0" fontId="89" fillId="33" borderId="15" xfId="0" applyFont="1" applyFill="1" applyBorder="1" applyAlignment="1">
      <alignment horizontal="left" vertical="top" wrapText="1" indent="1"/>
    </xf>
    <xf numFmtId="164" fontId="89" fillId="33" borderId="0" xfId="0" applyNumberFormat="1" applyFont="1" applyFill="1" applyAlignment="1">
      <alignment horizontal="center" vertical="center" wrapText="1"/>
    </xf>
    <xf numFmtId="164" fontId="90" fillId="33" borderId="0" xfId="0" applyNumberFormat="1" applyFont="1" applyFill="1" applyAlignment="1">
      <alignment horizontal="center" vertical="center" wrapText="1"/>
    </xf>
    <xf numFmtId="164" fontId="90" fillId="33" borderId="26" xfId="0" applyNumberFormat="1" applyFont="1" applyFill="1" applyBorder="1" applyAlignment="1">
      <alignment horizontal="center" vertical="center" wrapText="1"/>
    </xf>
    <xf numFmtId="164" fontId="89" fillId="33" borderId="26" xfId="0" applyNumberFormat="1" applyFont="1" applyFill="1" applyBorder="1" applyAlignment="1">
      <alignment horizontal="center" vertical="center" wrapText="1"/>
    </xf>
    <xf numFmtId="0" fontId="89" fillId="0" borderId="47" xfId="0" applyFont="1" applyBorder="1" applyAlignment="1">
      <alignment horizontal="center" vertical="center" wrapText="1"/>
    </xf>
    <xf numFmtId="0" fontId="89" fillId="0" borderId="49" xfId="0" applyFont="1" applyBorder="1" applyAlignment="1">
      <alignment horizontal="center" vertical="center" wrapText="1"/>
    </xf>
    <xf numFmtId="0" fontId="89" fillId="33" borderId="51" xfId="0" applyFont="1" applyFill="1" applyBorder="1" applyAlignment="1">
      <alignment horizontal="left" vertical="top" wrapText="1"/>
    </xf>
    <xf numFmtId="0" fontId="89" fillId="33" borderId="56" xfId="0" applyFont="1" applyFill="1" applyBorder="1" applyAlignment="1">
      <alignment horizontal="left" vertical="top" wrapText="1"/>
    </xf>
    <xf numFmtId="0" fontId="89" fillId="33" borderId="58" xfId="0" applyFont="1" applyFill="1" applyBorder="1" applyAlignment="1">
      <alignment horizontal="left" vertical="top" wrapText="1"/>
    </xf>
    <xf numFmtId="0" fontId="89" fillId="33" borderId="31" xfId="0" applyFont="1" applyFill="1" applyBorder="1" applyAlignment="1">
      <alignment horizontal="left" vertical="top" wrapText="1"/>
    </xf>
    <xf numFmtId="0" fontId="89" fillId="33" borderId="12" xfId="0" applyFont="1" applyFill="1" applyBorder="1" applyAlignment="1">
      <alignment horizontal="left" vertical="top" wrapText="1"/>
    </xf>
    <xf numFmtId="0" fontId="89" fillId="33" borderId="14" xfId="0" applyFont="1" applyFill="1" applyBorder="1" applyAlignment="1">
      <alignment horizontal="left" vertical="top" wrapText="1"/>
    </xf>
    <xf numFmtId="164" fontId="90" fillId="33" borderId="22" xfId="0" applyNumberFormat="1" applyFont="1" applyFill="1" applyBorder="1" applyAlignment="1">
      <alignment horizontal="center" vertical="center" wrapText="1"/>
    </xf>
    <xf numFmtId="164" fontId="90" fillId="33" borderId="48" xfId="0" applyNumberFormat="1" applyFont="1" applyFill="1" applyBorder="1" applyAlignment="1">
      <alignment horizontal="center" vertical="center" wrapText="1"/>
    </xf>
    <xf numFmtId="164" fontId="90" fillId="33" borderId="51" xfId="0" applyNumberFormat="1" applyFont="1" applyFill="1" applyBorder="1" applyAlignment="1">
      <alignment horizontal="center" vertical="center" wrapText="1"/>
    </xf>
    <xf numFmtId="164" fontId="90" fillId="33" borderId="52" xfId="0" applyNumberFormat="1" applyFont="1" applyFill="1" applyBorder="1" applyAlignment="1">
      <alignment horizontal="center" vertical="center" wrapText="1"/>
    </xf>
    <xf numFmtId="164" fontId="89" fillId="33" borderId="56" xfId="0" applyNumberFormat="1" applyFont="1" applyFill="1" applyBorder="1" applyAlignment="1">
      <alignment horizontal="center" vertical="center" wrapText="1"/>
    </xf>
    <xf numFmtId="164" fontId="89" fillId="33" borderId="45" xfId="0" applyNumberFormat="1" applyFont="1" applyFill="1" applyBorder="1" applyAlignment="1">
      <alignment horizontal="center" vertical="center" wrapText="1"/>
    </xf>
    <xf numFmtId="164" fontId="90" fillId="33" borderId="56" xfId="0" applyNumberFormat="1" applyFont="1" applyFill="1" applyBorder="1" applyAlignment="1">
      <alignment horizontal="center" vertical="center" wrapText="1"/>
    </xf>
    <xf numFmtId="164" fontId="90" fillId="33" borderId="45" xfId="0" applyNumberFormat="1" applyFont="1" applyFill="1" applyBorder="1" applyAlignment="1">
      <alignment horizontal="center" vertical="center" wrapText="1"/>
    </xf>
    <xf numFmtId="164" fontId="89" fillId="33" borderId="22" xfId="0" applyNumberFormat="1" applyFont="1" applyFill="1" applyBorder="1" applyAlignment="1">
      <alignment horizontal="center" vertical="center" wrapText="1"/>
    </xf>
    <xf numFmtId="0" fontId="89" fillId="33" borderId="40" xfId="0" applyFont="1" applyFill="1" applyBorder="1" applyAlignment="1">
      <alignment horizontal="left" vertical="top" wrapText="1"/>
    </xf>
    <xf numFmtId="0" fontId="89" fillId="33" borderId="41" xfId="0" applyFont="1" applyFill="1" applyBorder="1" applyAlignment="1">
      <alignment horizontal="left" vertical="top" wrapText="1"/>
    </xf>
    <xf numFmtId="0" fontId="89" fillId="33" borderId="46" xfId="0" applyFont="1" applyFill="1" applyBorder="1" applyAlignment="1">
      <alignment horizontal="left" vertical="top" wrapText="1"/>
    </xf>
  </cellXfs>
  <cellStyles count="240">
    <cellStyle name="_APL (B001)_Jan11_Rec 2" xfId="160" xr:uid="{00000000-0005-0000-0000-000000000000}"/>
    <cellStyle name="=C:\WINNT\SYSTEM32\COMMAND.COM 2" xfId="122" xr:uid="{00000000-0005-0000-0000-000001000000}"/>
    <cellStyle name="=C:\WINNT\SYSTEM32\COMMAND.COM 2 2" xfId="155"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2 2 2" xfId="171" xr:uid="{EB9F1D22-AC35-418D-A09D-E090F400618A}"/>
    <cellStyle name="Blockout 2 3" xfId="170" xr:uid="{B3112EEA-90B4-4C3A-B67B-02D15BDFAFDC}"/>
    <cellStyle name="Blockout 3" xfId="54" xr:uid="{00000000-0005-0000-0000-000038000000}"/>
    <cellStyle name="Blockout 3 2" xfId="172" xr:uid="{F11696E7-476C-4AA6-94B0-013154FF0747}"/>
    <cellStyle name="Blockout 4" xfId="169" xr:uid="{873181A8-6B6D-4D45-A011-576C4EAAD651}"/>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0 2 2" xfId="175" xr:uid="{5F79F6A1-5A7D-4E63-BB19-32C4B0A6F354}"/>
    <cellStyle name="Comma 10 3" xfId="174" xr:uid="{D371462E-E3F5-48B8-BBDA-DB4E419CCC2A}"/>
    <cellStyle name="Comma 11" xfId="162" xr:uid="{00000000-0005-0000-0000-000040000000}"/>
    <cellStyle name="Comma 11 2" xfId="165" xr:uid="{663F60FA-BC01-44C2-93E2-1071FC44FED8}"/>
    <cellStyle name="Comma 11 3" xfId="236" xr:uid="{79A6CDBC-F6C3-4126-A6CC-B2B253857941}"/>
    <cellStyle name="Comma 12" xfId="132" xr:uid="{00000000-0005-0000-0000-000041000000}"/>
    <cellStyle name="Comma 12 2" xfId="138" xr:uid="{00000000-0005-0000-0000-000042000000}"/>
    <cellStyle name="Comma 12 2 2" xfId="211" xr:uid="{BE282C06-6BF8-4911-8F06-D36ECBB9861D}"/>
    <cellStyle name="Comma 12 3" xfId="205" xr:uid="{D6F0A3B2-E249-4121-A216-F83402150AF5}"/>
    <cellStyle name="Comma 13" xfId="216" xr:uid="{56113F4B-E5C6-46F0-B2CD-99C633CB2DBC}"/>
    <cellStyle name="Comma 13 2" xfId="217" xr:uid="{358903DF-CE78-428D-8713-CCAB4646EBEA}"/>
    <cellStyle name="Comma 14" xfId="167" xr:uid="{86C321E3-9582-4BB9-8A6E-7FB9703304B6}"/>
    <cellStyle name="Comma 14 2" xfId="238" xr:uid="{EFD9F98E-D5AE-4C59-886E-2D382003D15A}"/>
    <cellStyle name="Comma 15" xfId="147" xr:uid="{00000000-0005-0000-0000-000043000000}"/>
    <cellStyle name="Comma 15 2" xfId="220" xr:uid="{A6341E4E-677B-4095-933D-FB21F0FF5AF4}"/>
    <cellStyle name="Comma 16" xfId="173" xr:uid="{5AA67C59-E37D-402E-A582-C716DC6171C5}"/>
    <cellStyle name="Comma 2" xfId="62" xr:uid="{00000000-0005-0000-0000-000044000000}"/>
    <cellStyle name="Comma 2 2" xfId="63" xr:uid="{00000000-0005-0000-0000-000045000000}"/>
    <cellStyle name="Comma 2 2 2" xfId="177" xr:uid="{ED1631AB-2D71-493C-BC95-544BC79ABA0B}"/>
    <cellStyle name="Comma 2 3" xfId="130" xr:uid="{00000000-0005-0000-0000-000046000000}"/>
    <cellStyle name="Comma 2 3 2" xfId="203" xr:uid="{09C1A7D6-CD5D-4F6A-8E31-6057802A490C}"/>
    <cellStyle name="Comma 2 4" xfId="176" xr:uid="{06025F32-6989-4983-BD84-9A97C7F9420C}"/>
    <cellStyle name="Comma 2 5" xfId="156" xr:uid="{00000000-0005-0000-0000-000047000000}"/>
    <cellStyle name="Comma 2 5 2" xfId="227" xr:uid="{6A15F76B-C174-4211-B8A3-18C4429F3E15}"/>
    <cellStyle name="Comma 3" xfId="64" xr:uid="{00000000-0005-0000-0000-000048000000}"/>
    <cellStyle name="Comma 3 10 3" xfId="161" xr:uid="{00000000-0005-0000-0000-000049000000}"/>
    <cellStyle name="Comma 3 10 3 2" xfId="230" xr:uid="{E612BBC1-5847-47F7-9882-9E37C2ED623C}"/>
    <cellStyle name="Comma 3 2" xfId="124" xr:uid="{00000000-0005-0000-0000-00004A000000}"/>
    <cellStyle name="Comma 3 2 2" xfId="157" xr:uid="{00000000-0005-0000-0000-00004B000000}"/>
    <cellStyle name="Comma 3 2 2 2" xfId="228" xr:uid="{1C611766-6C7A-4991-AA99-5639BE235E4F}"/>
    <cellStyle name="Comma 3 2 3" xfId="198" xr:uid="{127A16F0-A37A-4DAF-BA4E-60DE9CDE3223}"/>
    <cellStyle name="Comma 3 3" xfId="178" xr:uid="{65AFDD8C-040A-4FCC-827E-219F07F06C61}"/>
    <cellStyle name="Comma 4" xfId="121" xr:uid="{00000000-0005-0000-0000-00004C000000}"/>
    <cellStyle name="Comma 4 2" xfId="134" xr:uid="{00000000-0005-0000-0000-00004D000000}"/>
    <cellStyle name="Comma 4 2 2" xfId="159" xr:uid="{00000000-0005-0000-0000-00004E000000}"/>
    <cellStyle name="Comma 4 2 2 2" xfId="229" xr:uid="{858EEE40-D2AD-4535-810F-32B0AB7E3264}"/>
    <cellStyle name="Comma 4 2 3" xfId="207" xr:uid="{7DB72C38-F599-4496-B564-3929C8A6B632}"/>
    <cellStyle name="Comma 4 3" xfId="226" xr:uid="{198E57D1-927E-4CDA-9D12-DCD084C2C0B4}"/>
    <cellStyle name="Comma 4 4" xfId="197" xr:uid="{7C16D814-5700-4FFB-AC13-1D997B665A62}"/>
    <cellStyle name="Comma 5" xfId="129" xr:uid="{00000000-0005-0000-0000-00004F000000}"/>
    <cellStyle name="Comma 5 2" xfId="150" xr:uid="{00000000-0005-0000-0000-000050000000}"/>
    <cellStyle name="Comma 5 2 2" xfId="223" xr:uid="{20147FF3-07A1-484B-9475-0069E09B5747}"/>
    <cellStyle name="Comma 5 3" xfId="202" xr:uid="{4049197A-76A9-4715-936F-4FDBFB4C85B7}"/>
    <cellStyle name="Comma 6" xfId="135" xr:uid="{00000000-0005-0000-0000-000051000000}"/>
    <cellStyle name="Comma 6 2" xfId="118" xr:uid="{00000000-0005-0000-0000-000052000000}"/>
    <cellStyle name="Comma 6 2 2" xfId="195" xr:uid="{E51F3C37-3E04-430B-A0D4-10A5EF92C63C}"/>
    <cellStyle name="Comma 6 2 2 2 2" xfId="137" xr:uid="{00000000-0005-0000-0000-000053000000}"/>
    <cellStyle name="Comma 6 2 2 2 2 2" xfId="210" xr:uid="{8881816E-AEBC-4F8D-B9F6-2A9BFE6A2775}"/>
    <cellStyle name="Comma 6 3" xfId="208" xr:uid="{72A14E38-BA84-409B-A253-B077658691F0}"/>
    <cellStyle name="Comma 6 5" xfId="136" xr:uid="{00000000-0005-0000-0000-000054000000}"/>
    <cellStyle name="Comma 6 5 2" xfId="209" xr:uid="{FDA6EFB4-5B71-485C-B3A4-07826C8D0E34}"/>
    <cellStyle name="Comma 7" xfId="143" xr:uid="{00000000-0005-0000-0000-000055000000}"/>
    <cellStyle name="Comma 7 2" xfId="225" xr:uid="{946A437F-5731-4D08-879A-E3AE92E89BC4}"/>
    <cellStyle name="Comma 8" xfId="141" xr:uid="{00000000-0005-0000-0000-000056000000}"/>
    <cellStyle name="Comma 8 2" xfId="214" xr:uid="{2B9373F1-1311-4414-BBC3-CA3995D4F458}"/>
    <cellStyle name="Comma 9" xfId="153" xr:uid="{00000000-0005-0000-0000-000057000000}"/>
    <cellStyle name="Comma 9 2" xfId="234" xr:uid="{551F485A-175D-4ED5-8E4B-C415AF6D318F}"/>
    <cellStyle name="Currency 2" xfId="125" xr:uid="{00000000-0005-0000-0000-000058000000}"/>
    <cellStyle name="Currency 2 2" xfId="146" xr:uid="{00000000-0005-0000-0000-000059000000}"/>
    <cellStyle name="Currency 2 2 2" xfId="219" xr:uid="{C253FFB3-88AD-4D81-BDC7-12B993637291}"/>
    <cellStyle name="Currency 2 3" xfId="199" xr:uid="{ED73F351-2F55-4872-8CE2-D2737A10EF06}"/>
    <cellStyle name="Explanatory Text" xfId="65" builtinId="53" customBuiltin="1"/>
    <cellStyle name="Good" xfId="66" builtinId="26" customBuiltin="1"/>
    <cellStyle name="Good 2" xfId="67" xr:uid="{00000000-0005-0000-0000-00005C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213" xr:uid="{74B763A9-756A-44C0-A740-7CD1A4F7E208}"/>
    <cellStyle name="Hyperlink 2 2" xfId="142" xr:uid="{00000000-0005-0000-0000-000062000000}"/>
    <cellStyle name="Hyperlink 2 2 2" xfId="149" xr:uid="{00000000-0005-0000-0000-000063000000}"/>
    <cellStyle name="Hyperlink 4" xfId="215" xr:uid="{1F754C76-A963-475E-BBC1-2BD507895CF4}"/>
    <cellStyle name="Input" xfId="73" builtinId="20" customBuiltin="1"/>
    <cellStyle name="Input 2" xfId="74" xr:uid="{00000000-0005-0000-0000-000065000000}"/>
    <cellStyle name="Input1" xfId="75" xr:uid="{00000000-0005-0000-0000-000066000000}"/>
    <cellStyle name="Input1 2" xfId="76" xr:uid="{00000000-0005-0000-0000-000067000000}"/>
    <cellStyle name="Input1 2 2" xfId="77" xr:uid="{00000000-0005-0000-0000-000068000000}"/>
    <cellStyle name="Input1 2 2 2" xfId="181" xr:uid="{D64FD858-6769-4BA6-9803-E0D0EF19DE7A}"/>
    <cellStyle name="Input1 2 3" xfId="180" xr:uid="{64989DD3-F5C0-4C11-98CB-C7CAACAD314B}"/>
    <cellStyle name="Input1 3" xfId="78" xr:uid="{00000000-0005-0000-0000-000069000000}"/>
    <cellStyle name="Input1 3 2" xfId="182" xr:uid="{0D266313-A1D3-4DB0-AA64-90939C34015E}"/>
    <cellStyle name="Input1 4" xfId="179" xr:uid="{F6732D40-48CB-46AB-AA48-29D0D91A4787}"/>
    <cellStyle name="Input2" xfId="79" xr:uid="{00000000-0005-0000-0000-00006A000000}"/>
    <cellStyle name="Input2 2" xfId="80" xr:uid="{00000000-0005-0000-0000-00006B000000}"/>
    <cellStyle name="Input2 2 2" xfId="184" xr:uid="{FE80FDDD-B2BF-4613-99C2-C404A594AC82}"/>
    <cellStyle name="Input2 3" xfId="183" xr:uid="{A35C9445-0EF2-4888-AD94-13F4BA3FA8BD}"/>
    <cellStyle name="Input3" xfId="81" xr:uid="{00000000-0005-0000-0000-00006C000000}"/>
    <cellStyle name="Input3 2" xfId="82" xr:uid="{00000000-0005-0000-0000-00006D000000}"/>
    <cellStyle name="Input3 2 2" xfId="83" xr:uid="{00000000-0005-0000-0000-00006E000000}"/>
    <cellStyle name="Input3 2 2 2" xfId="187" xr:uid="{97383F02-89FE-47CB-AF59-D6ED242AE976}"/>
    <cellStyle name="Input3 2 3" xfId="186" xr:uid="{B5D13F9A-242E-4768-85C7-CDAD7D56B21D}"/>
    <cellStyle name="Input3 3" xfId="84" xr:uid="{00000000-0005-0000-0000-00006F000000}"/>
    <cellStyle name="Input3 3 2" xfId="188" xr:uid="{396A0DDF-4A4D-44D2-80F3-E707E91CB819}"/>
    <cellStyle name="Input3 4" xfId="185" xr:uid="{58DE0952-E017-490E-A8C2-37298E293A6A}"/>
    <cellStyle name="Linked Cell" xfId="85" builtinId="24" customBuiltin="1"/>
    <cellStyle name="Neutral" xfId="86" builtinId="28" customBuiltin="1"/>
    <cellStyle name="Neutral 2" xfId="87" xr:uid="{00000000-0005-0000-0000-000072000000}"/>
    <cellStyle name="Normal" xfId="0" builtinId="0"/>
    <cellStyle name="Normal 10" xfId="231" xr:uid="{F600CB8E-6C41-4989-9C85-2E81274240BE}"/>
    <cellStyle name="Normal 10 2 3" xfId="128" xr:uid="{00000000-0005-0000-0000-000074000000}"/>
    <cellStyle name="Normal 11" xfId="164" xr:uid="{9DDC1D73-FDC0-4F4F-A72B-62DB44A57EAE}"/>
    <cellStyle name="Normal 11 2" xfId="235" xr:uid="{AFAC923B-C96B-4F1D-8919-0BEF5DE33CD2}"/>
    <cellStyle name="Normal 12" xfId="166" xr:uid="{5D83B5B6-0D2B-4149-97EF-A29E820EE96B}"/>
    <cellStyle name="Normal 12 2" xfId="237" xr:uid="{901FACDD-5DFD-4783-89D6-A4C6BB543AD5}"/>
    <cellStyle name="Normal 13" xfId="168" xr:uid="{B3AD6071-7F63-43D0-A041-09C776C54C5A}"/>
    <cellStyle name="Normal 14" xfId="239" xr:uid="{8C6E2D85-A860-41B9-B3F9-DA1240A6FF47}"/>
    <cellStyle name="Normal 15" xfId="151" xr:uid="{00000000-0005-0000-0000-000075000000}"/>
    <cellStyle name="Normal 2" xfId="88" xr:uid="{00000000-0005-0000-0000-000076000000}"/>
    <cellStyle name="Normal 2 2" xfId="89" xr:uid="{00000000-0005-0000-0000-000077000000}"/>
    <cellStyle name="Normal 2 2 2" xfId="232" xr:uid="{F09A53A1-B0C0-4F39-B32F-3F8B9E20D8F6}"/>
    <cellStyle name="Normal 2 3" xfId="233" xr:uid="{AC196383-8EEC-4A90-9751-9BBDD5727A7A}"/>
    <cellStyle name="Normal 3" xfId="90" xr:uid="{00000000-0005-0000-0000-000078000000}"/>
    <cellStyle name="Normal 3 2" xfId="91" xr:uid="{00000000-0005-0000-0000-000079000000}"/>
    <cellStyle name="Normal 3 2 2" xfId="189" xr:uid="{D4977584-F829-4BE1-9D9B-BE446BF8AD3F}"/>
    <cellStyle name="Normal 3 3" xfId="145" xr:uid="{00000000-0005-0000-0000-00007A000000}"/>
    <cellStyle name="Normal 4" xfId="92" xr:uid="{00000000-0005-0000-0000-00007B000000}"/>
    <cellStyle name="Normal 4 2" xfId="120" xr:uid="{00000000-0005-0000-0000-00007C000000}"/>
    <cellStyle name="Normal 4 2 2" xfId="158" xr:uid="{00000000-0005-0000-0000-00007D000000}"/>
    <cellStyle name="Normal 4 3" xfId="154" xr:uid="{00000000-0005-0000-0000-00007E000000}"/>
    <cellStyle name="Normal 42" xfId="148" xr:uid="{00000000-0005-0000-0000-00007F000000}"/>
    <cellStyle name="Normal 42 2" xfId="222" xr:uid="{461D9B8A-37DF-48C1-B5F4-CDAD8DBB1E9D}"/>
    <cellStyle name="Normal 5" xfId="123" xr:uid="{00000000-0005-0000-0000-000080000000}"/>
    <cellStyle name="Normal 6" xfId="127" xr:uid="{00000000-0005-0000-0000-000081000000}"/>
    <cellStyle name="Normal 6 2" xfId="201" xr:uid="{C29EF6FF-9EEB-4F11-8ECD-84449123637A}"/>
    <cellStyle name="Normal 7" xfId="152" xr:uid="{00000000-0005-0000-0000-000082000000}"/>
    <cellStyle name="Normal 7 2" xfId="218" xr:uid="{DFB3F044-B98E-4AF0-B15E-2BF8749CC24A}"/>
    <cellStyle name="Normal 74" xfId="140" xr:uid="{00000000-0005-0000-0000-000083000000}"/>
    <cellStyle name="Normal 8" xfId="163" xr:uid="{00000000-0005-0000-0000-000084000000}"/>
    <cellStyle name="Normal 8 2" xfId="224" xr:uid="{74A262B9-6763-4897-90B1-BB4A938991A3}"/>
    <cellStyle name="Normal 9" xfId="144" xr:uid="{00000000-0005-0000-0000-000085000000}"/>
    <cellStyle name="Normal 9 2" xfId="221" xr:uid="{4C836659-4509-4D48-9AD6-F3C0E2D4027F}"/>
    <cellStyle name="Normal_2010 06 02 - Urgent RIN for Vic DNSPs revised proposals" xfId="93" xr:uid="{00000000-0005-0000-0000-000086000000}"/>
    <cellStyle name="Normal_2010 06 22 - AA - Scheme Templates for data collection" xfId="94" xr:uid="{00000000-0005-0000-0000-000087000000}"/>
    <cellStyle name="Normal_2010 06 22 - IE - Scheme Template for data collection" xfId="95" xr:uid="{00000000-0005-0000-0000-000088000000}"/>
    <cellStyle name="Normal_Book1" xfId="96" xr:uid="{00000000-0005-0000-0000-000089000000}"/>
    <cellStyle name="Normal_D11 2371025  Financial information - 2012 Draft RIN - Ausgrid" xfId="97" xr:uid="{00000000-0005-0000-0000-00008A000000}"/>
    <cellStyle name="Normal_D11 2371025  Financial information - 2012 Draft RIN - Ausgrid 2" xfId="98" xr:uid="{00000000-0005-0000-0000-00008B000000}"/>
    <cellStyle name="Normal_D12 1569  Opex, DMIS, EBSS - 2012 draft RIN - Ausgrid" xfId="99" xr:uid="{00000000-0005-0000-0000-00008F000000}"/>
    <cellStyle name="Normal_D12 16703  Overheads, Avoided Cost, ACS, Demand and Revenue - 2012 draft RIN - Ausgrid" xfId="100" xr:uid="{00000000-0005-0000-0000-000090000000}"/>
    <cellStyle name="Normal_D12 16703  Overheads, Avoided Cost, ACS, Demand and Revenue - 2012 draft RIN - Ausgrid 2" xfId="101" xr:uid="{00000000-0005-0000-0000-000091000000}"/>
    <cellStyle name="Normal_Sheet1" xfId="102" xr:uid="{00000000-0005-0000-0000-000094000000}"/>
    <cellStyle name="Note" xfId="103" builtinId="10" customBuiltin="1"/>
    <cellStyle name="Note 2" xfId="104" xr:uid="{00000000-0005-0000-0000-000097000000}"/>
    <cellStyle name="Note 2 2" xfId="191" xr:uid="{EDB8A89E-2ACA-4D1D-A3A4-9C99DF83987C}"/>
    <cellStyle name="Note 3" xfId="190" xr:uid="{A31BBBBF-CB32-4A73-B40E-7D42CFD98FB0}"/>
    <cellStyle name="Output" xfId="105" builtinId="21" customBuiltin="1"/>
    <cellStyle name="Output 2" xfId="106" xr:uid="{00000000-0005-0000-0000-000099000000}"/>
    <cellStyle name="Per cent" xfId="107" builtinId="5"/>
    <cellStyle name="Percent 2" xfId="119" xr:uid="{00000000-0005-0000-0000-00009B000000}"/>
    <cellStyle name="Percent 2 2" xfId="131" xr:uid="{00000000-0005-0000-0000-00009C000000}"/>
    <cellStyle name="Percent 2 2 2" xfId="204" xr:uid="{65F9C0F6-0CB3-4F66-A9A9-EEBDDCFCD801}"/>
    <cellStyle name="Percent 2 3" xfId="196" xr:uid="{EAAB640A-3307-4382-8D12-58CE8A98A7A9}"/>
    <cellStyle name="Percent 3" xfId="126" xr:uid="{00000000-0005-0000-0000-00009D000000}"/>
    <cellStyle name="Percent 3 2" xfId="200" xr:uid="{712E81DF-CFD2-4DB9-B9E8-CFADCABCBE5D}"/>
    <cellStyle name="Percent 4" xfId="133" xr:uid="{00000000-0005-0000-0000-00009E000000}"/>
    <cellStyle name="Percent 4 2" xfId="206" xr:uid="{1EF0EE76-8AEF-4C09-92D3-FCDD956793CE}"/>
    <cellStyle name="Percent 5" xfId="139" xr:uid="{00000000-0005-0000-0000-00009F000000}"/>
    <cellStyle name="Percent 5 2" xfId="212" xr:uid="{D180AA9C-9BC6-4CD5-9C31-A68666DEAC0D}"/>
    <cellStyle name="Style 1" xfId="108" xr:uid="{00000000-0005-0000-0000-0000A0000000}"/>
    <cellStyle name="Style 1 2" xfId="109" xr:uid="{00000000-0005-0000-0000-0000A1000000}"/>
    <cellStyle name="Style 1 2 2" xfId="110" xr:uid="{00000000-0005-0000-0000-0000A2000000}"/>
    <cellStyle name="Style 1 2 2 2" xfId="193" xr:uid="{BEB662CD-CF80-431B-B39A-8587ABAE2130}"/>
    <cellStyle name="Style 1 2 3" xfId="192" xr:uid="{C7540187-6B74-426B-85A0-FE67A02F0C4F}"/>
    <cellStyle name="Style 1 3" xfId="111" xr:uid="{00000000-0005-0000-0000-0000A3000000}"/>
    <cellStyle name="Style 1 3 2" xfId="194" xr:uid="{6D32B58D-6839-4E72-804F-3F04BC807169}"/>
    <cellStyle name="Table Heading" xfId="112" xr:uid="{00000000-0005-0000-0000-0000A4000000}"/>
    <cellStyle name="Table Text With Lines" xfId="113" xr:uid="{00000000-0005-0000-0000-0000A5000000}"/>
    <cellStyle name="Table Total Row" xfId="114" xr:uid="{00000000-0005-0000-0000-0000A6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FFFFCC"/>
      <color rgb="FFCCECFF"/>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84138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196723</xdr:colOff>
      <xdr:row>62</xdr:row>
      <xdr:rowOff>19050</xdr:rowOff>
    </xdr:to>
    <xdr:pic>
      <xdr:nvPicPr>
        <xdr:cNvPr id="3" name="Picture 2">
          <a:extLst>
            <a:ext uri="{FF2B5EF4-FFF2-40B4-BE49-F238E27FC236}">
              <a16:creationId xmlns:a16="http://schemas.microsoft.com/office/drawing/2014/main" id="{F9C77FC1-83CB-6F6B-45CA-68650C082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873" cy="10058400"/>
        </a:xfrm>
        <a:prstGeom prst="rect">
          <a:avLst/>
        </a:prstGeom>
      </xdr:spPr>
    </xdr:pic>
    <xdr:clientData/>
  </xdr:twoCellAnchor>
  <xdr:twoCellAnchor editAs="oneCell">
    <xdr:from>
      <xdr:col>12</xdr:col>
      <xdr:colOff>0</xdr:colOff>
      <xdr:row>0</xdr:row>
      <xdr:rowOff>0</xdr:rowOff>
    </xdr:from>
    <xdr:to>
      <xdr:col>23</xdr:col>
      <xdr:colOff>198803</xdr:colOff>
      <xdr:row>62</xdr:row>
      <xdr:rowOff>19050</xdr:rowOff>
    </xdr:to>
    <xdr:pic>
      <xdr:nvPicPr>
        <xdr:cNvPr id="5" name="Picture 4">
          <a:extLst>
            <a:ext uri="{FF2B5EF4-FFF2-40B4-BE49-F238E27FC236}">
              <a16:creationId xmlns:a16="http://schemas.microsoft.com/office/drawing/2014/main" id="{AE8D0308-E040-559E-CB37-FD41DAFA680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3800" y="0"/>
          <a:ext cx="7113953"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4F704EFB-AC31-B969-08D5-8BD5CFA3E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CCD0D2C5-FE53-C031-831B-7885DDE5A8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5B75DC38-828D-21A2-E0CF-5F38519D94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BD2219DD-66EC-3D87-48BF-38EA288320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140625" defaultRowHeight="12.75"/>
  <cols>
    <col min="1" max="1" width="26.5703125" style="2" customWidth="1"/>
    <col min="2" max="2" width="23.5703125" style="2" customWidth="1"/>
    <col min="3" max="4" width="13.85546875" style="2" customWidth="1"/>
    <col min="5" max="5" width="15.140625" style="2" customWidth="1"/>
    <col min="6" max="8" width="11.140625" style="2" customWidth="1"/>
    <col min="9" max="11" width="12.85546875" style="2" customWidth="1"/>
    <col min="12" max="16384" width="9.140625" style="2"/>
  </cols>
  <sheetData>
    <row r="1" spans="1:9" ht="20.25">
      <c r="A1" s="1" t="s">
        <v>1</v>
      </c>
    </row>
    <row r="2" spans="1:9" ht="20.25">
      <c r="A2" s="1" t="s">
        <v>2</v>
      </c>
    </row>
    <row r="4" spans="1:9">
      <c r="A4" s="3" t="s">
        <v>3</v>
      </c>
    </row>
    <row r="5" spans="1:9" ht="13.5" thickBot="1"/>
    <row r="6" spans="1:9" ht="15.75">
      <c r="A6" s="420" t="s">
        <v>4</v>
      </c>
      <c r="B6" s="421"/>
      <c r="C6" s="421"/>
      <c r="D6" s="421"/>
      <c r="E6" s="421"/>
      <c r="F6" s="421"/>
      <c r="G6" s="421"/>
      <c r="H6" s="421"/>
      <c r="I6" s="422"/>
    </row>
    <row r="7" spans="1:9">
      <c r="A7" s="139" t="s">
        <v>5</v>
      </c>
      <c r="B7" s="137"/>
      <c r="C7" s="137"/>
      <c r="D7" s="137"/>
      <c r="E7" s="137"/>
      <c r="F7" s="137"/>
      <c r="G7" s="137"/>
      <c r="H7" s="137"/>
      <c r="I7" s="138"/>
    </row>
    <row r="8" spans="1:9">
      <c r="A8" s="136" t="s">
        <v>6</v>
      </c>
      <c r="B8" s="132"/>
      <c r="C8" s="132"/>
      <c r="D8" s="132"/>
      <c r="E8" s="132"/>
      <c r="F8" s="132"/>
      <c r="G8" s="132"/>
      <c r="H8" s="132"/>
      <c r="I8" s="133"/>
    </row>
    <row r="9" spans="1:9" ht="13.5" thickBot="1">
      <c r="A9" s="140" t="s">
        <v>7</v>
      </c>
      <c r="B9" s="134"/>
      <c r="C9" s="134"/>
      <c r="D9" s="134"/>
      <c r="E9" s="134"/>
      <c r="F9" s="134"/>
      <c r="G9" s="134"/>
      <c r="H9" s="134"/>
      <c r="I9" s="135"/>
    </row>
    <row r="10" spans="1:9">
      <c r="A10" s="440"/>
      <c r="B10" s="441"/>
      <c r="C10" s="441"/>
      <c r="D10" s="441"/>
      <c r="E10" s="441"/>
      <c r="F10" s="441"/>
      <c r="G10" s="441"/>
      <c r="H10" s="441"/>
      <c r="I10" s="441"/>
    </row>
    <row r="11" spans="1:9">
      <c r="A11" s="4" t="s">
        <v>8</v>
      </c>
      <c r="B11" s="5"/>
      <c r="C11" s="5"/>
      <c r="D11" s="5"/>
      <c r="E11" s="5"/>
      <c r="F11" s="5"/>
      <c r="G11" s="5"/>
    </row>
    <row r="12" spans="1:9">
      <c r="A12" s="6" t="s">
        <v>9</v>
      </c>
    </row>
    <row r="15" spans="1:9" ht="18">
      <c r="A15" s="142" t="s">
        <v>10</v>
      </c>
      <c r="B15" s="130"/>
      <c r="C15" s="442" t="s">
        <v>11</v>
      </c>
      <c r="D15" s="443"/>
      <c r="E15" s="443"/>
    </row>
    <row r="16" spans="1:9" ht="18">
      <c r="A16" s="143"/>
      <c r="B16" s="131"/>
    </row>
    <row r="17" spans="1:11" ht="18">
      <c r="A17" s="142" t="s">
        <v>12</v>
      </c>
      <c r="B17" s="130"/>
      <c r="C17" s="444" t="s">
        <v>13</v>
      </c>
      <c r="D17" s="445"/>
      <c r="E17" s="445"/>
    </row>
    <row r="18" spans="1:11" ht="18">
      <c r="A18" s="143"/>
      <c r="B18" s="131"/>
      <c r="C18" s="446"/>
      <c r="D18" s="447"/>
      <c r="E18" s="447"/>
    </row>
    <row r="19" spans="1:11" ht="18">
      <c r="A19" s="142" t="s">
        <v>14</v>
      </c>
      <c r="B19" s="130"/>
      <c r="C19" s="423" t="s">
        <v>15</v>
      </c>
      <c r="D19" s="424"/>
      <c r="E19" s="425"/>
    </row>
    <row r="20" spans="1:11">
      <c r="A20" s="144"/>
    </row>
    <row r="21" spans="1:11" ht="18">
      <c r="A21" s="142" t="s">
        <v>16</v>
      </c>
      <c r="B21" s="130"/>
      <c r="C21" s="426">
        <v>45474</v>
      </c>
      <c r="D21" s="427"/>
      <c r="E21" s="428"/>
    </row>
    <row r="22" spans="1:11">
      <c r="A22" s="144"/>
    </row>
    <row r="23" spans="1:11" ht="18">
      <c r="A23" s="142" t="s">
        <v>17</v>
      </c>
      <c r="B23" s="130"/>
      <c r="C23" s="426">
        <v>45838</v>
      </c>
      <c r="D23" s="427"/>
      <c r="E23" s="428"/>
    </row>
    <row r="25" spans="1:11" ht="18">
      <c r="A25" s="142" t="s">
        <v>18</v>
      </c>
      <c r="B25" s="130"/>
      <c r="C25" s="426">
        <v>45961</v>
      </c>
      <c r="D25" s="427"/>
      <c r="E25" s="428"/>
    </row>
    <row r="26" spans="1:11" ht="13.5" customHeight="1">
      <c r="A26" s="254"/>
      <c r="B26" s="255"/>
      <c r="C26" s="160"/>
      <c r="D26" s="160"/>
      <c r="E26" s="160"/>
    </row>
    <row r="27" spans="1:11" ht="18">
      <c r="A27" s="142" t="s">
        <v>19</v>
      </c>
      <c r="B27" s="130"/>
      <c r="C27" s="426">
        <v>45838</v>
      </c>
      <c r="D27" s="427"/>
      <c r="E27" s="428"/>
    </row>
    <row r="28" spans="1:11" ht="18">
      <c r="A28" s="256"/>
      <c r="B28" s="256"/>
    </row>
    <row r="29" spans="1:11" ht="58.5" customHeight="1">
      <c r="A29" s="429" t="s">
        <v>20</v>
      </c>
      <c r="B29" s="430"/>
      <c r="C29" s="431" t="s">
        <v>21</v>
      </c>
      <c r="D29" s="432"/>
      <c r="E29" s="433"/>
      <c r="F29" s="434" t="s">
        <v>22</v>
      </c>
      <c r="G29" s="435"/>
      <c r="H29" s="436"/>
      <c r="I29" s="437"/>
      <c r="J29" s="438"/>
      <c r="K29" s="439"/>
    </row>
    <row r="31" spans="1:11" ht="13.5" thickBot="1"/>
    <row r="32" spans="1:11">
      <c r="A32" s="126"/>
      <c r="B32" s="362"/>
      <c r="C32" s="362"/>
      <c r="D32" s="362"/>
      <c r="E32" s="362"/>
      <c r="F32" s="362"/>
      <c r="G32" s="362"/>
      <c r="H32" s="363"/>
    </row>
    <row r="33" spans="1:8" ht="15.75">
      <c r="A33" s="141" t="s">
        <v>23</v>
      </c>
      <c r="B33" s="413" t="s">
        <v>24</v>
      </c>
      <c r="C33" s="414"/>
      <c r="D33" s="416" t="s">
        <v>25</v>
      </c>
      <c r="E33" s="411"/>
      <c r="F33" s="411"/>
      <c r="G33" s="412"/>
      <c r="H33" s="43"/>
    </row>
    <row r="34" spans="1:8">
      <c r="A34" s="127"/>
      <c r="B34" s="413" t="s">
        <v>26</v>
      </c>
      <c r="C34" s="414"/>
      <c r="D34" s="416" t="s">
        <v>27</v>
      </c>
      <c r="E34" s="411"/>
      <c r="F34" s="411"/>
      <c r="G34" s="412"/>
      <c r="H34" s="43"/>
    </row>
    <row r="35" spans="1:8">
      <c r="A35" s="127"/>
      <c r="B35" s="41"/>
      <c r="C35" s="42" t="s">
        <v>28</v>
      </c>
      <c r="D35" s="69" t="s">
        <v>29</v>
      </c>
      <c r="E35" s="42" t="s">
        <v>30</v>
      </c>
      <c r="F35" s="69">
        <v>2000</v>
      </c>
      <c r="G35" s="41"/>
      <c r="H35" s="364"/>
    </row>
    <row r="36" spans="1:8">
      <c r="A36" s="127"/>
      <c r="B36" s="41"/>
      <c r="C36" s="41"/>
      <c r="D36" s="41"/>
      <c r="E36" s="365"/>
      <c r="F36" s="41"/>
      <c r="G36" s="41"/>
      <c r="H36" s="366"/>
    </row>
    <row r="37" spans="1:8" ht="15.75">
      <c r="A37" s="141" t="s">
        <v>31</v>
      </c>
      <c r="B37" s="413" t="s">
        <v>24</v>
      </c>
      <c r="C37" s="414"/>
      <c r="D37" s="415" t="s">
        <v>32</v>
      </c>
      <c r="E37" s="415"/>
      <c r="F37" s="415"/>
      <c r="G37" s="415"/>
      <c r="H37" s="364"/>
    </row>
    <row r="38" spans="1:8">
      <c r="A38" s="127"/>
      <c r="B38" s="413" t="s">
        <v>26</v>
      </c>
      <c r="C38" s="414"/>
      <c r="D38" s="415" t="s">
        <v>33</v>
      </c>
      <c r="E38" s="415"/>
      <c r="F38" s="415"/>
      <c r="G38" s="415"/>
      <c r="H38" s="364"/>
    </row>
    <row r="39" spans="1:8">
      <c r="A39" s="128"/>
      <c r="B39" s="41"/>
      <c r="C39" s="42" t="s">
        <v>28</v>
      </c>
      <c r="D39" s="69" t="s">
        <v>29</v>
      </c>
      <c r="E39" s="42" t="s">
        <v>30</v>
      </c>
      <c r="F39" s="69">
        <v>1225</v>
      </c>
      <c r="G39" s="41"/>
      <c r="H39" s="364"/>
    </row>
    <row r="40" spans="1:8" ht="13.5" thickBot="1">
      <c r="A40" s="129"/>
      <c r="B40" s="367"/>
      <c r="C40" s="367"/>
      <c r="D40" s="367"/>
      <c r="E40" s="367"/>
      <c r="F40" s="367"/>
      <c r="G40" s="367"/>
      <c r="H40" s="368"/>
    </row>
    <row r="41" spans="1:8">
      <c r="A41" s="126"/>
      <c r="B41" s="362"/>
      <c r="C41" s="362"/>
      <c r="D41" s="362"/>
      <c r="E41" s="362"/>
      <c r="F41" s="362"/>
      <c r="G41" s="41"/>
      <c r="H41" s="363"/>
    </row>
    <row r="42" spans="1:8">
      <c r="A42" s="128" t="s">
        <v>34</v>
      </c>
      <c r="B42" s="416" t="s">
        <v>35</v>
      </c>
      <c r="C42" s="411"/>
      <c r="D42" s="417"/>
      <c r="E42" s="417"/>
      <c r="F42" s="418"/>
      <c r="G42" s="41"/>
      <c r="H42" s="366"/>
    </row>
    <row r="43" spans="1:8">
      <c r="A43" s="128" t="s">
        <v>36</v>
      </c>
      <c r="B43" s="419" t="s">
        <v>37</v>
      </c>
      <c r="C43" s="411"/>
      <c r="D43" s="411"/>
      <c r="E43" s="411"/>
      <c r="F43" s="412"/>
      <c r="G43" s="41"/>
      <c r="H43" s="366"/>
    </row>
    <row r="44" spans="1:8">
      <c r="A44" s="128" t="s">
        <v>38</v>
      </c>
      <c r="B44" s="410" t="s">
        <v>39</v>
      </c>
      <c r="C44" s="411"/>
      <c r="D44" s="411"/>
      <c r="E44" s="411"/>
      <c r="F44" s="412"/>
      <c r="G44" s="41"/>
      <c r="H44" s="366"/>
    </row>
    <row r="45" spans="1:8" ht="13.5" thickBot="1">
      <c r="A45" s="129"/>
      <c r="B45" s="367"/>
      <c r="C45" s="367"/>
      <c r="D45" s="367"/>
      <c r="E45" s="367"/>
      <c r="F45" s="367"/>
      <c r="G45" s="367"/>
      <c r="H45" s="368"/>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4"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R62"/>
  <sheetViews>
    <sheetView zoomScaleNormal="100" workbookViewId="0"/>
  </sheetViews>
  <sheetFormatPr defaultColWidth="9.140625" defaultRowHeight="23.2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c r="A1" s="7" t="s">
        <v>40</v>
      </c>
    </row>
    <row r="2" spans="1:18" ht="15" customHeight="1">
      <c r="B2" s="52"/>
      <c r="C2" s="44"/>
      <c r="D2" s="44"/>
      <c r="E2" s="44"/>
      <c r="F2" s="44"/>
      <c r="G2" s="44"/>
      <c r="H2" s="44"/>
      <c r="I2" s="44"/>
      <c r="J2" s="45"/>
    </row>
    <row r="3" spans="1:18" ht="21" customHeight="1">
      <c r="B3" s="53"/>
      <c r="C3" s="46"/>
      <c r="D3" s="47"/>
      <c r="E3" s="46"/>
      <c r="F3" s="47" t="s">
        <v>41</v>
      </c>
      <c r="G3" s="46"/>
      <c r="H3" s="47"/>
      <c r="I3" s="46"/>
      <c r="J3" s="48"/>
      <c r="K3" s="8"/>
      <c r="L3" s="8"/>
      <c r="M3" s="8"/>
      <c r="N3" s="8"/>
      <c r="O3" s="8"/>
      <c r="P3" s="8"/>
      <c r="Q3" s="8"/>
      <c r="R3" s="9"/>
    </row>
    <row r="4" spans="1:18" ht="15" customHeight="1" thickBot="1">
      <c r="B4" s="53"/>
      <c r="C4" s="49"/>
      <c r="D4" s="50"/>
      <c r="E4" s="49"/>
      <c r="F4" s="49"/>
      <c r="G4" s="49"/>
      <c r="H4" s="51"/>
      <c r="I4" s="49"/>
      <c r="J4" s="48"/>
      <c r="K4" s="10"/>
      <c r="L4" s="10"/>
      <c r="M4" s="10"/>
      <c r="N4" s="10"/>
      <c r="O4" s="10"/>
      <c r="P4" s="10"/>
      <c r="Q4" s="10"/>
    </row>
    <row r="5" spans="1:18" s="10" customFormat="1" ht="20.100000000000001" customHeight="1">
      <c r="B5" s="54"/>
      <c r="C5" s="55"/>
      <c r="D5" s="55"/>
      <c r="E5" s="55"/>
      <c r="F5" s="55"/>
      <c r="G5" s="55"/>
      <c r="H5" s="55"/>
      <c r="I5" s="55"/>
      <c r="J5" s="56"/>
      <c r="K5" s="11"/>
      <c r="R5" s="8"/>
    </row>
    <row r="6" spans="1:18" s="10" customFormat="1" ht="15" customHeight="1">
      <c r="B6" s="57"/>
      <c r="C6" s="58"/>
      <c r="D6" s="58"/>
      <c r="E6" s="58"/>
      <c r="F6" s="58"/>
      <c r="G6" s="58"/>
      <c r="H6" s="58"/>
      <c r="I6" s="58"/>
      <c r="J6" s="59"/>
      <c r="K6" s="11"/>
      <c r="R6" s="8"/>
    </row>
    <row r="7" spans="1:18" s="10" customFormat="1" ht="15" customHeight="1">
      <c r="B7" s="57"/>
      <c r="C7" s="58"/>
      <c r="D7" s="58"/>
      <c r="E7" s="58"/>
      <c r="F7" s="58"/>
      <c r="G7" s="58"/>
      <c r="H7" s="58"/>
      <c r="I7" s="58"/>
      <c r="J7" s="59"/>
      <c r="K7" s="11"/>
      <c r="R7" s="8"/>
    </row>
    <row r="8" spans="1:18" s="10" customFormat="1" ht="15" customHeight="1">
      <c r="B8" s="57"/>
      <c r="C8" s="58"/>
      <c r="D8" s="58"/>
      <c r="E8" s="58"/>
      <c r="F8" s="58"/>
      <c r="G8" s="58"/>
      <c r="H8" s="58"/>
      <c r="I8" s="58"/>
      <c r="J8" s="59"/>
      <c r="K8" s="11"/>
      <c r="R8" s="8"/>
    </row>
    <row r="9" spans="1:18" s="10" customFormat="1" ht="15" customHeight="1">
      <c r="B9" s="57"/>
      <c r="C9" s="58"/>
      <c r="D9" s="58"/>
      <c r="E9" s="58"/>
      <c r="F9" s="58"/>
      <c r="G9" s="58"/>
      <c r="H9" s="58"/>
      <c r="I9" s="58"/>
      <c r="J9" s="59"/>
      <c r="K9" s="11"/>
      <c r="R9" s="8"/>
    </row>
    <row r="10" spans="1:18" s="10" customFormat="1" ht="15" customHeight="1">
      <c r="B10" s="57"/>
      <c r="C10" s="58"/>
      <c r="D10" s="58"/>
      <c r="E10" s="58"/>
      <c r="F10" s="58"/>
      <c r="G10" s="58"/>
      <c r="H10" s="58"/>
      <c r="I10" s="58"/>
      <c r="J10" s="59"/>
      <c r="K10" s="11"/>
      <c r="R10" s="8"/>
    </row>
    <row r="11" spans="1:18" s="10" customFormat="1" ht="15" customHeight="1">
      <c r="B11" s="57"/>
      <c r="C11" s="58"/>
      <c r="D11" s="58"/>
      <c r="E11" s="58"/>
      <c r="F11" s="58"/>
      <c r="G11" s="58"/>
      <c r="H11" s="58"/>
      <c r="I11" s="58"/>
      <c r="J11" s="59"/>
      <c r="K11" s="11"/>
      <c r="R11" s="8"/>
    </row>
    <row r="12" spans="1:18" s="10" customFormat="1" ht="15" customHeight="1">
      <c r="B12" s="57"/>
      <c r="C12" s="58"/>
      <c r="D12" s="58"/>
      <c r="E12" s="58"/>
      <c r="F12" s="58"/>
      <c r="G12" s="58"/>
      <c r="H12" s="58"/>
      <c r="I12" s="58"/>
      <c r="J12" s="59"/>
      <c r="K12" s="11"/>
      <c r="R12" s="8"/>
    </row>
    <row r="13" spans="1:18" s="10" customFormat="1" ht="15" customHeight="1">
      <c r="B13" s="57"/>
      <c r="C13" s="58"/>
      <c r="D13" s="58"/>
      <c r="E13" s="58"/>
      <c r="F13" s="58"/>
      <c r="G13" s="58"/>
      <c r="H13" s="58"/>
      <c r="I13" s="58"/>
      <c r="J13" s="59"/>
      <c r="K13" s="11"/>
      <c r="R13" s="8"/>
    </row>
    <row r="14" spans="1:18" s="10" customFormat="1" ht="15" customHeight="1">
      <c r="B14" s="57"/>
      <c r="C14" s="58"/>
      <c r="D14" s="58"/>
      <c r="E14" s="58"/>
      <c r="F14" s="58"/>
      <c r="G14" s="58"/>
      <c r="H14" s="58"/>
      <c r="I14" s="58"/>
      <c r="J14" s="59"/>
      <c r="K14" s="11"/>
      <c r="R14" s="8"/>
    </row>
    <row r="15" spans="1:18" s="10" customFormat="1" ht="15" customHeight="1">
      <c r="B15" s="57"/>
      <c r="C15" s="58"/>
      <c r="D15" s="58"/>
      <c r="E15" s="58"/>
      <c r="F15" s="58"/>
      <c r="G15" s="58"/>
      <c r="H15" s="58"/>
      <c r="I15" s="58"/>
      <c r="J15" s="59"/>
      <c r="K15" s="11"/>
      <c r="R15" s="8"/>
    </row>
    <row r="16" spans="1:18" s="10" customFormat="1" ht="15" customHeight="1">
      <c r="B16" s="57"/>
      <c r="C16" s="58"/>
      <c r="D16" s="58"/>
      <c r="E16" s="58"/>
      <c r="F16" s="58"/>
      <c r="G16" s="58"/>
      <c r="H16" s="58"/>
      <c r="I16" s="58"/>
      <c r="J16" s="59"/>
      <c r="K16" s="11"/>
      <c r="R16" s="8"/>
    </row>
    <row r="17" spans="2:18" s="10" customFormat="1" ht="15" customHeight="1">
      <c r="B17" s="57"/>
      <c r="C17" s="58"/>
      <c r="D17" s="58"/>
      <c r="E17" s="58"/>
      <c r="F17" s="58"/>
      <c r="G17" s="58"/>
      <c r="H17" s="58"/>
      <c r="I17" s="58"/>
      <c r="J17" s="59"/>
      <c r="K17" s="11"/>
      <c r="R17" s="8"/>
    </row>
    <row r="18" spans="2:18" s="10" customFormat="1" ht="15" customHeight="1">
      <c r="B18" s="57"/>
      <c r="C18" s="448"/>
      <c r="D18" s="448"/>
      <c r="E18" s="448"/>
      <c r="F18" s="58"/>
      <c r="G18" s="58"/>
      <c r="H18" s="58"/>
      <c r="I18" s="58"/>
      <c r="J18" s="59"/>
      <c r="K18" s="11"/>
      <c r="R18" s="8"/>
    </row>
    <row r="19" spans="2:18" s="10" customFormat="1" ht="15" customHeight="1">
      <c r="B19" s="57"/>
      <c r="C19" s="58"/>
      <c r="D19" s="58"/>
      <c r="E19" s="58"/>
      <c r="F19" s="58"/>
      <c r="G19" s="58"/>
      <c r="H19" s="58"/>
      <c r="I19" s="58"/>
      <c r="J19" s="59"/>
      <c r="K19" s="11"/>
      <c r="L19" s="33"/>
      <c r="R19" s="8"/>
    </row>
    <row r="20" spans="2:18" s="10" customFormat="1" ht="15" customHeight="1">
      <c r="B20" s="57"/>
      <c r="C20" s="58"/>
      <c r="D20" s="58"/>
      <c r="E20" s="58"/>
      <c r="F20" s="58"/>
      <c r="G20" s="58"/>
      <c r="H20" s="58"/>
      <c r="I20" s="58"/>
      <c r="J20" s="59"/>
      <c r="K20" s="11"/>
      <c r="R20" s="8"/>
    </row>
    <row r="21" spans="2:18" s="10" customFormat="1" ht="15" customHeight="1">
      <c r="B21" s="57"/>
      <c r="C21" s="58"/>
      <c r="D21" s="58"/>
      <c r="E21" s="58"/>
      <c r="F21" s="58"/>
      <c r="G21" s="58"/>
      <c r="H21" s="58"/>
      <c r="I21" s="58"/>
      <c r="J21" s="59"/>
      <c r="K21" s="11"/>
      <c r="R21" s="8"/>
    </row>
    <row r="22" spans="2:18" s="10" customFormat="1" ht="15" customHeight="1">
      <c r="B22" s="57"/>
      <c r="C22" s="58"/>
      <c r="D22" s="58"/>
      <c r="E22" s="58"/>
      <c r="F22" s="58"/>
      <c r="G22" s="58"/>
      <c r="H22" s="58"/>
      <c r="I22" s="58"/>
      <c r="J22" s="59"/>
      <c r="K22" s="11"/>
      <c r="R22" s="8"/>
    </row>
    <row r="23" spans="2:18" s="10" customFormat="1" ht="15" customHeight="1">
      <c r="B23" s="57"/>
      <c r="C23" s="58"/>
      <c r="D23" s="58"/>
      <c r="E23" s="58"/>
      <c r="F23" s="58"/>
      <c r="G23" s="58"/>
      <c r="H23" s="58"/>
      <c r="I23" s="58"/>
      <c r="J23" s="59"/>
      <c r="K23" s="11"/>
      <c r="R23" s="8"/>
    </row>
    <row r="24" spans="2:18" s="10" customFormat="1" ht="15" customHeight="1">
      <c r="B24" s="57"/>
      <c r="C24" s="58"/>
      <c r="D24" s="58"/>
      <c r="E24" s="58"/>
      <c r="F24" s="58"/>
      <c r="G24" s="58"/>
      <c r="H24" s="58"/>
      <c r="I24" s="58"/>
      <c r="J24" s="59"/>
      <c r="K24" s="11"/>
      <c r="R24" s="8"/>
    </row>
    <row r="25" spans="2:18" s="10" customFormat="1" ht="15.75" customHeight="1">
      <c r="B25" s="57"/>
      <c r="C25" s="58"/>
      <c r="D25" s="58"/>
      <c r="E25" s="58"/>
      <c r="F25" s="58"/>
      <c r="G25" s="58"/>
      <c r="H25" s="58"/>
      <c r="I25" s="58"/>
      <c r="J25" s="59"/>
      <c r="K25" s="11"/>
      <c r="R25" s="8"/>
    </row>
    <row r="26" spans="2:18" s="10" customFormat="1" ht="15.75" customHeight="1">
      <c r="B26" s="57"/>
      <c r="C26" s="58"/>
      <c r="D26" s="58"/>
      <c r="E26" s="58"/>
      <c r="F26" s="58"/>
      <c r="G26" s="58"/>
      <c r="H26" s="58"/>
      <c r="I26" s="58"/>
      <c r="J26" s="59"/>
      <c r="K26" s="11"/>
      <c r="R26" s="8"/>
    </row>
    <row r="27" spans="2:18" s="10" customFormat="1" ht="15" customHeight="1">
      <c r="B27" s="57"/>
      <c r="C27" s="58"/>
      <c r="D27" s="58"/>
      <c r="E27" s="58"/>
      <c r="F27" s="58"/>
      <c r="G27" s="58"/>
      <c r="H27" s="58"/>
      <c r="I27" s="58"/>
      <c r="J27" s="59"/>
      <c r="K27" s="11"/>
      <c r="R27" s="8"/>
    </row>
    <row r="28" spans="2:18" s="10" customFormat="1" ht="15" customHeight="1">
      <c r="B28" s="57"/>
      <c r="C28" s="58"/>
      <c r="D28" s="58"/>
      <c r="E28" s="58"/>
      <c r="F28" s="58"/>
      <c r="G28" s="58"/>
      <c r="H28" s="58"/>
      <c r="I28" s="58"/>
      <c r="J28" s="59"/>
      <c r="K28" s="11"/>
      <c r="R28" s="8"/>
    </row>
    <row r="29" spans="2:18" s="10" customFormat="1" ht="15" customHeight="1">
      <c r="B29" s="57"/>
      <c r="C29" s="58"/>
      <c r="D29" s="58"/>
      <c r="E29" s="58"/>
      <c r="F29" s="58"/>
      <c r="G29" s="58"/>
      <c r="H29" s="58"/>
      <c r="I29" s="58"/>
      <c r="J29" s="59"/>
      <c r="K29" s="11"/>
      <c r="R29" s="8"/>
    </row>
    <row r="30" spans="2:18" s="10" customFormat="1" ht="15" customHeight="1">
      <c r="B30" s="57"/>
      <c r="C30" s="58"/>
      <c r="D30" s="60"/>
      <c r="E30" s="58"/>
      <c r="F30" s="58"/>
      <c r="G30" s="58"/>
      <c r="H30" s="58"/>
      <c r="I30" s="58"/>
      <c r="J30" s="59"/>
      <c r="K30" s="11"/>
      <c r="R30" s="8"/>
    </row>
    <row r="31" spans="2:18" s="10" customFormat="1" ht="15" customHeight="1">
      <c r="B31" s="57"/>
      <c r="C31" s="60"/>
      <c r="D31" s="60"/>
      <c r="E31" s="58"/>
      <c r="F31" s="58"/>
      <c r="G31" s="58"/>
      <c r="H31" s="58"/>
      <c r="I31" s="58"/>
      <c r="J31" s="59"/>
      <c r="K31" s="11"/>
      <c r="R31" s="8"/>
    </row>
    <row r="32" spans="2:18" s="10" customFormat="1" ht="15" customHeight="1">
      <c r="B32" s="57"/>
      <c r="C32" s="60"/>
      <c r="D32" s="60"/>
      <c r="E32" s="58"/>
      <c r="F32" s="58"/>
      <c r="G32" s="58"/>
      <c r="H32" s="58"/>
      <c r="I32" s="58"/>
      <c r="J32" s="59"/>
      <c r="K32" s="11"/>
      <c r="R32" s="8"/>
    </row>
    <row r="33" spans="2:18" s="10" customFormat="1" ht="15" customHeight="1">
      <c r="B33" s="57"/>
      <c r="C33" s="60"/>
      <c r="D33" s="60"/>
      <c r="E33" s="58"/>
      <c r="F33" s="58"/>
      <c r="G33" s="58"/>
      <c r="H33" s="58"/>
      <c r="I33" s="58"/>
      <c r="J33" s="59"/>
      <c r="K33" s="11"/>
      <c r="R33" s="8"/>
    </row>
    <row r="34" spans="2:18" s="10" customFormat="1" ht="15" customHeight="1">
      <c r="B34" s="57"/>
      <c r="C34" s="58"/>
      <c r="D34" s="58"/>
      <c r="E34" s="58"/>
      <c r="F34" s="58"/>
      <c r="G34" s="58"/>
      <c r="H34" s="58"/>
      <c r="I34" s="58"/>
      <c r="J34" s="59"/>
      <c r="K34" s="11"/>
      <c r="R34" s="8"/>
    </row>
    <row r="35" spans="2:18" s="10" customFormat="1" ht="15" customHeight="1">
      <c r="B35" s="57"/>
      <c r="C35" s="58"/>
      <c r="D35" s="58"/>
      <c r="E35" s="58"/>
      <c r="F35" s="58"/>
      <c r="G35" s="58"/>
      <c r="H35" s="58"/>
      <c r="I35" s="58"/>
      <c r="J35" s="59"/>
      <c r="K35" s="12"/>
      <c r="L35" s="8"/>
      <c r="M35" s="8"/>
      <c r="N35" s="8"/>
      <c r="O35" s="8"/>
      <c r="P35" s="8"/>
      <c r="Q35" s="8"/>
      <c r="R35" s="8"/>
    </row>
    <row r="36" spans="2:18" s="10" customFormat="1" ht="15" customHeight="1">
      <c r="B36" s="57"/>
      <c r="C36" s="58"/>
      <c r="D36" s="58"/>
      <c r="E36" s="58"/>
      <c r="F36" s="58"/>
      <c r="G36" s="58"/>
      <c r="H36" s="58"/>
      <c r="I36" s="58"/>
      <c r="J36" s="59"/>
      <c r="K36" s="12"/>
      <c r="L36" s="8"/>
      <c r="M36" s="8"/>
      <c r="N36" s="8"/>
      <c r="O36" s="8"/>
      <c r="P36" s="8"/>
      <c r="Q36" s="8"/>
      <c r="R36" s="8"/>
    </row>
    <row r="37" spans="2:18" s="10" customFormat="1" ht="15" customHeight="1">
      <c r="B37" s="57"/>
      <c r="C37" s="58"/>
      <c r="D37" s="58"/>
      <c r="E37" s="58"/>
      <c r="F37" s="58"/>
      <c r="G37" s="58"/>
      <c r="H37" s="58"/>
      <c r="I37" s="58"/>
      <c r="J37" s="59"/>
      <c r="K37" s="12"/>
      <c r="L37" s="8"/>
      <c r="M37" s="8"/>
      <c r="N37" s="8"/>
      <c r="O37" s="8"/>
      <c r="P37" s="8"/>
      <c r="Q37" s="8"/>
      <c r="R37" s="8"/>
    </row>
    <row r="38" spans="2:18" s="10" customFormat="1" ht="15" customHeight="1">
      <c r="B38" s="57"/>
      <c r="C38" s="58"/>
      <c r="D38" s="58"/>
      <c r="E38" s="58"/>
      <c r="F38" s="58"/>
      <c r="G38" s="58"/>
      <c r="H38" s="58"/>
      <c r="I38" s="58"/>
      <c r="J38" s="59"/>
      <c r="K38" s="12"/>
      <c r="L38" s="8"/>
      <c r="M38" s="8"/>
      <c r="N38" s="8"/>
      <c r="O38" s="8"/>
      <c r="P38" s="8"/>
      <c r="Q38" s="8"/>
      <c r="R38" s="8"/>
    </row>
    <row r="39" spans="2:18" s="10" customFormat="1" ht="15" customHeight="1">
      <c r="B39" s="57"/>
      <c r="C39" s="58"/>
      <c r="D39" s="58"/>
      <c r="E39" s="58"/>
      <c r="F39" s="58"/>
      <c r="G39" s="58"/>
      <c r="H39" s="58"/>
      <c r="I39" s="58"/>
      <c r="J39" s="59"/>
      <c r="K39" s="12"/>
      <c r="L39" s="8"/>
      <c r="M39" s="8"/>
      <c r="N39" s="8"/>
      <c r="O39" s="8"/>
      <c r="P39" s="8"/>
      <c r="Q39" s="8"/>
      <c r="R39" s="8"/>
    </row>
    <row r="40" spans="2:18" s="10" customFormat="1" ht="15" customHeight="1">
      <c r="B40" s="57"/>
      <c r="C40" s="58"/>
      <c r="D40" s="58"/>
      <c r="E40" s="58"/>
      <c r="F40" s="58"/>
      <c r="G40" s="58"/>
      <c r="H40" s="58"/>
      <c r="I40" s="58"/>
      <c r="J40" s="59"/>
      <c r="K40" s="12"/>
      <c r="L40" s="8"/>
      <c r="M40" s="8"/>
      <c r="N40" s="8"/>
      <c r="O40" s="8"/>
      <c r="P40" s="8"/>
      <c r="Q40" s="8"/>
      <c r="R40" s="8"/>
    </row>
    <row r="41" spans="2:18" s="10" customFormat="1" ht="15" customHeight="1">
      <c r="B41" s="57"/>
      <c r="C41" s="58"/>
      <c r="D41" s="58"/>
      <c r="E41" s="58"/>
      <c r="F41" s="58"/>
      <c r="G41" s="58"/>
      <c r="H41" s="58"/>
      <c r="I41" s="58"/>
      <c r="J41" s="59"/>
      <c r="K41" s="12"/>
      <c r="L41" s="8"/>
      <c r="M41" s="8"/>
      <c r="N41" s="8"/>
      <c r="O41" s="8"/>
      <c r="P41" s="8"/>
      <c r="Q41" s="8"/>
      <c r="R41" s="8"/>
    </row>
    <row r="42" spans="2:18" s="10" customFormat="1" ht="15" customHeight="1">
      <c r="B42" s="57"/>
      <c r="C42" s="58"/>
      <c r="D42" s="58"/>
      <c r="E42" s="58"/>
      <c r="F42" s="58"/>
      <c r="G42" s="58"/>
      <c r="H42" s="58"/>
      <c r="I42" s="58"/>
      <c r="J42" s="59"/>
      <c r="K42" s="12"/>
      <c r="L42" s="8"/>
      <c r="M42" s="8"/>
      <c r="N42" s="8"/>
      <c r="O42" s="8"/>
      <c r="P42" s="8"/>
      <c r="Q42" s="8"/>
      <c r="R42" s="8"/>
    </row>
    <row r="43" spans="2:18" s="10" customFormat="1" ht="15" customHeight="1">
      <c r="B43" s="57"/>
      <c r="C43" s="58"/>
      <c r="D43" s="58"/>
      <c r="E43" s="58"/>
      <c r="F43" s="61"/>
      <c r="G43" s="58"/>
      <c r="H43" s="58"/>
      <c r="I43" s="58"/>
      <c r="J43" s="59"/>
      <c r="K43" s="12"/>
      <c r="L43" s="8"/>
      <c r="M43" s="8"/>
      <c r="N43" s="8"/>
      <c r="O43" s="8"/>
      <c r="P43" s="8"/>
      <c r="Q43" s="8"/>
      <c r="R43" s="8"/>
    </row>
    <row r="44" spans="2:18" s="10" customFormat="1" ht="15" customHeight="1">
      <c r="B44" s="57"/>
      <c r="C44" s="58"/>
      <c r="D44" s="58"/>
      <c r="E44" s="58"/>
      <c r="F44" s="61"/>
      <c r="G44" s="58"/>
      <c r="H44" s="168"/>
      <c r="I44" s="168"/>
      <c r="J44" s="59"/>
      <c r="K44" s="12"/>
      <c r="L44" s="8"/>
      <c r="M44" s="8"/>
      <c r="N44" s="8"/>
      <c r="O44" s="8"/>
      <c r="P44" s="8"/>
      <c r="Q44" s="8"/>
      <c r="R44" s="8"/>
    </row>
    <row r="45" spans="2:18" s="10" customFormat="1" ht="15" customHeight="1">
      <c r="B45" s="57"/>
      <c r="C45" s="58"/>
      <c r="D45" s="58"/>
      <c r="E45" s="58"/>
      <c r="F45" s="61"/>
      <c r="G45" s="58"/>
      <c r="H45" s="58"/>
      <c r="I45" s="58"/>
      <c r="J45" s="59"/>
      <c r="K45" s="12"/>
      <c r="L45" s="8"/>
      <c r="M45" s="8"/>
      <c r="N45" s="8"/>
      <c r="O45" s="8"/>
      <c r="P45" s="8"/>
      <c r="Q45" s="8"/>
      <c r="R45" s="8"/>
    </row>
    <row r="46" spans="2:18" s="10" customFormat="1" ht="15" customHeight="1">
      <c r="B46" s="57"/>
      <c r="C46" s="58"/>
      <c r="D46" s="58"/>
      <c r="E46" s="58"/>
      <c r="F46" s="61"/>
      <c r="G46" s="58"/>
      <c r="H46" s="58"/>
      <c r="I46" s="58"/>
      <c r="J46" s="59"/>
      <c r="K46" s="12"/>
      <c r="L46" s="8"/>
      <c r="M46" s="8"/>
      <c r="N46" s="8"/>
      <c r="O46" s="8"/>
      <c r="P46" s="8"/>
      <c r="Q46" s="8"/>
      <c r="R46" s="8"/>
    </row>
    <row r="47" spans="2:18" s="10" customFormat="1" ht="15" customHeight="1">
      <c r="B47" s="57"/>
      <c r="C47" s="58"/>
      <c r="D47" s="58"/>
      <c r="E47" s="58"/>
      <c r="F47" s="61"/>
      <c r="G47" s="58"/>
      <c r="H47" s="58"/>
      <c r="I47" s="58"/>
      <c r="J47" s="59"/>
      <c r="K47" s="12"/>
      <c r="L47" s="8"/>
      <c r="M47" s="8"/>
      <c r="N47" s="8"/>
      <c r="O47" s="8"/>
      <c r="P47" s="8"/>
      <c r="Q47" s="8"/>
      <c r="R47" s="8"/>
    </row>
    <row r="48" spans="2:18" s="10" customFormat="1" ht="15" customHeight="1">
      <c r="B48" s="57"/>
      <c r="C48" s="58"/>
      <c r="D48" s="58"/>
      <c r="E48" s="58"/>
      <c r="F48" s="61"/>
      <c r="G48" s="58"/>
      <c r="H48" s="58"/>
      <c r="I48" s="58"/>
      <c r="J48" s="59"/>
      <c r="K48" s="12"/>
      <c r="L48" s="8"/>
      <c r="M48" s="8"/>
      <c r="N48" s="8"/>
      <c r="O48" s="8"/>
      <c r="P48" s="8"/>
      <c r="Q48" s="8"/>
      <c r="R48" s="8"/>
    </row>
    <row r="49" spans="2:18" s="10" customFormat="1" ht="15" customHeight="1">
      <c r="B49" s="57"/>
      <c r="C49" s="58"/>
      <c r="D49" s="58"/>
      <c r="E49" s="58"/>
      <c r="F49" s="61"/>
      <c r="G49" s="58"/>
      <c r="H49" s="58"/>
      <c r="I49" s="58"/>
      <c r="J49" s="59"/>
      <c r="K49" s="12"/>
      <c r="L49" s="8"/>
      <c r="M49" s="8"/>
      <c r="N49" s="8"/>
      <c r="O49" s="8"/>
      <c r="P49" s="8"/>
      <c r="Q49" s="8"/>
      <c r="R49" s="8"/>
    </row>
    <row r="50" spans="2:18" s="10" customFormat="1" ht="15" customHeight="1">
      <c r="B50" s="57"/>
      <c r="C50" s="58"/>
      <c r="D50" s="58"/>
      <c r="E50" s="58"/>
      <c r="F50" s="61"/>
      <c r="G50" s="58"/>
      <c r="H50" s="58"/>
      <c r="I50" s="58"/>
      <c r="J50" s="59"/>
      <c r="K50" s="12"/>
      <c r="L50" s="8"/>
      <c r="M50" s="8"/>
      <c r="N50" s="8"/>
      <c r="O50" s="8"/>
      <c r="P50" s="8"/>
      <c r="Q50" s="8"/>
      <c r="R50" s="8"/>
    </row>
    <row r="51" spans="2:18" s="10" customFormat="1" ht="15" customHeight="1">
      <c r="B51" s="57"/>
      <c r="C51" s="58"/>
      <c r="D51" s="58"/>
      <c r="E51" s="58"/>
      <c r="F51" s="61"/>
      <c r="G51" s="58"/>
      <c r="H51" s="58"/>
      <c r="I51" s="58"/>
      <c r="J51" s="59"/>
      <c r="K51" s="12"/>
      <c r="L51" s="8"/>
      <c r="M51" s="8"/>
      <c r="N51" s="8"/>
      <c r="O51" s="8"/>
      <c r="P51" s="8"/>
      <c r="Q51" s="8"/>
      <c r="R51" s="8"/>
    </row>
    <row r="52" spans="2:18" s="10" customFormat="1" ht="15" customHeight="1">
      <c r="B52" s="57"/>
      <c r="C52" s="58"/>
      <c r="D52" s="58"/>
      <c r="E52" s="58"/>
      <c r="F52" s="61"/>
      <c r="G52" s="58"/>
      <c r="H52" s="58"/>
      <c r="I52" s="58"/>
      <c r="J52" s="59"/>
      <c r="K52" s="12"/>
      <c r="L52" s="8"/>
      <c r="M52" s="8"/>
      <c r="N52" s="8"/>
      <c r="O52" s="8"/>
      <c r="P52" s="8"/>
      <c r="Q52" s="8"/>
      <c r="R52" s="8"/>
    </row>
    <row r="53" spans="2:18" s="10" customFormat="1" ht="15" customHeight="1">
      <c r="B53" s="57"/>
      <c r="C53" s="58"/>
      <c r="D53" s="58"/>
      <c r="E53" s="58"/>
      <c r="F53" s="61"/>
      <c r="G53" s="58"/>
      <c r="H53" s="58"/>
      <c r="I53" s="58"/>
      <c r="J53" s="59"/>
      <c r="K53" s="12"/>
      <c r="L53" s="8"/>
      <c r="M53" s="8"/>
      <c r="N53" s="8"/>
      <c r="O53" s="8"/>
      <c r="P53" s="8"/>
      <c r="Q53" s="8"/>
      <c r="R53" s="8"/>
    </row>
    <row r="54" spans="2:18" s="10" customFormat="1" ht="15" customHeight="1">
      <c r="B54" s="57"/>
      <c r="C54" s="58"/>
      <c r="D54" s="58"/>
      <c r="E54" s="58"/>
      <c r="F54" s="61"/>
      <c r="G54" s="58"/>
      <c r="H54" s="58"/>
      <c r="I54" s="58"/>
      <c r="J54" s="59"/>
      <c r="K54" s="12"/>
      <c r="L54" s="8"/>
      <c r="M54" s="8"/>
      <c r="N54" s="8"/>
      <c r="O54" s="8"/>
      <c r="P54" s="8"/>
      <c r="Q54" s="8"/>
      <c r="R54" s="8"/>
    </row>
    <row r="55" spans="2:18" s="10" customFormat="1" ht="15" customHeight="1">
      <c r="B55" s="57"/>
      <c r="C55" s="58"/>
      <c r="D55" s="58"/>
      <c r="E55" s="58"/>
      <c r="F55" s="61"/>
      <c r="G55" s="58"/>
      <c r="H55" s="58"/>
      <c r="I55" s="58"/>
      <c r="J55" s="59"/>
      <c r="K55" s="12"/>
      <c r="L55" s="8"/>
      <c r="M55" s="8"/>
      <c r="N55" s="8"/>
      <c r="O55" s="8"/>
      <c r="P55" s="8"/>
      <c r="Q55" s="8"/>
      <c r="R55" s="8"/>
    </row>
    <row r="56" spans="2:18" ht="24" thickBot="1">
      <c r="B56" s="62"/>
      <c r="C56" s="63"/>
      <c r="D56" s="63"/>
      <c r="E56" s="64"/>
      <c r="F56" s="64"/>
      <c r="G56" s="64"/>
      <c r="H56" s="64"/>
      <c r="I56" s="64"/>
      <c r="J56" s="65"/>
    </row>
    <row r="57" spans="2:18" ht="36" customHeight="1"/>
    <row r="62" spans="2:18">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Normal="100" workbookViewId="0"/>
  </sheetViews>
  <sheetFormatPr defaultColWidth="8.85546875" defaultRowHeight="14.25"/>
  <cols>
    <col min="1" max="1" width="11.5703125" style="300" customWidth="1"/>
    <col min="2" max="2" width="51" style="300" customWidth="1"/>
    <col min="3" max="5" width="30.85546875" style="300" customWidth="1"/>
    <col min="6" max="8" width="23" style="300" customWidth="1"/>
    <col min="9" max="16384" width="8.85546875" style="300"/>
  </cols>
  <sheetData>
    <row r="1" spans="1:7" ht="20.25">
      <c r="A1" s="298"/>
      <c r="B1" s="299" t="s">
        <v>42</v>
      </c>
    </row>
    <row r="2" spans="1:7" ht="15">
      <c r="A2" s="298"/>
      <c r="B2" s="161" t="str">
        <f>Tradingname</f>
        <v>APA (PILBARA PIPELINE) PTY LTD</v>
      </c>
      <c r="C2" s="162"/>
    </row>
    <row r="3" spans="1:7" ht="15">
      <c r="B3" s="163" t="s">
        <v>43</v>
      </c>
      <c r="C3" s="164" t="str">
        <f>TEXT(Yearstart,"dd/mm/yyyy")&amp;" to "&amp;TEXT(Yearending,"dd/mm/yyyy")</f>
        <v>01/07/2024 to 30/06/2025</v>
      </c>
    </row>
    <row r="4" spans="1:7">
      <c r="B4" s="329" t="s">
        <v>44</v>
      </c>
      <c r="C4" s="329"/>
      <c r="F4" s="329"/>
      <c r="G4" s="329"/>
    </row>
    <row r="5" spans="1:7" ht="15.75">
      <c r="B5" s="302"/>
      <c r="C5" s="329"/>
    </row>
    <row r="6" spans="1:7" ht="15.75">
      <c r="B6" s="303"/>
    </row>
    <row r="8" spans="1:7" s="301" customFormat="1" ht="25.5">
      <c r="B8" s="188" t="s">
        <v>45</v>
      </c>
      <c r="C8" s="188" t="s">
        <v>46</v>
      </c>
      <c r="D8" s="188" t="s">
        <v>47</v>
      </c>
      <c r="E8" s="188" t="s">
        <v>48</v>
      </c>
    </row>
    <row r="9" spans="1:7">
      <c r="B9" s="107" t="s">
        <v>49</v>
      </c>
      <c r="C9" s="222">
        <f>'2. Revenues and expenses'!D16</f>
        <v>38790193.850000009</v>
      </c>
      <c r="D9" s="222">
        <f>'2. Revenues and expenses'!E16</f>
        <v>0</v>
      </c>
      <c r="E9" s="222">
        <f>'2. Revenues and expenses'!F16</f>
        <v>38790193.850000009</v>
      </c>
    </row>
    <row r="10" spans="1:7">
      <c r="B10" s="107" t="s">
        <v>50</v>
      </c>
      <c r="C10" s="222">
        <f>'2. Revenues and expenses'!D19</f>
        <v>0</v>
      </c>
      <c r="D10" s="222">
        <f>'2. Revenues and expenses'!E19</f>
        <v>0</v>
      </c>
      <c r="E10" s="222">
        <f>'2. Revenues and expenses'!F19</f>
        <v>0</v>
      </c>
    </row>
    <row r="11" spans="1:7">
      <c r="B11" s="189" t="s">
        <v>51</v>
      </c>
      <c r="C11" s="222">
        <f>'2. Revenues and expenses'!D20</f>
        <v>38790193.850000009</v>
      </c>
      <c r="D11" s="222">
        <f>'2. Revenues and expenses'!E20</f>
        <v>0</v>
      </c>
      <c r="E11" s="222">
        <f>'2. Revenues and expenses'!F20</f>
        <v>38790193.850000009</v>
      </c>
    </row>
    <row r="12" spans="1:7">
      <c r="B12" s="107" t="s">
        <v>52</v>
      </c>
      <c r="C12" s="222">
        <f>'2. Revenues and expenses'!D30</f>
        <v>-7816529.9800000004</v>
      </c>
      <c r="D12" s="222">
        <f>'2. Revenues and expenses'!E30</f>
        <v>0</v>
      </c>
      <c r="E12" s="222">
        <f>'2. Revenues and expenses'!F30</f>
        <v>-7816529.9800000004</v>
      </c>
    </row>
    <row r="13" spans="1:7">
      <c r="B13" s="107" t="s">
        <v>53</v>
      </c>
      <c r="C13" s="222">
        <f>'2. Revenues and expenses'!D41</f>
        <v>-4343133.5093339588</v>
      </c>
      <c r="D13" s="222">
        <f>'2. Revenues and expenses'!E41</f>
        <v>0</v>
      </c>
      <c r="E13" s="222">
        <f>'2. Revenues and expenses'!F41</f>
        <v>-4343133.5093339588</v>
      </c>
    </row>
    <row r="14" spans="1:7">
      <c r="B14" s="189" t="s">
        <v>54</v>
      </c>
      <c r="C14" s="222">
        <f>'2. Revenues and expenses'!D42</f>
        <v>-12159663.489333959</v>
      </c>
      <c r="D14" s="222">
        <f>'2. Revenues and expenses'!E42</f>
        <v>0</v>
      </c>
      <c r="E14" s="222">
        <f>'2. Revenues and expenses'!F42</f>
        <v>-12159663.489333959</v>
      </c>
    </row>
    <row r="15" spans="1:7">
      <c r="B15" s="189" t="s">
        <v>55</v>
      </c>
      <c r="C15" s="222">
        <f>'2. Revenues and expenses'!D43</f>
        <v>26630530.360666052</v>
      </c>
      <c r="D15" s="222">
        <f>'2. Revenues and expenses'!E43</f>
        <v>0</v>
      </c>
      <c r="E15" s="222">
        <f>'2. Revenues and expenses'!F43</f>
        <v>26630530.360666052</v>
      </c>
    </row>
    <row r="16" spans="1:7">
      <c r="B16" s="304"/>
      <c r="C16" s="305"/>
      <c r="D16" s="305"/>
      <c r="E16" s="305"/>
    </row>
    <row r="17" spans="2:4">
      <c r="B17" s="306"/>
      <c r="C17" s="307"/>
    </row>
    <row r="18" spans="2:4" s="301" customFormat="1" ht="24.6" customHeight="1">
      <c r="B18" s="188" t="s">
        <v>56</v>
      </c>
      <c r="C18" s="188" t="s">
        <v>57</v>
      </c>
      <c r="D18" s="188" t="s">
        <v>58</v>
      </c>
    </row>
    <row r="19" spans="2:4">
      <c r="B19" s="107" t="s">
        <v>59</v>
      </c>
      <c r="C19" s="222">
        <f>'3. Statement of pipeline assets'!D16</f>
        <v>159088862.89258748</v>
      </c>
      <c r="D19" s="222">
        <f>'3. Statement of pipeline assets'!E16</f>
        <v>159918587.01502568</v>
      </c>
    </row>
    <row r="20" spans="2:4">
      <c r="B20" s="107" t="s">
        <v>60</v>
      </c>
      <c r="C20" s="222">
        <f>'3. Statement of pipeline assets'!D23</f>
        <v>12672818.82133003</v>
      </c>
      <c r="D20" s="222">
        <f>'3. Statement of pipeline assets'!E23</f>
        <v>13239732.02598683</v>
      </c>
    </row>
    <row r="21" spans="2:4">
      <c r="B21" s="107" t="s">
        <v>61</v>
      </c>
      <c r="C21" s="222">
        <f>'3. Statement of pipeline assets'!D30</f>
        <v>2928104.8971859533</v>
      </c>
      <c r="D21" s="222">
        <f>'3. Statement of pipeline assets'!E30</f>
        <v>3006484.0402939683</v>
      </c>
    </row>
    <row r="22" spans="2:4">
      <c r="B22" s="107" t="s">
        <v>62</v>
      </c>
      <c r="C22" s="222">
        <f>'3. Statement of pipeline assets'!D37</f>
        <v>15160604.610327024</v>
      </c>
      <c r="D22" s="222">
        <f>'3. Statement of pipeline assets'!E37</f>
        <v>15546592.267273296</v>
      </c>
    </row>
    <row r="23" spans="2:4">
      <c r="B23" s="107" t="s">
        <v>63</v>
      </c>
      <c r="C23" s="222">
        <f>'3. Statement of pipeline assets'!D44</f>
        <v>764440.12509453669</v>
      </c>
      <c r="D23" s="222">
        <f>'3. Statement of pipeline assets'!E44</f>
        <v>84249.509084322126</v>
      </c>
    </row>
    <row r="24" spans="2:4">
      <c r="B24" s="107" t="s">
        <v>64</v>
      </c>
      <c r="C24" s="222">
        <f>'3. Statement of pipeline assets'!D51</f>
        <v>1940457.457512018</v>
      </c>
      <c r="D24" s="222">
        <f>'3. Statement of pipeline assets'!E51</f>
        <v>481260.12093248626</v>
      </c>
    </row>
    <row r="25" spans="2:4">
      <c r="B25" s="107" t="s">
        <v>65</v>
      </c>
      <c r="C25" s="222">
        <f>'3. Statement of pipeline assets'!D58</f>
        <v>224009.8901244381</v>
      </c>
      <c r="D25" s="222">
        <f>'3. Statement of pipeline assets'!E58</f>
        <v>227068.82171316346</v>
      </c>
    </row>
    <row r="26" spans="2:4">
      <c r="B26" s="107" t="s">
        <v>66</v>
      </c>
      <c r="C26" s="222">
        <f>'3. Statement of pipeline assets'!D64</f>
        <v>0</v>
      </c>
      <c r="D26" s="222">
        <f>'3. Statement of pipeline assets'!E64</f>
        <v>0</v>
      </c>
    </row>
    <row r="27" spans="2:4">
      <c r="B27" s="107" t="s">
        <v>67</v>
      </c>
      <c r="C27" s="222">
        <f>'3. Statement of pipeline assets'!D71</f>
        <v>1200743.2847669085</v>
      </c>
      <c r="D27" s="222">
        <f>'3. Statement of pipeline assets'!E71</f>
        <v>1158169.7616584576</v>
      </c>
    </row>
    <row r="28" spans="2:4">
      <c r="B28" s="107" t="s">
        <v>68</v>
      </c>
      <c r="C28" s="222">
        <f>'3. Statement of pipeline assets'!D78</f>
        <v>6306.9700000000012</v>
      </c>
      <c r="D28" s="222">
        <f>'3. Statement of pipeline assets'!E78</f>
        <v>8114.3100000000049</v>
      </c>
    </row>
    <row r="29" spans="2:4">
      <c r="B29" s="107" t="s">
        <v>69</v>
      </c>
      <c r="C29" s="222">
        <f>'3. Statement of pipeline assets'!D79</f>
        <v>50845997.289999999</v>
      </c>
      <c r="D29" s="222">
        <f>'3. Statement of pipeline assets'!E79</f>
        <v>47666910.950000003</v>
      </c>
    </row>
    <row r="30" spans="2:4">
      <c r="B30" s="191" t="s">
        <v>70</v>
      </c>
      <c r="C30" s="223">
        <f>'3. Statement of pipeline assets'!D80</f>
        <v>244832346.23892841</v>
      </c>
      <c r="D30" s="223">
        <f>'3. Statement of pipeline assets'!E80</f>
        <v>241337168.8219682</v>
      </c>
    </row>
    <row r="31" spans="2:4">
      <c r="B31" s="107" t="s">
        <v>71</v>
      </c>
      <c r="C31" s="222">
        <f>'3. Statement of pipeline assets'!D88</f>
        <v>3372205.6838977076</v>
      </c>
      <c r="D31" s="222">
        <f>'3. Statement of pipeline assets'!E88</f>
        <v>2614953.4912693789</v>
      </c>
    </row>
    <row r="32" spans="2:4">
      <c r="B32" s="107" t="s">
        <v>72</v>
      </c>
      <c r="C32" s="222">
        <f>'3. Statement of pipeline assets'!D95</f>
        <v>740580.55812233128</v>
      </c>
      <c r="D32" s="222">
        <f>'3. Statement of pipeline assets'!E95</f>
        <v>735354.24539809627</v>
      </c>
    </row>
    <row r="33" spans="1:4">
      <c r="A33" s="329"/>
      <c r="B33" s="107" t="s">
        <v>73</v>
      </c>
      <c r="C33" s="222">
        <f>'3. Statement of pipeline assets'!D96</f>
        <v>0</v>
      </c>
      <c r="D33" s="222">
        <f>'3. Statement of pipeline assets'!E96</f>
        <v>0</v>
      </c>
    </row>
    <row r="34" spans="1:4">
      <c r="A34" s="329"/>
      <c r="B34" s="107" t="s">
        <v>74</v>
      </c>
      <c r="C34" s="222">
        <f>'3. Statement of pipeline assets'!D97</f>
        <v>0</v>
      </c>
      <c r="D34" s="222">
        <f>'3. Statement of pipeline assets'!E97</f>
        <v>0</v>
      </c>
    </row>
    <row r="35" spans="1:4">
      <c r="B35" s="107" t="s">
        <v>75</v>
      </c>
      <c r="C35" s="222">
        <f>'3. Statement of pipeline assets'!D98</f>
        <v>0</v>
      </c>
      <c r="D35" s="222">
        <f>'3. Statement of pipeline assets'!E98</f>
        <v>0</v>
      </c>
    </row>
    <row r="36" spans="1:4">
      <c r="B36" s="192" t="s">
        <v>76</v>
      </c>
      <c r="C36" s="223">
        <f>'3. Statement of pipeline assets'!D99</f>
        <v>4112786.2420200389</v>
      </c>
      <c r="D36" s="223">
        <f>'3. Statement of pipeline assets'!E99</f>
        <v>3350307.7366674752</v>
      </c>
    </row>
    <row r="37" spans="1:4" ht="15">
      <c r="B37" s="193" t="s">
        <v>77</v>
      </c>
      <c r="C37" s="223">
        <f>'3. Statement of pipeline assets'!D100</f>
        <v>248945132.48094845</v>
      </c>
      <c r="D37" s="223">
        <f>'3. Statement of pipeline assets'!E100</f>
        <v>244687476.55863568</v>
      </c>
    </row>
    <row r="38" spans="1:4">
      <c r="B38" s="190" t="s">
        <v>78</v>
      </c>
      <c r="C38" s="195">
        <f>'1.1 Financial performance'!C10</f>
        <v>0.10697349289488142</v>
      </c>
      <c r="D38" s="194"/>
    </row>
    <row r="39" spans="1:4">
      <c r="B39" s="306"/>
    </row>
    <row r="40" spans="1:4">
      <c r="B40" s="306"/>
    </row>
    <row r="41" spans="1:4" s="301" customFormat="1" ht="25.5">
      <c r="B41" s="187" t="s">
        <v>79</v>
      </c>
      <c r="C41" s="188" t="s">
        <v>57</v>
      </c>
      <c r="D41" s="199">
        <f>VALUE(RIGHT(TEXT(Yearending,"dd/mm/yyyy"),4))</f>
        <v>2025</v>
      </c>
    </row>
    <row r="42" spans="1:4">
      <c r="B42" s="196" t="s">
        <v>80</v>
      </c>
      <c r="C42" s="222">
        <f>'4. Recovered capital'!E16</f>
        <v>247778622.30927274</v>
      </c>
      <c r="D42" s="166"/>
    </row>
    <row r="43" spans="1:4">
      <c r="B43" s="196" t="s">
        <v>81</v>
      </c>
      <c r="C43" s="222">
        <f>'4. Recovered capital'!E23</f>
        <v>11924786.144746505</v>
      </c>
      <c r="D43" s="166"/>
    </row>
    <row r="44" spans="1:4" ht="15">
      <c r="B44" s="165" t="s">
        <v>82</v>
      </c>
      <c r="C44" s="223">
        <f>'4. Recovered capital'!E24</f>
        <v>259703408.45401925</v>
      </c>
      <c r="D44" s="249"/>
    </row>
    <row r="45" spans="1:4">
      <c r="B45" s="201" t="s">
        <v>83</v>
      </c>
      <c r="C45" s="198"/>
      <c r="D45" s="188"/>
    </row>
    <row r="46" spans="1:4">
      <c r="B46" s="107" t="s">
        <v>84</v>
      </c>
      <c r="C46" s="224">
        <f>'4. Recovered capital'!E26</f>
        <v>709103937.99761295</v>
      </c>
      <c r="D46" s="222">
        <f>IFERROR(INDEX('4. Recovered capital'!$F$8:$BH$34,MATCH($B46,'4. Recovered capital'!$D$8:$D$34,0),MATCH(D$41,'4. Recovered capital'!$F$8:$BH$8,0)),)</f>
        <v>33099667.850000009</v>
      </c>
    </row>
    <row r="47" spans="1:4">
      <c r="B47" s="107" t="s">
        <v>85</v>
      </c>
      <c r="C47" s="224">
        <f>'4. Recovered capital'!E27</f>
        <v>-126125155.09299201</v>
      </c>
      <c r="D47" s="222">
        <f>IFERROR(INDEX('4. Recovered capital'!$F$8:$BH$34,MATCH($B47,'4. Recovered capital'!$D$8:$D$34,0),MATCH(D$41,'4. Recovered capital'!$F$8:$BH$8,0)),)</f>
        <v>-7412702.4562709797</v>
      </c>
    </row>
    <row r="48" spans="1:4">
      <c r="B48" s="107" t="s">
        <v>86</v>
      </c>
      <c r="C48" s="224">
        <f>'4. Recovered capital'!E28</f>
        <v>-40855277.407918036</v>
      </c>
      <c r="D48" s="222">
        <f>IFERROR(INDEX('4. Recovered capital'!$F$8:$BH$34,MATCH($B48,'4. Recovered capital'!$D$8:$D$34,0),MATCH(D$41,'4. Recovered capital'!$F$8:$BH$8,0)),)</f>
        <v>-4364574.2572956653</v>
      </c>
    </row>
    <row r="49" spans="2:82">
      <c r="B49" s="107" t="s">
        <v>87</v>
      </c>
      <c r="C49" s="224">
        <f>'4. Recovered capital'!E29</f>
        <v>-146117.8291813391</v>
      </c>
      <c r="D49" s="222">
        <f>IFERROR(INDEX('4. Recovered capital'!$F$8:$BH$34,MATCH($B49,'4. Recovered capital'!$D$8:$D$34,0),MATCH(D$41,'4. Recovered capital'!$F$8:$BH$8,0)),)</f>
        <v>-33017.771075418903</v>
      </c>
    </row>
    <row r="50" spans="2:82">
      <c r="B50" s="107" t="s">
        <v>88</v>
      </c>
      <c r="C50" s="224">
        <f>'4. Recovered capital'!E30</f>
        <v>-511083514.10649472</v>
      </c>
      <c r="D50" s="222">
        <f>IFERROR(INDEX('4. Recovered capital'!$F$8:$BH$34,MATCH($B50,'4. Recovered capital'!$D$8:$D$34,0),MATCH(D$41,'4. Recovered capital'!$F$8:$BH$8,0)),)</f>
        <v>-18401462.942869708</v>
      </c>
    </row>
    <row r="51" spans="2:82">
      <c r="B51" s="201" t="s">
        <v>89</v>
      </c>
      <c r="C51" s="224">
        <f>'4. Recovered capital'!E31</f>
        <v>30893873.561026756</v>
      </c>
      <c r="D51" s="222">
        <f>IFERROR(INDEX('4. Recovered capital'!$F$8:$BH$34,MATCH($B51,'4. Recovered capital'!$D$8:$D$34,0),MATCH(D$41,'4. Recovered capital'!$F$8:$BH$8,0)),)</f>
        <v>2887910.4224882387</v>
      </c>
    </row>
    <row r="52" spans="2:82" ht="15">
      <c r="B52" s="193" t="s">
        <v>90</v>
      </c>
      <c r="C52" s="225">
        <f>'4. Recovered capital'!E32</f>
        <v>228809534.89299238</v>
      </c>
      <c r="D52" s="223">
        <f>IFERROR(INDEX('4. Recovered capital'!$F$8:$BH$34,MATCH($B52,'4. Recovered capital'!$D$8:$D$34,0),MATCH(D$41,'4. Recovered capital'!$F$8:$BH$8,0)),)</f>
        <v>108917.54110665014</v>
      </c>
    </row>
    <row r="53" spans="2:82">
      <c r="B53" s="201" t="s">
        <v>91</v>
      </c>
      <c r="C53" s="308"/>
      <c r="D53" s="222">
        <f>IFERROR(INDEX('4. Recovered capital'!$F$8:$BH$34,MATCH($B53,'4. Recovered capital'!$D$8:$D$34,0),MATCH(D$41,'4. Recovered capital'!$F$8:$BH$8,0)),)</f>
        <v>228700617.35188577</v>
      </c>
    </row>
    <row r="54" spans="2:82">
      <c r="B54" s="201" t="s">
        <v>92</v>
      </c>
      <c r="C54" s="309"/>
      <c r="D54" s="197">
        <f>IFERROR(INDEX('4. Recovered capital'!$F$8:$BH$34,MATCH($B54,'4. Recovered capital'!$D$8:$D$34,0),MATCH(D$41,'4. Recovered capital'!$F$8:$BH$8,0)),)</f>
        <v>8.0460923787348815E-2</v>
      </c>
    </row>
    <row r="55" spans="2:82">
      <c r="B55" s="306"/>
    </row>
    <row r="56" spans="2:82">
      <c r="B56" s="310"/>
    </row>
    <row r="57" spans="2:82">
      <c r="B57" s="188" t="s">
        <v>93</v>
      </c>
      <c r="C57" s="199">
        <f>D57-1</f>
        <v>2021</v>
      </c>
      <c r="D57" s="199">
        <f>E57-1</f>
        <v>2022</v>
      </c>
      <c r="E57" s="199">
        <f>F57-1</f>
        <v>2023</v>
      </c>
      <c r="F57" s="199">
        <f>G57-1</f>
        <v>2024</v>
      </c>
      <c r="G57" s="199">
        <f>VALUE(RIGHT(TEXT(Yearending,"dd/mm/yyyy"),4))</f>
        <v>2025</v>
      </c>
      <c r="BQ57" s="312"/>
      <c r="BR57" s="312"/>
      <c r="BS57" s="312"/>
      <c r="BT57" s="312"/>
      <c r="BU57" s="312"/>
      <c r="BV57" s="312"/>
      <c r="BW57" s="312"/>
      <c r="BX57" s="312"/>
      <c r="BY57" s="312"/>
      <c r="BZ57" s="312"/>
      <c r="CA57" s="312"/>
      <c r="CB57" s="312"/>
      <c r="CC57" s="312"/>
      <c r="CD57" s="312"/>
    </row>
    <row r="58" spans="2:82">
      <c r="B58" s="107" t="s">
        <v>84</v>
      </c>
      <c r="C58" s="200">
        <f>IFERROR(INDEX('4. Recovered capital'!$F$8:$BH$32,MATCH($B58,'4. Recovered capital'!$D$8:$D$32,0),MATCH(C$57,'4. Recovered capital'!$F$8:$BH$8,0))/INDEX('4. Recovered capital'!$F$8:$BH$32,MATCH($B58,'4. Recovered capital'!$D$8:$D$32,0),MATCH(C$57-1,'4. Recovered capital'!$F$8:$BH$8,0))-1,"NA")</f>
        <v>-7.4922086599537141E-2</v>
      </c>
      <c r="D58" s="200">
        <f>IFERROR(INDEX('4. Recovered capital'!$F$8:$BH$32,MATCH($B58,'4. Recovered capital'!$D$8:$D$32,0),MATCH(D$57,'4. Recovered capital'!$F$8:$BH$8,0))/INDEX('4. Recovered capital'!$F$8:$BH$32,MATCH($B58,'4. Recovered capital'!$D$8:$D$32,0),MATCH(D$57-1,'4. Recovered capital'!$F$8:$BH$8,0))-1,"NA")</f>
        <v>3.4330637573648293E-2</v>
      </c>
      <c r="E58" s="200">
        <f>IFERROR(INDEX('4. Recovered capital'!$F$8:$BH$32,MATCH($B58,'4. Recovered capital'!$D$8:$D$32,0),MATCH(E$57,'4. Recovered capital'!$F$8:$BH$8,0))/INDEX('4. Recovered capital'!$F$8:$BH$32,MATCH($B58,'4. Recovered capital'!$D$8:$D$32,0),MATCH(E$57-1,'4. Recovered capital'!$F$8:$BH$8,0))-1,"NA")</f>
        <v>8.0108557198971031E-2</v>
      </c>
      <c r="F58" s="200">
        <f>IFERROR(INDEX('4. Recovered capital'!$F$8:$BH$32,MATCH($B58,'4. Recovered capital'!$D$8:$D$32,0),MATCH(F$57,'4. Recovered capital'!$F$8:$BH$8,0))/INDEX('4. Recovered capital'!$F$8:$BH$32,MATCH($B58,'4. Recovered capital'!$D$8:$D$32,0),MATCH(F$57-1,'4. Recovered capital'!$F$8:$BH$8,0))-1,"NA")</f>
        <v>-5.1678444805255408E-3</v>
      </c>
      <c r="G58" s="200">
        <f>IFERROR(INDEX('4. Recovered capital'!$F$8:$BH$32,MATCH($B58,'4. Recovered capital'!$D$8:$D$32,0),MATCH(G$57,'4. Recovered capital'!$F$8:$BH$8,0))/INDEX('4. Recovered capital'!$F$8:$BH$32,MATCH($B58,'4. Recovered capital'!$D$8:$D$32,0),MATCH(G$57-1,'4. Recovered capital'!$F$8:$BH$8,0))-1,"NA")</f>
        <v>4.0503895979873805E-2</v>
      </c>
    </row>
    <row r="59" spans="2:82">
      <c r="B59" s="107" t="s">
        <v>85</v>
      </c>
      <c r="C59" s="200">
        <f>IFERROR(INDEX('4. Recovered capital'!$F$8:$BH$32,MATCH($B59,'4. Recovered capital'!$D$8:$D$32,0),MATCH(C$57,'4. Recovered capital'!$F$8:$BH$8,0))/INDEX('4. Recovered capital'!$F$8:$BH$32,MATCH($B59,'4. Recovered capital'!$D$8:$D$32,0),MATCH(C$57-1,'4. Recovered capital'!$F$8:$BH$8,0))-1,"NA")</f>
        <v>0.185999988494568</v>
      </c>
      <c r="D59" s="200">
        <f>IFERROR(INDEX('4. Recovered capital'!$F$8:$BH$32,MATCH($B59,'4. Recovered capital'!$D$8:$D$32,0),MATCH(D$57,'4. Recovered capital'!$F$8:$BH$8,0))/INDEX('4. Recovered capital'!$F$8:$BH$32,MATCH($B59,'4. Recovered capital'!$D$8:$D$32,0),MATCH(D$57-1,'4. Recovered capital'!$F$8:$BH$8,0))-1,"NA")</f>
        <v>0.25344313631016235</v>
      </c>
      <c r="E59" s="200">
        <f>IFERROR(INDEX('4. Recovered capital'!$F$8:$BH$32,MATCH($B59,'4. Recovered capital'!$D$8:$D$32,0),MATCH(E$57,'4. Recovered capital'!$F$8:$BH$8,0))/INDEX('4. Recovered capital'!$F$8:$BH$32,MATCH($B59,'4. Recovered capital'!$D$8:$D$32,0),MATCH(E$57-1,'4. Recovered capital'!$F$8:$BH$8,0))-1,"NA")</f>
        <v>0.33259705903735459</v>
      </c>
      <c r="F59" s="200">
        <f>IFERROR(INDEX('4. Recovered capital'!$F$8:$BH$32,MATCH($B59,'4. Recovered capital'!$D$8:$D$32,0),MATCH(F$57,'4. Recovered capital'!$F$8:$BH$8,0))/INDEX('4. Recovered capital'!$F$8:$BH$32,MATCH($B59,'4. Recovered capital'!$D$8:$D$32,0),MATCH(F$57-1,'4. Recovered capital'!$F$8:$BH$8,0))-1,"NA")</f>
        <v>-5.4756849472471836E-2</v>
      </c>
      <c r="G59" s="200">
        <f>IFERROR(INDEX('4. Recovered capital'!$F$8:$BH$32,MATCH($B59,'4. Recovered capital'!$D$8:$D$32,0),MATCH(G$57,'4. Recovered capital'!$F$8:$BH$8,0))/INDEX('4. Recovered capital'!$F$8:$BH$32,MATCH($B59,'4. Recovered capital'!$D$8:$D$32,0),MATCH(G$57-1,'4. Recovered capital'!$F$8:$BH$8,0))-1,"NA")</f>
        <v>-3.9602207562162817E-2</v>
      </c>
    </row>
    <row r="60" spans="2:82">
      <c r="B60" s="107" t="s">
        <v>86</v>
      </c>
      <c r="C60" s="200">
        <f>IFERROR(INDEX('4. Recovered capital'!$F$8:$BH$32,MATCH($B60,'4. Recovered capital'!$D$8:$D$32,0),MATCH(C$57,'4. Recovered capital'!$F$8:$BH$8,0))/INDEX('4. Recovered capital'!$F$8:$BH$32,MATCH($B60,'4. Recovered capital'!$D$8:$D$32,0),MATCH(C$57-1,'4. Recovered capital'!$F$8:$BH$8,0))-1,"NA")</f>
        <v>-0.17153285573068677</v>
      </c>
      <c r="D60" s="200">
        <f>IFERROR(INDEX('4. Recovered capital'!$F$8:$BH$32,MATCH($B60,'4. Recovered capital'!$D$8:$D$32,0),MATCH(D$57,'4. Recovered capital'!$F$8:$BH$8,0))/INDEX('4. Recovered capital'!$F$8:$BH$32,MATCH($B60,'4. Recovered capital'!$D$8:$D$32,0),MATCH(D$57-1,'4. Recovered capital'!$F$8:$BH$8,0))-1,"NA")</f>
        <v>-6.0596438784910056E-4</v>
      </c>
      <c r="E60" s="200">
        <f>IFERROR(INDEX('4. Recovered capital'!$F$8:$BH$32,MATCH($B60,'4. Recovered capital'!$D$8:$D$32,0),MATCH(E$57,'4. Recovered capital'!$F$8:$BH$8,0))/INDEX('4. Recovered capital'!$F$8:$BH$32,MATCH($B60,'4. Recovered capital'!$D$8:$D$32,0),MATCH(E$57-1,'4. Recovered capital'!$F$8:$BH$8,0))-1,"NA")</f>
        <v>1.9945586220196265E-2</v>
      </c>
      <c r="F60" s="200">
        <f>IFERROR(INDEX('4. Recovered capital'!$F$8:$BH$32,MATCH($B60,'4. Recovered capital'!$D$8:$D$32,0),MATCH(F$57,'4. Recovered capital'!$F$8:$BH$8,0))/INDEX('4. Recovered capital'!$F$8:$BH$32,MATCH($B60,'4. Recovered capital'!$D$8:$D$32,0),MATCH(F$57-1,'4. Recovered capital'!$F$8:$BH$8,0))-1,"NA")</f>
        <v>1.9761424468311972E-3</v>
      </c>
      <c r="G60" s="200">
        <f>IFERROR(INDEX('4. Recovered capital'!$F$8:$BH$32,MATCH($B60,'4. Recovered capital'!$D$8:$D$32,0),MATCH(G$57,'4. Recovered capital'!$F$8:$BH$8,0))/INDEX('4. Recovered capital'!$F$8:$BH$32,MATCH($B60,'4. Recovered capital'!$D$8:$D$32,0),MATCH(G$57-1,'4. Recovered capital'!$F$8:$BH$8,0))-1,"NA")</f>
        <v>0.15933328656837475</v>
      </c>
    </row>
    <row r="61" spans="2:82">
      <c r="B61" s="107" t="s">
        <v>87</v>
      </c>
      <c r="C61" s="200">
        <f>IFERROR(INDEX('4. Recovered capital'!$F$8:$BH$32,MATCH($B61,'4. Recovered capital'!$D$8:$D$32,0),MATCH(C$57,'4. Recovered capital'!$F$8:$BH$8,0))/INDEX('4. Recovered capital'!$F$8:$BH$32,MATCH($B61,'4. Recovered capital'!$D$8:$D$32,0),MATCH(C$57-1,'4. Recovered capital'!$F$8:$BH$8,0))-1,"NA")</f>
        <v>-0.17879778895664622</v>
      </c>
      <c r="D61" s="200">
        <f>IFERROR(INDEX('4. Recovered capital'!$F$8:$BH$32,MATCH($B61,'4. Recovered capital'!$D$8:$D$32,0),MATCH(D$57,'4. Recovered capital'!$F$8:$BH$8,0))/INDEX('4. Recovered capital'!$F$8:$BH$32,MATCH($B61,'4. Recovered capital'!$D$8:$D$32,0),MATCH(D$57-1,'4. Recovered capital'!$F$8:$BH$8,0))-1,"NA")</f>
        <v>-0.17517380131460403</v>
      </c>
      <c r="E61" s="200">
        <f>IFERROR(INDEX('4. Recovered capital'!$F$8:$BH$32,MATCH($B61,'4. Recovered capital'!$D$8:$D$32,0),MATCH(E$57,'4. Recovered capital'!$F$8:$BH$8,0))/INDEX('4. Recovered capital'!$F$8:$BH$32,MATCH($B61,'4. Recovered capital'!$D$8:$D$32,0),MATCH(E$57-1,'4. Recovered capital'!$F$8:$BH$8,0))-1,"NA")</f>
        <v>0.83138781909542092</v>
      </c>
      <c r="F61" s="200">
        <f>IFERROR(INDEX('4. Recovered capital'!$F$8:$BH$32,MATCH($B61,'4. Recovered capital'!$D$8:$D$32,0),MATCH(F$57,'4. Recovered capital'!$F$8:$BH$8,0))/INDEX('4. Recovered capital'!$F$8:$BH$32,MATCH($B61,'4. Recovered capital'!$D$8:$D$32,0),MATCH(F$57-1,'4. Recovered capital'!$F$8:$BH$8,0))-1,"NA")</f>
        <v>4.7557743326603452E-2</v>
      </c>
      <c r="G61" s="200">
        <f>IFERROR(INDEX('4. Recovered capital'!$F$8:$BH$32,MATCH($B61,'4. Recovered capital'!$D$8:$D$32,0),MATCH(G$57,'4. Recovered capital'!$F$8:$BH$8,0))/INDEX('4. Recovered capital'!$F$8:$BH$32,MATCH($B61,'4. Recovered capital'!$D$8:$D$32,0),MATCH(G$57-1,'4. Recovered capital'!$F$8:$BH$8,0))-1,"NA")</f>
        <v>0.13192434470643799</v>
      </c>
    </row>
    <row r="62" spans="2:82">
      <c r="B62" s="107" t="s">
        <v>88</v>
      </c>
      <c r="C62" s="200">
        <f>IFERROR(INDEX('4. Recovered capital'!$F$8:$BH$32,MATCH($B62,'4. Recovered capital'!$D$8:$D$32,0),MATCH(C$57,'4. Recovered capital'!$F$8:$BH$8,0))/INDEX('4. Recovered capital'!$F$8:$BH$32,MATCH($B62,'4. Recovered capital'!$D$8:$D$32,0),MATCH(C$57-1,'4. Recovered capital'!$F$8:$BH$8,0))-1,"NA")</f>
        <v>-7.732783608360605E-3</v>
      </c>
      <c r="D62" s="200">
        <f>IFERROR(INDEX('4. Recovered capital'!$F$8:$BH$32,MATCH($B62,'4. Recovered capital'!$D$8:$D$32,0),MATCH(D$57,'4. Recovered capital'!$F$8:$BH$8,0))/INDEX('4. Recovered capital'!$F$8:$BH$32,MATCH($B62,'4. Recovered capital'!$D$8:$D$32,0),MATCH(D$57-1,'4. Recovered capital'!$F$8:$BH$8,0))-1,"NA")</f>
        <v>0.12517422243277476</v>
      </c>
      <c r="E62" s="200">
        <f>IFERROR(INDEX('4. Recovered capital'!$F$8:$BH$32,MATCH($B62,'4. Recovered capital'!$D$8:$D$32,0),MATCH(E$57,'4. Recovered capital'!$F$8:$BH$8,0))/INDEX('4. Recovered capital'!$F$8:$BH$32,MATCH($B62,'4. Recovered capital'!$D$8:$D$32,0),MATCH(E$57-1,'4. Recovered capital'!$F$8:$BH$8,0))-1,"NA")</f>
        <v>8.7310669523186224E-3</v>
      </c>
      <c r="F62" s="200">
        <f>IFERROR(INDEX('4. Recovered capital'!$F$8:$BH$32,MATCH($B62,'4. Recovered capital'!$D$8:$D$32,0),MATCH(F$57,'4. Recovered capital'!$F$8:$BH$8,0))/INDEX('4. Recovered capital'!$F$8:$BH$32,MATCH($B62,'4. Recovered capital'!$D$8:$D$32,0),MATCH(F$57-1,'4. Recovered capital'!$F$8:$BH$8,0))-1,"NA")</f>
        <v>2.7850618285224504E-2</v>
      </c>
      <c r="G62" s="200">
        <f>IFERROR(INDEX('4. Recovered capital'!$F$8:$BH$32,MATCH($B62,'4. Recovered capital'!$D$8:$D$32,0),MATCH(G$57,'4. Recovered capital'!$F$8:$BH$8,0))/INDEX('4. Recovered capital'!$F$8:$BH$32,MATCH($B62,'4. Recovered capital'!$D$8:$D$32,0),MATCH(G$57-1,'4. Recovered capital'!$F$8:$BH$8,0))-1,"NA")</f>
        <v>1.4679455112824868E-3</v>
      </c>
    </row>
    <row r="63" spans="2:82">
      <c r="B63" s="107" t="s">
        <v>94</v>
      </c>
      <c r="C63" s="200">
        <f>IFERROR(INDEX('4. Recovered capital'!$F$8:$BH$32,MATCH($B63,'4. Recovered capital'!$D$8:$D$32,0),MATCH(C$57,'4. Recovered capital'!$F$8:$BH$8,0))/INDEX('4. Recovered capital'!$F$8:$BH$32,MATCH($B63,'4. Recovered capital'!$D$8:$D$32,0),MATCH(C$57-1,'4. Recovered capital'!$F$8:$BH$8,0))-1,"NA")</f>
        <v>-0.3390392498592979</v>
      </c>
      <c r="D63" s="200">
        <f>IFERROR(INDEX('4. Recovered capital'!$F$8:$BH$32,MATCH($B63,'4. Recovered capital'!$D$8:$D$32,0),MATCH(D$57,'4. Recovered capital'!$F$8:$BH$8,0))/INDEX('4. Recovered capital'!$F$8:$BH$32,MATCH($B63,'4. Recovered capital'!$D$8:$D$32,0),MATCH(D$57-1,'4. Recovered capital'!$F$8:$BH$8,0))-1,"NA")</f>
        <v>-0.51939691159898238</v>
      </c>
      <c r="E63" s="200">
        <f>IFERROR(INDEX('4. Recovered capital'!$F$8:$BH$32,MATCH($B63,'4. Recovered capital'!$D$8:$D$32,0),MATCH(E$57,'4. Recovered capital'!$F$8:$BH$8,0))/INDEX('4. Recovered capital'!$F$8:$BH$32,MATCH($B63,'4. Recovered capital'!$D$8:$D$32,0),MATCH(E$57-1,'4. Recovered capital'!$F$8:$BH$8,0))-1,"NA")</f>
        <v>4.5110253715340942E-2</v>
      </c>
      <c r="F63" s="200">
        <f>IFERROR(INDEX('4. Recovered capital'!$F$8:$BH$32,MATCH($B63,'4. Recovered capital'!$D$8:$D$32,0),MATCH(F$57,'4. Recovered capital'!$F$8:$BH$8,0))/INDEX('4. Recovered capital'!$F$8:$BH$32,MATCH($B63,'4. Recovered capital'!$D$8:$D$32,0),MATCH(F$57-1,'4. Recovered capital'!$F$8:$BH$8,0))-1,"NA")</f>
        <v>-0.10457744834106575</v>
      </c>
      <c r="G63" s="200">
        <f>IFERROR(INDEX('4. Recovered capital'!$F$8:$BH$32,MATCH($B63,'4. Recovered capital'!$D$8:$D$32,0),MATCH(G$57,'4. Recovered capital'!$F$8:$BH$8,0))/INDEX('4. Recovered capital'!$F$8:$BH$32,MATCH($B63,'4. Recovered capital'!$D$8:$D$32,0),MATCH(G$57-1,'4. Recovered capital'!$F$8:$BH$8,0))-1,"NA")</f>
        <v>0.50065265802676451</v>
      </c>
    </row>
    <row r="64" spans="2:82">
      <c r="B64" s="306"/>
    </row>
    <row r="65" spans="2:8">
      <c r="B65" s="306"/>
    </row>
    <row r="66" spans="2:8" s="301" customFormat="1">
      <c r="B66" s="188" t="s">
        <v>95</v>
      </c>
      <c r="C66" s="449" t="s">
        <v>96</v>
      </c>
      <c r="D66" s="449"/>
      <c r="E66" s="449"/>
      <c r="F66" s="450" t="s">
        <v>97</v>
      </c>
      <c r="G66" s="450"/>
      <c r="H66" s="450"/>
    </row>
    <row r="67" spans="2:8" s="301" customFormat="1" ht="25.5">
      <c r="B67" s="188" t="s">
        <v>98</v>
      </c>
      <c r="C67" s="188" t="s">
        <v>99</v>
      </c>
      <c r="D67" s="188" t="s">
        <v>100</v>
      </c>
      <c r="E67" s="188" t="s">
        <v>101</v>
      </c>
      <c r="F67" s="188" t="s">
        <v>99</v>
      </c>
      <c r="G67" s="188" t="s">
        <v>102</v>
      </c>
      <c r="H67" s="188" t="s">
        <v>101</v>
      </c>
    </row>
    <row r="68" spans="2:8">
      <c r="B68" s="203" t="s">
        <v>103</v>
      </c>
      <c r="C68" s="107"/>
      <c r="D68" s="188"/>
      <c r="E68" s="188"/>
      <c r="F68" s="188"/>
      <c r="G68" s="188"/>
      <c r="H68" s="188"/>
    </row>
    <row r="69" spans="2:8">
      <c r="B69" s="107" t="s">
        <v>104</v>
      </c>
      <c r="C69" s="188"/>
      <c r="D69" s="188"/>
      <c r="E69" s="188"/>
      <c r="F69" s="188"/>
      <c r="G69" s="188"/>
      <c r="H69" s="188"/>
    </row>
    <row r="70" spans="2:8">
      <c r="B70" s="202" t="s">
        <v>105</v>
      </c>
      <c r="C70" s="222">
        <f>'5. Weighted average price'!M12</f>
        <v>27126.675860000007</v>
      </c>
      <c r="D70" s="222">
        <f>'5. Weighted average price'!N12</f>
        <v>26648</v>
      </c>
      <c r="E70" s="247">
        <f>'5. Weighted average price'!O12</f>
        <v>1.0179629187931554</v>
      </c>
      <c r="F70" s="222">
        <f>'5. Weighted average price'!P12</f>
        <v>0</v>
      </c>
      <c r="G70" s="222">
        <f>'5. Weighted average price'!Q12</f>
        <v>0</v>
      </c>
      <c r="H70" s="247">
        <f>'5. Weighted average price'!R12</f>
        <v>0</v>
      </c>
    </row>
    <row r="71" spans="2:8">
      <c r="B71" s="202" t="s">
        <v>106</v>
      </c>
      <c r="C71" s="222">
        <f>'5. Weighted average price'!T12</f>
        <v>0</v>
      </c>
      <c r="D71" s="222">
        <f>'5. Weighted average price'!U12</f>
        <v>0</v>
      </c>
      <c r="E71" s="247">
        <f>'5. Weighted average price'!V12</f>
        <v>0</v>
      </c>
      <c r="F71" s="222">
        <f>'5. Weighted average price'!W12</f>
        <v>0</v>
      </c>
      <c r="G71" s="222">
        <f>'5. Weighted average price'!X12</f>
        <v>0</v>
      </c>
      <c r="H71" s="247">
        <f>'5. Weighted average price'!Y12</f>
        <v>0</v>
      </c>
    </row>
    <row r="72" spans="2:8">
      <c r="B72" s="202" t="s">
        <v>107</v>
      </c>
      <c r="C72" s="222">
        <f>'5. Weighted average price'!Z12</f>
        <v>0</v>
      </c>
      <c r="D72" s="222">
        <f>'5. Weighted average price'!AA12</f>
        <v>0</v>
      </c>
      <c r="E72" s="247">
        <f>'5. Weighted average price'!AB12</f>
        <v>0</v>
      </c>
      <c r="F72" s="222">
        <f>'5. Weighted average price'!AC12</f>
        <v>0</v>
      </c>
      <c r="G72" s="222">
        <f>'5. Weighted average price'!AD12</f>
        <v>0</v>
      </c>
      <c r="H72" s="247">
        <f>'5. Weighted average price'!AE12</f>
        <v>0</v>
      </c>
    </row>
    <row r="73" spans="2:8">
      <c r="B73" s="202" t="s">
        <v>108</v>
      </c>
      <c r="C73" s="222">
        <f>'5. Weighted average price'!AF12</f>
        <v>0</v>
      </c>
      <c r="D73" s="222">
        <f>'5. Weighted average price'!AG12</f>
        <v>0</v>
      </c>
      <c r="E73" s="247">
        <f>'5. Weighted average price'!AH12</f>
        <v>0</v>
      </c>
      <c r="F73" s="222">
        <f>'5. Weighted average price'!AI12</f>
        <v>0</v>
      </c>
      <c r="G73" s="222">
        <f>'5. Weighted average price'!AJ12</f>
        <v>0</v>
      </c>
      <c r="H73" s="247">
        <f>'5. Weighted average price'!AK12</f>
        <v>0</v>
      </c>
    </row>
    <row r="74" spans="2:8">
      <c r="B74" s="202" t="s">
        <v>109</v>
      </c>
      <c r="C74" s="222">
        <f>'5. Weighted average price'!AM12</f>
        <v>0</v>
      </c>
      <c r="D74" s="222">
        <f>'5. Weighted average price'!AN12</f>
        <v>0</v>
      </c>
      <c r="E74" s="247">
        <f>'5. Weighted average price'!AO12</f>
        <v>0</v>
      </c>
      <c r="F74" s="222">
        <f>'5. Weighted average price'!AP12</f>
        <v>0</v>
      </c>
      <c r="G74" s="222">
        <f>'5. Weighted average price'!AQ12</f>
        <v>0</v>
      </c>
      <c r="H74" s="247">
        <f>'5. Weighted average price'!AR12</f>
        <v>0</v>
      </c>
    </row>
    <row r="75" spans="2:8">
      <c r="B75" s="202" t="s">
        <v>110</v>
      </c>
      <c r="C75" s="222">
        <f>'5. Weighted average price'!AS12</f>
        <v>0</v>
      </c>
      <c r="D75" s="222">
        <f>'5. Weighted average price'!AT12</f>
        <v>0</v>
      </c>
      <c r="E75" s="247">
        <f>'5. Weighted average price'!AU12</f>
        <v>0</v>
      </c>
      <c r="F75" s="222">
        <f>'5. Weighted average price'!AV12</f>
        <v>0</v>
      </c>
      <c r="G75" s="222">
        <f>'5. Weighted average price'!AW12</f>
        <v>0</v>
      </c>
      <c r="H75" s="247">
        <f>'5. Weighted average price'!AX12</f>
        <v>0</v>
      </c>
    </row>
    <row r="76" spans="2:8">
      <c r="B76" s="202" t="s">
        <v>111</v>
      </c>
      <c r="C76" s="222">
        <f>'5. Weighted average price'!AY12</f>
        <v>0</v>
      </c>
      <c r="D76" s="222">
        <f>'5. Weighted average price'!AZ12</f>
        <v>0</v>
      </c>
      <c r="E76" s="247">
        <f>'5. Weighted average price'!BA12</f>
        <v>0</v>
      </c>
      <c r="F76" s="222">
        <f>'5. Weighted average price'!BB12</f>
        <v>0</v>
      </c>
      <c r="G76" s="222">
        <f>'5. Weighted average price'!BC12</f>
        <v>0</v>
      </c>
      <c r="H76" s="247">
        <f>'5. Weighted average price'!BD12</f>
        <v>0</v>
      </c>
    </row>
    <row r="77" spans="2:8">
      <c r="B77" s="202" t="s">
        <v>112</v>
      </c>
      <c r="C77" s="222">
        <f>'5. Weighted average price'!BE12</f>
        <v>0</v>
      </c>
      <c r="D77" s="222">
        <f>'5. Weighted average price'!BF12</f>
        <v>0</v>
      </c>
      <c r="E77" s="247">
        <f>'5. Weighted average price'!BG12</f>
        <v>0</v>
      </c>
      <c r="F77" s="222">
        <f>'5. Weighted average price'!BH12</f>
        <v>0</v>
      </c>
      <c r="G77" s="222">
        <f>'5. Weighted average price'!BI12</f>
        <v>0</v>
      </c>
      <c r="H77" s="247">
        <f>'5. Weighted average price'!BJ12</f>
        <v>0</v>
      </c>
    </row>
    <row r="78" spans="2:8">
      <c r="B78" s="107" t="s">
        <v>113</v>
      </c>
      <c r="C78" s="107"/>
      <c r="D78" s="107"/>
      <c r="E78" s="248"/>
      <c r="F78" s="107"/>
      <c r="G78" s="107"/>
      <c r="H78" s="248"/>
    </row>
    <row r="79" spans="2:8">
      <c r="B79" s="202" t="s">
        <v>105</v>
      </c>
      <c r="C79" s="353">
        <f>'5. Weighted average price'!M13</f>
        <v>0</v>
      </c>
      <c r="D79" s="353">
        <f>'5. Weighted average price'!N13</f>
        <v>0</v>
      </c>
      <c r="E79" s="354">
        <f>'5. Weighted average price'!O13</f>
        <v>0</v>
      </c>
      <c r="F79" s="353">
        <f>'5. Weighted average price'!P13</f>
        <v>595.09357</v>
      </c>
      <c r="G79" s="353">
        <f>'5. Weighted average price'!Q13</f>
        <v>377.30500000000001</v>
      </c>
      <c r="H79" s="354">
        <f>'5. Weighted average price'!R13</f>
        <v>1.5772215316521117</v>
      </c>
    </row>
    <row r="80" spans="2:8">
      <c r="B80" s="202" t="s">
        <v>106</v>
      </c>
      <c r="C80" s="353">
        <f>'5. Weighted average price'!T13</f>
        <v>0</v>
      </c>
      <c r="D80" s="353">
        <f>'5. Weighted average price'!U13</f>
        <v>0</v>
      </c>
      <c r="E80" s="354">
        <f>'5. Weighted average price'!V13</f>
        <v>0</v>
      </c>
      <c r="F80" s="353">
        <f>'5. Weighted average price'!W13</f>
        <v>0</v>
      </c>
      <c r="G80" s="353">
        <f>'5. Weighted average price'!X13</f>
        <v>0</v>
      </c>
      <c r="H80" s="354">
        <f>'5. Weighted average price'!Y13</f>
        <v>0</v>
      </c>
    </row>
    <row r="81" spans="2:8">
      <c r="B81" s="202" t="s">
        <v>107</v>
      </c>
      <c r="C81" s="353">
        <f>'5. Weighted average price'!Z13</f>
        <v>0</v>
      </c>
      <c r="D81" s="353">
        <f>'5. Weighted average price'!AA13</f>
        <v>0</v>
      </c>
      <c r="E81" s="354">
        <f>'5. Weighted average price'!AB13</f>
        <v>0</v>
      </c>
      <c r="F81" s="353">
        <f>'5. Weighted average price'!AC13</f>
        <v>0</v>
      </c>
      <c r="G81" s="353">
        <f>'5. Weighted average price'!AD13</f>
        <v>0</v>
      </c>
      <c r="H81" s="354">
        <f>'5. Weighted average price'!AE13</f>
        <v>0</v>
      </c>
    </row>
    <row r="82" spans="2:8">
      <c r="B82" s="202" t="s">
        <v>108</v>
      </c>
      <c r="C82" s="353">
        <f>'5. Weighted average price'!AF13</f>
        <v>0</v>
      </c>
      <c r="D82" s="353">
        <f>'5. Weighted average price'!AG13</f>
        <v>0</v>
      </c>
      <c r="E82" s="354">
        <f>'5. Weighted average price'!AH13</f>
        <v>0</v>
      </c>
      <c r="F82" s="353">
        <f>'5. Weighted average price'!AI13</f>
        <v>0</v>
      </c>
      <c r="G82" s="353">
        <f>'5. Weighted average price'!AJ13</f>
        <v>0</v>
      </c>
      <c r="H82" s="354">
        <f>'5. Weighted average price'!AK13</f>
        <v>0</v>
      </c>
    </row>
    <row r="83" spans="2:8">
      <c r="B83" s="202" t="s">
        <v>109</v>
      </c>
      <c r="C83" s="353">
        <f>'5. Weighted average price'!AM13</f>
        <v>0</v>
      </c>
      <c r="D83" s="353">
        <f>'5. Weighted average price'!AN13</f>
        <v>0</v>
      </c>
      <c r="E83" s="354">
        <f>'5. Weighted average price'!AO13</f>
        <v>0</v>
      </c>
      <c r="F83" s="353">
        <f>'5. Weighted average price'!AP13</f>
        <v>0</v>
      </c>
      <c r="G83" s="353">
        <f>'5. Weighted average price'!AQ13</f>
        <v>0</v>
      </c>
      <c r="H83" s="354">
        <f>'5. Weighted average price'!AR13</f>
        <v>0</v>
      </c>
    </row>
    <row r="84" spans="2:8">
      <c r="B84" s="202" t="s">
        <v>110</v>
      </c>
      <c r="C84" s="353">
        <f>'5. Weighted average price'!AS13</f>
        <v>0</v>
      </c>
      <c r="D84" s="353">
        <f>'5. Weighted average price'!AT13</f>
        <v>0</v>
      </c>
      <c r="E84" s="354">
        <f>'5. Weighted average price'!AU13</f>
        <v>0</v>
      </c>
      <c r="F84" s="353">
        <f>'5. Weighted average price'!AV13</f>
        <v>0</v>
      </c>
      <c r="G84" s="353">
        <f>'5. Weighted average price'!AW13</f>
        <v>0</v>
      </c>
      <c r="H84" s="354">
        <f>'5. Weighted average price'!AX13</f>
        <v>0</v>
      </c>
    </row>
    <row r="85" spans="2:8">
      <c r="B85" s="202" t="s">
        <v>111</v>
      </c>
      <c r="C85" s="353">
        <f>'5. Weighted average price'!AY13</f>
        <v>0</v>
      </c>
      <c r="D85" s="353">
        <f>'5. Weighted average price'!AZ13</f>
        <v>0</v>
      </c>
      <c r="E85" s="354">
        <f>'5. Weighted average price'!BA13</f>
        <v>0</v>
      </c>
      <c r="F85" s="353">
        <f>'5. Weighted average price'!BB13</f>
        <v>0</v>
      </c>
      <c r="G85" s="353">
        <f>'5. Weighted average price'!BC13</f>
        <v>0</v>
      </c>
      <c r="H85" s="354">
        <f>'5. Weighted average price'!BD13</f>
        <v>0</v>
      </c>
    </row>
    <row r="86" spans="2:8">
      <c r="B86" s="202" t="s">
        <v>112</v>
      </c>
      <c r="C86" s="353">
        <f>'5. Weighted average price'!BE13</f>
        <v>0</v>
      </c>
      <c r="D86" s="353">
        <f>'5. Weighted average price'!BF13</f>
        <v>0</v>
      </c>
      <c r="E86" s="354">
        <f>'5. Weighted average price'!BG13</f>
        <v>0</v>
      </c>
      <c r="F86" s="353">
        <f>'5. Weighted average price'!BH13</f>
        <v>0</v>
      </c>
      <c r="G86" s="353">
        <f>'5. Weighted average price'!BI13</f>
        <v>0</v>
      </c>
      <c r="H86" s="354">
        <f>'5. Weighted average price'!BJ13</f>
        <v>0</v>
      </c>
    </row>
    <row r="87" spans="2:8">
      <c r="B87" s="107" t="s">
        <v>114</v>
      </c>
      <c r="C87" s="107"/>
      <c r="D87" s="107"/>
      <c r="E87" s="248"/>
      <c r="F87" s="107"/>
      <c r="G87" s="107"/>
      <c r="H87" s="248"/>
    </row>
    <row r="88" spans="2:8">
      <c r="B88" s="202" t="s">
        <v>105</v>
      </c>
      <c r="C88" s="222">
        <f>'5. Weighted average price'!M14</f>
        <v>0</v>
      </c>
      <c r="D88" s="222">
        <f>'5. Weighted average price'!N14</f>
        <v>0</v>
      </c>
      <c r="E88" s="247">
        <f>'5. Weighted average price'!O14</f>
        <v>0</v>
      </c>
      <c r="F88" s="222">
        <f>'5. Weighted average price'!P14</f>
        <v>0</v>
      </c>
      <c r="G88" s="222">
        <f>'5. Weighted average price'!Q14</f>
        <v>0</v>
      </c>
      <c r="H88" s="247">
        <f>'5. Weighted average price'!R14</f>
        <v>0</v>
      </c>
    </row>
    <row r="89" spans="2:8">
      <c r="B89" s="202" t="s">
        <v>106</v>
      </c>
      <c r="C89" s="222">
        <f>'5. Weighted average price'!T14</f>
        <v>0</v>
      </c>
      <c r="D89" s="222">
        <f>'5. Weighted average price'!U14</f>
        <v>0</v>
      </c>
      <c r="E89" s="247">
        <f>'5. Weighted average price'!V14</f>
        <v>0</v>
      </c>
      <c r="F89" s="222">
        <f>'5. Weighted average price'!W14</f>
        <v>0</v>
      </c>
      <c r="G89" s="222">
        <f>'5. Weighted average price'!X14</f>
        <v>0</v>
      </c>
      <c r="H89" s="247">
        <f>'5. Weighted average price'!Y14</f>
        <v>0</v>
      </c>
    </row>
    <row r="90" spans="2:8">
      <c r="B90" s="202" t="s">
        <v>107</v>
      </c>
      <c r="C90" s="222">
        <f>'5. Weighted average price'!Z14</f>
        <v>0</v>
      </c>
      <c r="D90" s="222">
        <f>'5. Weighted average price'!AA14</f>
        <v>0</v>
      </c>
      <c r="E90" s="247">
        <f>'5. Weighted average price'!AB14</f>
        <v>0</v>
      </c>
      <c r="F90" s="222">
        <f>'5. Weighted average price'!AC14</f>
        <v>0</v>
      </c>
      <c r="G90" s="222">
        <f>'5. Weighted average price'!AD14</f>
        <v>0</v>
      </c>
      <c r="H90" s="247">
        <f>'5. Weighted average price'!AE14</f>
        <v>0</v>
      </c>
    </row>
    <row r="91" spans="2:8">
      <c r="B91" s="202" t="s">
        <v>108</v>
      </c>
      <c r="C91" s="222">
        <f>'5. Weighted average price'!AF14</f>
        <v>0</v>
      </c>
      <c r="D91" s="222">
        <f>'5. Weighted average price'!AG14</f>
        <v>0</v>
      </c>
      <c r="E91" s="247">
        <f>'5. Weighted average price'!AH14</f>
        <v>0</v>
      </c>
      <c r="F91" s="222">
        <f>'5. Weighted average price'!AI14</f>
        <v>0</v>
      </c>
      <c r="G91" s="222">
        <f>'5. Weighted average price'!AJ14</f>
        <v>0</v>
      </c>
      <c r="H91" s="247">
        <f>'5. Weighted average price'!AK14</f>
        <v>0</v>
      </c>
    </row>
    <row r="92" spans="2:8">
      <c r="B92" s="202" t="s">
        <v>109</v>
      </c>
      <c r="C92" s="222">
        <f>'5. Weighted average price'!AM14</f>
        <v>0</v>
      </c>
      <c r="D92" s="222">
        <f>'5. Weighted average price'!AN14</f>
        <v>0</v>
      </c>
      <c r="E92" s="247">
        <f>'5. Weighted average price'!AO14</f>
        <v>0</v>
      </c>
      <c r="F92" s="222">
        <f>'5. Weighted average price'!AP14</f>
        <v>0</v>
      </c>
      <c r="G92" s="222">
        <f>'5. Weighted average price'!AQ14</f>
        <v>0</v>
      </c>
      <c r="H92" s="247">
        <f>'5. Weighted average price'!AR14</f>
        <v>0</v>
      </c>
    </row>
    <row r="93" spans="2:8">
      <c r="B93" s="202" t="s">
        <v>110</v>
      </c>
      <c r="C93" s="222">
        <f>'5. Weighted average price'!AS14</f>
        <v>0</v>
      </c>
      <c r="D93" s="222">
        <f>'5. Weighted average price'!AT14</f>
        <v>0</v>
      </c>
      <c r="E93" s="247">
        <f>'5. Weighted average price'!AU14</f>
        <v>0</v>
      </c>
      <c r="F93" s="222">
        <f>'5. Weighted average price'!AV14</f>
        <v>0</v>
      </c>
      <c r="G93" s="222">
        <f>'5. Weighted average price'!AW14</f>
        <v>0</v>
      </c>
      <c r="H93" s="247">
        <f>'5. Weighted average price'!AX14</f>
        <v>0</v>
      </c>
    </row>
    <row r="94" spans="2:8">
      <c r="B94" s="202" t="s">
        <v>111</v>
      </c>
      <c r="C94" s="222">
        <f>'5. Weighted average price'!AY14</f>
        <v>0</v>
      </c>
      <c r="D94" s="222">
        <f>'5. Weighted average price'!AZ14</f>
        <v>0</v>
      </c>
      <c r="E94" s="247">
        <f>'5. Weighted average price'!BA14</f>
        <v>0</v>
      </c>
      <c r="F94" s="222">
        <f>'5. Weighted average price'!BB14</f>
        <v>0</v>
      </c>
      <c r="G94" s="222">
        <f>'5. Weighted average price'!BC14</f>
        <v>0</v>
      </c>
      <c r="H94" s="247">
        <f>'5. Weighted average price'!BD14</f>
        <v>0</v>
      </c>
    </row>
    <row r="95" spans="2:8">
      <c r="B95" s="202" t="s">
        <v>112</v>
      </c>
      <c r="C95" s="222">
        <f>'5. Weighted average price'!BE14</f>
        <v>0</v>
      </c>
      <c r="D95" s="222">
        <f>'5. Weighted average price'!BF14</f>
        <v>0</v>
      </c>
      <c r="E95" s="247">
        <f>'5. Weighted average price'!BG14</f>
        <v>0</v>
      </c>
      <c r="F95" s="222">
        <f>'5. Weighted average price'!BH14</f>
        <v>0</v>
      </c>
      <c r="G95" s="222">
        <f>'5. Weighted average price'!BI14</f>
        <v>0</v>
      </c>
      <c r="H95" s="247">
        <f>'5. Weighted average price'!BJ14</f>
        <v>0</v>
      </c>
    </row>
    <row r="96" spans="2:8">
      <c r="B96" s="203" t="s">
        <v>115</v>
      </c>
      <c r="C96" s="107"/>
      <c r="D96" s="107"/>
      <c r="E96" s="248"/>
      <c r="F96" s="107"/>
      <c r="G96" s="107"/>
      <c r="H96" s="248"/>
    </row>
    <row r="97" spans="2:8">
      <c r="B97" s="204" t="s">
        <v>116</v>
      </c>
      <c r="C97" s="222">
        <f>'5. Weighted average price'!F16</f>
        <v>0</v>
      </c>
      <c r="D97" s="222">
        <f>'5. Weighted average price'!G16</f>
        <v>0</v>
      </c>
      <c r="E97" s="247">
        <f>'5. Weighted average price'!H16</f>
        <v>0</v>
      </c>
      <c r="F97" s="222">
        <f>'5. Weighted average price'!I16</f>
        <v>0</v>
      </c>
      <c r="G97" s="222">
        <f>'5. Weighted average price'!J16</f>
        <v>0</v>
      </c>
      <c r="H97" s="247">
        <f>'5. Weighted average price'!K16</f>
        <v>0</v>
      </c>
    </row>
    <row r="98" spans="2:8">
      <c r="B98" s="203" t="s">
        <v>117</v>
      </c>
      <c r="C98" s="107"/>
      <c r="D98" s="107"/>
      <c r="E98" s="248"/>
      <c r="F98" s="107"/>
      <c r="G98" s="107"/>
      <c r="H98" s="248"/>
    </row>
    <row r="99" spans="2:8">
      <c r="B99" s="204" t="s">
        <v>118</v>
      </c>
      <c r="C99" s="222">
        <f>'5. Weighted average price'!F18</f>
        <v>0</v>
      </c>
      <c r="D99" s="222">
        <f>'5. Weighted average price'!G18</f>
        <v>0</v>
      </c>
      <c r="E99" s="247">
        <f>'5. Weighted average price'!H18</f>
        <v>0</v>
      </c>
      <c r="F99" s="222">
        <f>'5. Weighted average price'!I18</f>
        <v>0</v>
      </c>
      <c r="G99" s="222">
        <f>'5. Weighted average price'!J18</f>
        <v>0</v>
      </c>
      <c r="H99" s="247">
        <f>'5. Weighted average price'!K18</f>
        <v>0</v>
      </c>
    </row>
    <row r="100" spans="2:8">
      <c r="B100" s="203" t="s">
        <v>119</v>
      </c>
      <c r="C100" s="222">
        <f>'5. Weighted average price'!F19</f>
        <v>1223.1559999999999</v>
      </c>
      <c r="D100" s="311"/>
      <c r="E100" s="311"/>
      <c r="F100" s="222">
        <f>'5. Weighted average price'!I19</f>
        <v>0</v>
      </c>
      <c r="G100" s="311"/>
      <c r="H100" s="311"/>
    </row>
    <row r="101" spans="2:8">
      <c r="B101" s="306"/>
      <c r="F101" s="329"/>
    </row>
    <row r="102" spans="2:8">
      <c r="B102" s="306"/>
      <c r="C102" s="310"/>
    </row>
    <row r="103" spans="2:8" ht="25.5">
      <c r="B103" s="188" t="s">
        <v>120</v>
      </c>
      <c r="C103" s="188" t="s">
        <v>121</v>
      </c>
      <c r="D103" s="188" t="s">
        <v>122</v>
      </c>
    </row>
    <row r="104" spans="2:8" ht="25.5">
      <c r="B104" s="107" t="s">
        <v>123</v>
      </c>
      <c r="C104" s="222">
        <f>C37</f>
        <v>248945132.48094845</v>
      </c>
      <c r="D104" s="222">
        <f>C52</f>
        <v>228809534.89299238</v>
      </c>
    </row>
    <row r="105" spans="2:8">
      <c r="B105" s="107" t="s">
        <v>124</v>
      </c>
      <c r="C105" s="200">
        <f>IFERROR('3. Statement of pipeline assets'!D99/'3. Statement of pipeline assets'!D100,0)</f>
        <v>1.6520854218086738E-2</v>
      </c>
      <c r="D105" s="200">
        <f>IFERROR('4. Recovered capital'!E23/'4. Recovered capital'!E24,0)</f>
        <v>4.5916941235901412E-2</v>
      </c>
    </row>
    <row r="106" spans="2:8">
      <c r="B106" s="107" t="s">
        <v>125</v>
      </c>
      <c r="C106" s="200">
        <f>IFERROR('3. Statement of pipeline assets'!D80/'3. Statement of pipeline assets'!D100,0)</f>
        <v>0.9834791457819132</v>
      </c>
      <c r="D106" s="200">
        <f>IFERROR('4. Recovered capital'!E16/'4. Recovered capital'!E24,0)</f>
        <v>0.9540830587640986</v>
      </c>
    </row>
    <row r="107" spans="2:8" ht="25.5">
      <c r="B107" s="107"/>
      <c r="C107" s="188" t="s">
        <v>126</v>
      </c>
      <c r="D107" s="309"/>
    </row>
    <row r="108" spans="2:8">
      <c r="B108" s="107" t="s">
        <v>127</v>
      </c>
      <c r="C108" s="205">
        <f>IFERROR('2. Revenues and expenses'!D16/'2. Revenues and expenses'!D20,0)</f>
        <v>1</v>
      </c>
      <c r="D108" s="309"/>
    </row>
    <row r="109" spans="2:8">
      <c r="B109" s="107" t="s">
        <v>128</v>
      </c>
      <c r="C109" s="205">
        <f>IFERROR('2. Revenues and expenses'!D19/'2. Revenues and expenses'!D20,0)</f>
        <v>0</v>
      </c>
      <c r="D109" s="309"/>
    </row>
    <row r="110" spans="2:8">
      <c r="B110" s="107" t="s">
        <v>129</v>
      </c>
      <c r="C110" s="205">
        <f>IFERROR('2. Revenues and expenses'!D30/'2. Revenues and expenses'!D42,0)</f>
        <v>0.64282453102887205</v>
      </c>
      <c r="D110" s="309"/>
    </row>
    <row r="111" spans="2:8">
      <c r="B111" s="107" t="s">
        <v>130</v>
      </c>
      <c r="C111" s="205">
        <f>IFERROR('2. Revenues and expenses'!D41/'2. Revenues and expenses'!D42,0)</f>
        <v>0.35717546897112795</v>
      </c>
      <c r="D111" s="309"/>
    </row>
    <row r="112" spans="2:8">
      <c r="B112" s="306"/>
    </row>
    <row r="113" spans="2:4">
      <c r="B113" s="306"/>
    </row>
    <row r="114" spans="2:4" ht="25.5">
      <c r="B114" s="188" t="s">
        <v>131</v>
      </c>
      <c r="C114" s="188" t="s">
        <v>126</v>
      </c>
      <c r="D114" s="188" t="s">
        <v>132</v>
      </c>
    </row>
    <row r="115" spans="2:4">
      <c r="B115" s="107" t="s">
        <v>133</v>
      </c>
      <c r="C115" s="222">
        <f>'2. Revenues and expenses'!F24</f>
        <v>-3628943.2100000004</v>
      </c>
      <c r="D115" s="222">
        <f>'3.3 Depreciation amortisation'!N53</f>
        <v>-3628947.37</v>
      </c>
    </row>
    <row r="116" spans="2:4">
      <c r="B116" s="107" t="s">
        <v>134</v>
      </c>
      <c r="C116" s="222">
        <f>'2. Revenues and expenses'!F35+'2.4 Shared costs'!H20</f>
        <v>-1085000.0519875602</v>
      </c>
      <c r="D116" s="222">
        <f>'3.3 Depreciation amortisation'!M81</f>
        <v>-1085000.0519875602</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G36"/>
  <sheetViews>
    <sheetView zoomScaleNormal="100" workbookViewId="0"/>
  </sheetViews>
  <sheetFormatPr defaultColWidth="9.140625" defaultRowHeight="12.75"/>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7" ht="20.25">
      <c r="B1" s="17" t="s">
        <v>135</v>
      </c>
      <c r="C1" s="15"/>
      <c r="D1" s="15"/>
      <c r="E1" s="15"/>
      <c r="F1" s="15"/>
      <c r="G1" s="15"/>
    </row>
    <row r="2" spans="2:7" ht="15">
      <c r="B2" s="34" t="str">
        <f>Tradingname</f>
        <v>APA (PILBARA PIPELINE) PTY LTD</v>
      </c>
      <c r="C2" s="35"/>
    </row>
    <row r="3" spans="2:7" ht="15">
      <c r="B3" s="36" t="s">
        <v>136</v>
      </c>
      <c r="C3" s="37" t="str">
        <f>TEXT(Yearstart,"dd/mm/yyyy")&amp;" to "&amp;TEXT(Yearending,"dd/mm/yyyy")</f>
        <v>01/07/2024 to 30/06/2025</v>
      </c>
    </row>
    <row r="4" spans="2:7" ht="20.25">
      <c r="B4" s="14"/>
    </row>
    <row r="5" spans="2:7" ht="15.75">
      <c r="B5" s="22" t="s">
        <v>137</v>
      </c>
    </row>
    <row r="6" spans="2:7">
      <c r="B6" s="18"/>
      <c r="C6" s="369"/>
      <c r="D6" s="369"/>
      <c r="E6" s="343"/>
      <c r="F6" s="370"/>
    </row>
    <row r="7" spans="2:7" ht="13.5" customHeight="1">
      <c r="B7" s="107" t="s">
        <v>138</v>
      </c>
      <c r="C7" s="70" t="s">
        <v>705</v>
      </c>
    </row>
    <row r="8" spans="2:7" ht="13.5" customHeight="1">
      <c r="B8" s="107" t="s">
        <v>139</v>
      </c>
      <c r="C8" s="286">
        <v>251.2</v>
      </c>
      <c r="D8" s="338"/>
      <c r="E8" s="295"/>
      <c r="F8" s="295"/>
      <c r="G8" s="295"/>
    </row>
    <row r="9" spans="2:7" ht="13.5" customHeight="1">
      <c r="B9" s="107" t="s">
        <v>140</v>
      </c>
      <c r="C9" s="286">
        <v>7</v>
      </c>
    </row>
    <row r="10" spans="2:7" ht="13.5" customHeight="1">
      <c r="B10" s="107" t="s">
        <v>141</v>
      </c>
      <c r="C10" s="71" t="s">
        <v>698</v>
      </c>
    </row>
    <row r="12" spans="2:7" ht="15.75">
      <c r="B12" s="22" t="s">
        <v>142</v>
      </c>
    </row>
    <row r="14" spans="2:7">
      <c r="B14" s="67" t="s">
        <v>98</v>
      </c>
      <c r="C14" s="68" t="s">
        <v>143</v>
      </c>
      <c r="D14" s="68" t="s">
        <v>144</v>
      </c>
    </row>
    <row r="15" spans="2:7" ht="14.25">
      <c r="B15" s="104" t="s">
        <v>103</v>
      </c>
      <c r="C15" s="105"/>
      <c r="D15" s="106"/>
    </row>
    <row r="16" spans="2:7">
      <c r="B16" s="204" t="s">
        <v>145</v>
      </c>
      <c r="C16" s="72" t="s">
        <v>694</v>
      </c>
      <c r="D16" s="72" t="s">
        <v>21</v>
      </c>
    </row>
    <row r="17" spans="2:4">
      <c r="B17" s="107" t="s">
        <v>146</v>
      </c>
      <c r="C17" s="72" t="s">
        <v>694</v>
      </c>
      <c r="D17" s="72" t="s">
        <v>21</v>
      </c>
    </row>
    <row r="18" spans="2:4">
      <c r="B18" s="107" t="s">
        <v>114</v>
      </c>
      <c r="C18" s="72" t="s">
        <v>21</v>
      </c>
      <c r="D18" s="72" t="s">
        <v>21</v>
      </c>
    </row>
    <row r="19" spans="2:4" ht="14.25">
      <c r="B19" s="104" t="s">
        <v>147</v>
      </c>
      <c r="C19" s="105"/>
      <c r="D19" s="106"/>
    </row>
    <row r="20" spans="2:4">
      <c r="B20" s="204" t="s">
        <v>148</v>
      </c>
      <c r="C20" s="72" t="s">
        <v>21</v>
      </c>
      <c r="D20" s="72" t="s">
        <v>21</v>
      </c>
    </row>
    <row r="21" spans="2:4">
      <c r="B21" s="204" t="s">
        <v>149</v>
      </c>
      <c r="C21" s="72" t="s">
        <v>21</v>
      </c>
      <c r="D21" s="72" t="s">
        <v>21</v>
      </c>
    </row>
    <row r="22" spans="2:4" ht="14.25">
      <c r="B22" s="104" t="s">
        <v>117</v>
      </c>
      <c r="C22" s="105"/>
      <c r="D22" s="106"/>
    </row>
    <row r="23" spans="2:4">
      <c r="B23" s="107" t="s">
        <v>150</v>
      </c>
      <c r="C23" s="72" t="s">
        <v>694</v>
      </c>
      <c r="D23" s="72" t="s">
        <v>21</v>
      </c>
    </row>
    <row r="24" spans="2:4">
      <c r="B24" s="107" t="s">
        <v>151</v>
      </c>
      <c r="C24" s="72" t="s">
        <v>21</v>
      </c>
      <c r="D24" s="72" t="s">
        <v>21</v>
      </c>
    </row>
    <row r="25" spans="2:4" ht="14.25">
      <c r="B25" s="104" t="s">
        <v>152</v>
      </c>
      <c r="C25" s="105"/>
      <c r="D25" s="106"/>
    </row>
    <row r="26" spans="2:4">
      <c r="B26" s="107" t="s">
        <v>153</v>
      </c>
      <c r="C26" s="72" t="s">
        <v>21</v>
      </c>
      <c r="D26" s="72" t="s">
        <v>21</v>
      </c>
    </row>
    <row r="27" spans="2:4">
      <c r="B27" s="107" t="s">
        <v>154</v>
      </c>
      <c r="C27" s="72" t="s">
        <v>694</v>
      </c>
      <c r="D27" s="72" t="s">
        <v>21</v>
      </c>
    </row>
    <row r="28" spans="2:4" ht="14.25">
      <c r="B28" s="104" t="s">
        <v>155</v>
      </c>
      <c r="C28" s="105"/>
      <c r="D28" s="106"/>
    </row>
    <row r="29" spans="2:4">
      <c r="B29" s="371" t="s">
        <v>156</v>
      </c>
      <c r="C29" s="72"/>
      <c r="D29" s="72"/>
    </row>
    <row r="30" spans="2:4">
      <c r="B30" s="371" t="s">
        <v>156</v>
      </c>
      <c r="C30" s="72"/>
      <c r="D30" s="72"/>
    </row>
    <row r="31" spans="2:4">
      <c r="B31" s="371" t="s">
        <v>156</v>
      </c>
      <c r="C31" s="72"/>
      <c r="D31" s="72"/>
    </row>
    <row r="32" spans="2:4">
      <c r="B32" s="371" t="s">
        <v>156</v>
      </c>
      <c r="C32" s="72"/>
      <c r="D32" s="72"/>
    </row>
    <row r="33" spans="2:4">
      <c r="B33" s="371" t="s">
        <v>156</v>
      </c>
      <c r="C33" s="72"/>
      <c r="D33" s="72"/>
    </row>
    <row r="34" spans="2:4">
      <c r="B34" s="371" t="s">
        <v>156</v>
      </c>
      <c r="C34" s="72"/>
      <c r="D34" s="72"/>
    </row>
    <row r="35" spans="2:4">
      <c r="B35" s="371" t="s">
        <v>156</v>
      </c>
      <c r="C35" s="72"/>
      <c r="D35" s="72"/>
    </row>
    <row r="36" spans="2:4">
      <c r="B36" s="371" t="s">
        <v>156</v>
      </c>
      <c r="C36" s="72"/>
      <c r="D36" s="7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0:D21 C23:D24 C16:D18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c r="B1" s="17" t="s">
        <v>157</v>
      </c>
      <c r="C1" s="15"/>
      <c r="D1" s="15"/>
      <c r="E1" s="15"/>
      <c r="F1" s="15"/>
      <c r="G1" s="15"/>
    </row>
    <row r="2" spans="2:7" ht="15">
      <c r="B2" s="34" t="str">
        <f>Tradingname</f>
        <v>APA (PILBARA PIPELINE) PTY LTD</v>
      </c>
      <c r="C2" s="35"/>
    </row>
    <row r="3" spans="2:7" ht="15">
      <c r="B3" s="36" t="s">
        <v>136</v>
      </c>
      <c r="C3" s="37" t="str">
        <f>TEXT(Yearstart,"dd/mm/yyyy")&amp;" to "&amp;TEXT(Yearending,"dd/mm/yyyy")</f>
        <v>01/07/2024 to 30/06/2025</v>
      </c>
    </row>
    <row r="4" spans="2:7" ht="14.25" customHeight="1">
      <c r="B4" s="14"/>
    </row>
    <row r="5" spans="2:7" ht="15.75">
      <c r="B5" s="22" t="s">
        <v>158</v>
      </c>
    </row>
    <row r="6" spans="2:7">
      <c r="B6" s="18"/>
      <c r="C6" s="369"/>
      <c r="D6" s="343"/>
      <c r="E6" s="370"/>
    </row>
    <row r="7" spans="2:7" ht="57" customHeight="1">
      <c r="B7" s="67"/>
      <c r="C7" s="73" t="s">
        <v>159</v>
      </c>
    </row>
    <row r="8" spans="2:7" ht="13.5" customHeight="1">
      <c r="B8" s="107" t="s">
        <v>160</v>
      </c>
      <c r="C8" s="372">
        <f>'2. Revenues and expenses'!F43</f>
        <v>26630530.360666052</v>
      </c>
    </row>
    <row r="9" spans="2:7" ht="13.5" customHeight="1">
      <c r="B9" s="107" t="s">
        <v>82</v>
      </c>
      <c r="C9" s="372">
        <f>'3. Statement of pipeline assets'!$D$100</f>
        <v>248945132.48094845</v>
      </c>
      <c r="F9" s="343"/>
    </row>
    <row r="10" spans="2:7" ht="13.5" customHeight="1">
      <c r="B10" s="107" t="s">
        <v>161</v>
      </c>
      <c r="C10" s="297">
        <f>IFERROR(C8/C9,0)</f>
        <v>0.10697349289488142</v>
      </c>
      <c r="E10" s="350"/>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M43"/>
  <sheetViews>
    <sheetView zoomScaleNormal="100" workbookViewId="0"/>
  </sheetViews>
  <sheetFormatPr defaultColWidth="9.140625" defaultRowHeight="12.75"/>
  <cols>
    <col min="1" max="1" width="12" style="16" customWidth="1"/>
    <col min="2" max="2" width="19.140625" style="16" customWidth="1"/>
    <col min="3" max="3" width="43.42578125" style="16" customWidth="1"/>
    <col min="4" max="9" width="20.85546875" style="16" customWidth="1"/>
    <col min="10" max="16384" width="9.140625" style="16"/>
  </cols>
  <sheetData>
    <row r="1" spans="1:13" ht="20.25">
      <c r="B1" s="455" t="s">
        <v>162</v>
      </c>
      <c r="C1" s="455"/>
      <c r="D1" s="455"/>
      <c r="E1" s="15"/>
      <c r="F1" s="15"/>
      <c r="G1" s="15"/>
      <c r="H1" s="15"/>
      <c r="I1" s="15"/>
    </row>
    <row r="2" spans="1:13" ht="18" customHeight="1">
      <c r="B2" s="34" t="str">
        <f>Tradingname</f>
        <v>APA (PILBARA PIPELINE) PTY LTD</v>
      </c>
      <c r="C2" s="35"/>
      <c r="I2" s="31"/>
    </row>
    <row r="3" spans="1:13" ht="15">
      <c r="B3" s="36" t="s">
        <v>136</v>
      </c>
      <c r="C3" s="37" t="str">
        <f>TEXT(Yearstart,"dd/mm/yyyy")&amp;" to "&amp;TEXT(Yearending,"dd/mm/yyyy")</f>
        <v>01/07/2024 to 30/06/2025</v>
      </c>
    </row>
    <row r="4" spans="1:13" ht="12.75" customHeight="1">
      <c r="B4" s="14"/>
      <c r="D4" s="295"/>
      <c r="G4" s="295"/>
    </row>
    <row r="5" spans="1:13" ht="15.75">
      <c r="B5" s="451" t="s">
        <v>163</v>
      </c>
      <c r="C5" s="451"/>
      <c r="D5" s="451"/>
    </row>
    <row r="6" spans="1:13">
      <c r="B6" s="18"/>
      <c r="C6" s="373"/>
      <c r="D6" s="374"/>
      <c r="E6" s="374"/>
      <c r="F6" s="374"/>
      <c r="G6" s="374"/>
      <c r="H6" s="374"/>
      <c r="I6" s="374"/>
    </row>
    <row r="7" spans="1:13" ht="30.75" customHeight="1">
      <c r="B7" s="68"/>
      <c r="C7" s="68"/>
      <c r="D7" s="452" t="s">
        <v>164</v>
      </c>
      <c r="E7" s="453"/>
      <c r="F7" s="454"/>
      <c r="G7" s="452" t="s">
        <v>165</v>
      </c>
      <c r="H7" s="453"/>
      <c r="I7" s="454"/>
    </row>
    <row r="8" spans="1:13" ht="51" customHeight="1">
      <c r="B8" s="67" t="s">
        <v>166</v>
      </c>
      <c r="C8" s="68" t="s">
        <v>167</v>
      </c>
      <c r="D8" s="74" t="s">
        <v>46</v>
      </c>
      <c r="E8" s="74" t="s">
        <v>47</v>
      </c>
      <c r="F8" s="74" t="s">
        <v>48</v>
      </c>
      <c r="G8" s="74" t="s">
        <v>46</v>
      </c>
      <c r="H8" s="74" t="s">
        <v>47</v>
      </c>
      <c r="I8" s="74" t="s">
        <v>48</v>
      </c>
    </row>
    <row r="9" spans="1:13">
      <c r="B9" s="77"/>
      <c r="C9" s="75"/>
      <c r="D9" s="76" t="s">
        <v>168</v>
      </c>
      <c r="E9" s="76" t="s">
        <v>168</v>
      </c>
      <c r="F9" s="76" t="s">
        <v>168</v>
      </c>
      <c r="G9" s="76" t="s">
        <v>168</v>
      </c>
      <c r="H9" s="76" t="s">
        <v>168</v>
      </c>
      <c r="I9" s="76" t="s">
        <v>168</v>
      </c>
    </row>
    <row r="10" spans="1:13">
      <c r="B10" s="375"/>
      <c r="C10" s="108" t="s">
        <v>49</v>
      </c>
      <c r="D10" s="376"/>
      <c r="E10" s="376"/>
      <c r="F10" s="376"/>
      <c r="G10" s="376"/>
      <c r="H10" s="376"/>
      <c r="I10" s="377"/>
    </row>
    <row r="11" spans="1:13">
      <c r="B11" s="314" t="s">
        <v>169</v>
      </c>
      <c r="C11" s="109" t="s">
        <v>170</v>
      </c>
      <c r="D11" s="378">
        <f>'2.1 Revenue by service'!D21</f>
        <v>29419766.710000005</v>
      </c>
      <c r="E11" s="378">
        <f>'2.1 Revenue by service'!E21</f>
        <v>0</v>
      </c>
      <c r="F11" s="378">
        <f t="shared" ref="F11:F16" si="0">SUM(D11:E11)</f>
        <v>29419766.710000005</v>
      </c>
      <c r="G11" s="378">
        <f>'2.1 Revenue by service'!G21</f>
        <v>28104652.549999978</v>
      </c>
      <c r="H11" s="378">
        <f>'2.1 Revenue by service'!H21</f>
        <v>0</v>
      </c>
      <c r="I11" s="378">
        <f>SUM(G11:H11)</f>
        <v>28104652.549999978</v>
      </c>
    </row>
    <row r="12" spans="1:13">
      <c r="A12" s="167"/>
      <c r="B12" s="124"/>
      <c r="C12" s="257" t="s">
        <v>171</v>
      </c>
      <c r="D12" s="378">
        <f>'2.2 Revenue contributions '!C15</f>
        <v>0</v>
      </c>
      <c r="E12" s="378">
        <f>'2.2 Revenue contributions '!D15</f>
        <v>0</v>
      </c>
      <c r="F12" s="378">
        <f t="shared" si="0"/>
        <v>0</v>
      </c>
      <c r="G12" s="220">
        <v>0</v>
      </c>
      <c r="H12" s="220">
        <v>0</v>
      </c>
      <c r="I12" s="378">
        <f>SUM(G12:H12)</f>
        <v>0</v>
      </c>
    </row>
    <row r="13" spans="1:13">
      <c r="A13" s="167"/>
      <c r="B13" s="124"/>
      <c r="C13" s="257" t="s">
        <v>172</v>
      </c>
      <c r="D13" s="378">
        <f>'2.2 Revenue contributions '!D27</f>
        <v>0</v>
      </c>
      <c r="E13" s="378"/>
      <c r="F13" s="378">
        <f t="shared" si="0"/>
        <v>0</v>
      </c>
      <c r="G13" s="220">
        <v>0</v>
      </c>
      <c r="H13" s="378">
        <v>0</v>
      </c>
      <c r="I13" s="378">
        <f>SUM(G13:H13)</f>
        <v>0</v>
      </c>
    </row>
    <row r="14" spans="1:13">
      <c r="B14" s="124"/>
      <c r="C14" s="257" t="s">
        <v>173</v>
      </c>
      <c r="D14" s="220">
        <v>0</v>
      </c>
      <c r="E14" s="220"/>
      <c r="F14" s="378">
        <f t="shared" si="0"/>
        <v>0</v>
      </c>
      <c r="G14" s="220">
        <v>-3436.8787541196807</v>
      </c>
      <c r="H14" s="220">
        <v>0</v>
      </c>
      <c r="I14" s="378">
        <f>SUM(G14:H14)</f>
        <v>-3436.8787541196807</v>
      </c>
      <c r="M14" s="344"/>
    </row>
    <row r="15" spans="1:13">
      <c r="B15" s="314" t="s">
        <v>174</v>
      </c>
      <c r="C15" s="109" t="s">
        <v>175</v>
      </c>
      <c r="D15" s="220">
        <v>9370427.1400000006</v>
      </c>
      <c r="E15" s="220"/>
      <c r="F15" s="378">
        <f t="shared" si="0"/>
        <v>9370427.1400000006</v>
      </c>
      <c r="G15" s="220">
        <v>3709975.0200000005</v>
      </c>
      <c r="H15" s="220">
        <v>0</v>
      </c>
      <c r="I15" s="378">
        <f>SUM(G15:H15)</f>
        <v>3709975.0200000005</v>
      </c>
    </row>
    <row r="16" spans="1:13">
      <c r="B16" s="379"/>
      <c r="C16" s="110" t="s">
        <v>176</v>
      </c>
      <c r="D16" s="221">
        <f>SUM(D11:D15)</f>
        <v>38790193.850000009</v>
      </c>
      <c r="E16" s="221">
        <f>SUM(E11:E15)</f>
        <v>0</v>
      </c>
      <c r="F16" s="378">
        <f t="shared" si="0"/>
        <v>38790193.850000009</v>
      </c>
      <c r="G16" s="221">
        <f>SUM(G11:G15)</f>
        <v>31811190.691245858</v>
      </c>
      <c r="H16" s="221">
        <f>SUM(H11:H15)</f>
        <v>0</v>
      </c>
      <c r="I16" s="221">
        <f>SUM(I11:I15)</f>
        <v>31811190.691245858</v>
      </c>
    </row>
    <row r="17" spans="1:9">
      <c r="B17" s="380"/>
      <c r="C17" s="108" t="s">
        <v>50</v>
      </c>
      <c r="D17" s="381"/>
      <c r="E17" s="381"/>
      <c r="F17" s="381"/>
      <c r="G17" s="381"/>
      <c r="H17" s="381"/>
      <c r="I17" s="382"/>
    </row>
    <row r="18" spans="1:9">
      <c r="B18" s="383"/>
      <c r="C18" s="109" t="s">
        <v>177</v>
      </c>
      <c r="D18" s="378">
        <f>'2.3 Indirect revenue'!G36</f>
        <v>0</v>
      </c>
      <c r="E18" s="378">
        <f>'2.3 Indirect revenue'!H36</f>
        <v>0</v>
      </c>
      <c r="F18" s="378">
        <f>SUM(D18:E18)</f>
        <v>0</v>
      </c>
      <c r="G18" s="220">
        <v>0</v>
      </c>
      <c r="H18" s="220">
        <v>0</v>
      </c>
      <c r="I18" s="378">
        <f>SUM(G18:H18)</f>
        <v>0</v>
      </c>
    </row>
    <row r="19" spans="1:9">
      <c r="B19" s="379"/>
      <c r="C19" s="110" t="s">
        <v>178</v>
      </c>
      <c r="D19" s="221">
        <f t="shared" ref="D19:I19" si="1">SUM(D18:D18)</f>
        <v>0</v>
      </c>
      <c r="E19" s="221">
        <f t="shared" si="1"/>
        <v>0</v>
      </c>
      <c r="F19" s="221">
        <f t="shared" si="1"/>
        <v>0</v>
      </c>
      <c r="G19" s="221">
        <f t="shared" si="1"/>
        <v>0</v>
      </c>
      <c r="H19" s="221">
        <f t="shared" si="1"/>
        <v>0</v>
      </c>
      <c r="I19" s="221">
        <f t="shared" si="1"/>
        <v>0</v>
      </c>
    </row>
    <row r="20" spans="1:9">
      <c r="B20" s="379"/>
      <c r="C20" s="110" t="s">
        <v>51</v>
      </c>
      <c r="D20" s="221">
        <f t="shared" ref="D20:I20" si="2">D16+D19</f>
        <v>38790193.850000009</v>
      </c>
      <c r="E20" s="221">
        <f t="shared" si="2"/>
        <v>0</v>
      </c>
      <c r="F20" s="221">
        <f t="shared" si="2"/>
        <v>38790193.850000009</v>
      </c>
      <c r="G20" s="221">
        <f t="shared" si="2"/>
        <v>31811190.691245858</v>
      </c>
      <c r="H20" s="221">
        <f t="shared" si="2"/>
        <v>0</v>
      </c>
      <c r="I20" s="221">
        <f t="shared" si="2"/>
        <v>31811190.691245858</v>
      </c>
    </row>
    <row r="21" spans="1:9">
      <c r="B21" s="380"/>
      <c r="C21" s="108" t="s">
        <v>52</v>
      </c>
      <c r="D21" s="381"/>
      <c r="E21" s="381"/>
      <c r="F21" s="381"/>
      <c r="G21" s="381"/>
      <c r="H21" s="381"/>
      <c r="I21" s="382"/>
    </row>
    <row r="22" spans="1:9">
      <c r="B22" s="314" t="s">
        <v>179</v>
      </c>
      <c r="C22" s="109" t="s">
        <v>180</v>
      </c>
      <c r="D22" s="220">
        <v>0</v>
      </c>
      <c r="E22" s="220"/>
      <c r="F22" s="378">
        <f t="shared" ref="F22:F29" si="3">SUM(D22:E22)</f>
        <v>0</v>
      </c>
      <c r="G22" s="220">
        <v>-258</v>
      </c>
      <c r="H22" s="220">
        <v>0</v>
      </c>
      <c r="I22" s="378">
        <f t="shared" ref="I22:I27" si="4">SUM(G22:H22)</f>
        <v>-258</v>
      </c>
    </row>
    <row r="23" spans="1:9">
      <c r="B23" s="314" t="s">
        <v>179</v>
      </c>
      <c r="C23" s="109" t="s">
        <v>181</v>
      </c>
      <c r="D23" s="220">
        <v>-3314073.34</v>
      </c>
      <c r="E23" s="220"/>
      <c r="F23" s="378">
        <f t="shared" si="3"/>
        <v>-3314073.34</v>
      </c>
      <c r="G23" s="220">
        <v>-2865205.7359395796</v>
      </c>
      <c r="H23" s="220">
        <v>0</v>
      </c>
      <c r="I23" s="378">
        <f t="shared" si="4"/>
        <v>-2865205.7359395796</v>
      </c>
    </row>
    <row r="24" spans="1:9">
      <c r="B24" s="314" t="s">
        <v>182</v>
      </c>
      <c r="C24" s="109" t="s">
        <v>183</v>
      </c>
      <c r="D24" s="220">
        <v>-3628943.2100000004</v>
      </c>
      <c r="E24" s="220"/>
      <c r="F24" s="378">
        <f t="shared" si="3"/>
        <v>-3628943.2100000004</v>
      </c>
      <c r="G24" s="220">
        <v>-3454828.4198261332</v>
      </c>
      <c r="H24" s="220">
        <v>0</v>
      </c>
      <c r="I24" s="378">
        <f t="shared" si="4"/>
        <v>-3454828.4198261332</v>
      </c>
    </row>
    <row r="25" spans="1:9">
      <c r="B25" s="314" t="s">
        <v>179</v>
      </c>
      <c r="C25" s="109" t="s">
        <v>184</v>
      </c>
      <c r="D25" s="220">
        <v>-113793.38</v>
      </c>
      <c r="E25" s="220"/>
      <c r="F25" s="378">
        <f t="shared" si="3"/>
        <v>-113793.38</v>
      </c>
      <c r="G25" s="220">
        <v>-113726</v>
      </c>
      <c r="H25" s="220">
        <v>0</v>
      </c>
      <c r="I25" s="378">
        <f t="shared" si="4"/>
        <v>-113726</v>
      </c>
    </row>
    <row r="26" spans="1:9">
      <c r="B26" s="314" t="s">
        <v>179</v>
      </c>
      <c r="C26" s="109" t="s">
        <v>185</v>
      </c>
      <c r="D26" s="220">
        <v>-68495.320000000007</v>
      </c>
      <c r="E26" s="220"/>
      <c r="F26" s="378">
        <f t="shared" si="3"/>
        <v>-68495.320000000007</v>
      </c>
      <c r="G26" s="220">
        <v>-72113.63</v>
      </c>
      <c r="H26" s="220">
        <v>0</v>
      </c>
      <c r="I26" s="378">
        <f t="shared" si="4"/>
        <v>-72113.63</v>
      </c>
    </row>
    <row r="27" spans="1:9">
      <c r="B27" s="314" t="s">
        <v>179</v>
      </c>
      <c r="C27" s="109" t="s">
        <v>186</v>
      </c>
      <c r="D27" s="220">
        <v>-168.27</v>
      </c>
      <c r="E27" s="220"/>
      <c r="F27" s="378">
        <f t="shared" si="3"/>
        <v>-168.27</v>
      </c>
      <c r="G27" s="220">
        <v>-214.5</v>
      </c>
      <c r="H27" s="220">
        <v>0</v>
      </c>
      <c r="I27" s="378">
        <f t="shared" si="4"/>
        <v>-214.5</v>
      </c>
    </row>
    <row r="28" spans="1:9">
      <c r="B28" s="314" t="s">
        <v>179</v>
      </c>
      <c r="C28" s="109" t="s">
        <v>187</v>
      </c>
      <c r="D28" s="220">
        <v>-8250.56</v>
      </c>
      <c r="E28" s="220"/>
      <c r="F28" s="378">
        <f>SUM(D28:E28)</f>
        <v>-8250.56</v>
      </c>
      <c r="G28" s="220">
        <v>0</v>
      </c>
      <c r="H28" s="220">
        <v>0</v>
      </c>
      <c r="I28" s="378">
        <f>SUM(G28:H28)</f>
        <v>0</v>
      </c>
    </row>
    <row r="29" spans="1:9">
      <c r="B29" s="314" t="s">
        <v>179</v>
      </c>
      <c r="C29" s="111" t="s">
        <v>188</v>
      </c>
      <c r="D29" s="220">
        <v>-682805.9</v>
      </c>
      <c r="E29" s="220"/>
      <c r="F29" s="378">
        <f t="shared" si="3"/>
        <v>-682805.9</v>
      </c>
      <c r="G29" s="220">
        <v>-874230.15999999992</v>
      </c>
      <c r="H29" s="220">
        <v>0</v>
      </c>
      <c r="I29" s="378">
        <f>SUM(G29:H29)</f>
        <v>-874230.15999999992</v>
      </c>
    </row>
    <row r="30" spans="1:9">
      <c r="B30" s="379"/>
      <c r="C30" s="110" t="s">
        <v>189</v>
      </c>
      <c r="D30" s="221">
        <f t="shared" ref="D30:I30" si="5">SUM(D22:D29)</f>
        <v>-7816529.9800000004</v>
      </c>
      <c r="E30" s="221">
        <f t="shared" si="5"/>
        <v>0</v>
      </c>
      <c r="F30" s="221">
        <f t="shared" si="5"/>
        <v>-7816529.9800000004</v>
      </c>
      <c r="G30" s="221">
        <f t="shared" si="5"/>
        <v>-7380576.4457657123</v>
      </c>
      <c r="H30" s="221">
        <f t="shared" si="5"/>
        <v>0</v>
      </c>
      <c r="I30" s="221">
        <f t="shared" si="5"/>
        <v>-7380576.4457657123</v>
      </c>
    </row>
    <row r="31" spans="1:9">
      <c r="B31" s="380"/>
      <c r="C31" s="108" t="s">
        <v>190</v>
      </c>
      <c r="D31" s="381"/>
      <c r="E31" s="381"/>
      <c r="F31" s="381"/>
      <c r="G31" s="381"/>
      <c r="H31" s="381"/>
      <c r="I31" s="382"/>
    </row>
    <row r="32" spans="1:9">
      <c r="A32" s="167"/>
      <c r="B32" s="124"/>
      <c r="C32" s="109" t="s">
        <v>191</v>
      </c>
      <c r="D32" s="378">
        <f>SUMIF('2.4 Shared costs'!$C$9:$C$35,'2. Revenues and expenses'!$C32,'2.4 Shared costs'!$H$9:$H$35)</f>
        <v>0</v>
      </c>
      <c r="E32" s="378">
        <f>SUMIF('2.4 Shared costs'!$C$9:$C$35,'2. Revenues and expenses'!$C32,'2.4 Shared costs'!$I$9:$I$35)</f>
        <v>0</v>
      </c>
      <c r="F32" s="378">
        <f t="shared" ref="F32:F40" si="6">SUM(D32:E32)</f>
        <v>0</v>
      </c>
      <c r="G32" s="220">
        <v>0</v>
      </c>
      <c r="H32" s="220">
        <v>0</v>
      </c>
      <c r="I32" s="378">
        <f t="shared" ref="I32:I40" si="7">SUM(G32:H32)</f>
        <v>0</v>
      </c>
    </row>
    <row r="33" spans="1:9">
      <c r="B33" s="124"/>
      <c r="C33" s="109" t="s">
        <v>192</v>
      </c>
      <c r="D33" s="378">
        <f>SUMIF('2.4 Shared costs'!$C$9:$C$35,'2. Revenues and expenses'!$C33,'2.4 Shared costs'!$H$9:$H$35)</f>
        <v>0</v>
      </c>
      <c r="E33" s="378">
        <f>SUMIF('2.4 Shared costs'!$C$9:$C$35,'2. Revenues and expenses'!$C33,'2.4 Shared costs'!$I$9:$I$35)</f>
        <v>0</v>
      </c>
      <c r="F33" s="378">
        <f t="shared" si="6"/>
        <v>0</v>
      </c>
      <c r="G33" s="220">
        <v>0</v>
      </c>
      <c r="H33" s="220">
        <v>0</v>
      </c>
      <c r="I33" s="378">
        <f t="shared" si="7"/>
        <v>0</v>
      </c>
    </row>
    <row r="34" spans="1:9">
      <c r="B34" s="124"/>
      <c r="C34" s="109" t="s">
        <v>193</v>
      </c>
      <c r="D34" s="378">
        <f>SUMIF('2.4 Shared costs'!$C$9:$C$35,'2. Revenues and expenses'!$C34,'2.4 Shared costs'!$H$9:$H$35)</f>
        <v>0</v>
      </c>
      <c r="E34" s="378">
        <f>SUMIF('2.4 Shared costs'!$C$9:$C$35,'2. Revenues and expenses'!$C34,'2.4 Shared costs'!$I$9:$I$35)</f>
        <v>0</v>
      </c>
      <c r="F34" s="378">
        <f t="shared" si="6"/>
        <v>0</v>
      </c>
      <c r="G34" s="220">
        <v>0</v>
      </c>
      <c r="H34" s="220">
        <v>0</v>
      </c>
      <c r="I34" s="378">
        <f t="shared" si="7"/>
        <v>0</v>
      </c>
    </row>
    <row r="35" spans="1:9">
      <c r="B35" s="314" t="s">
        <v>182</v>
      </c>
      <c r="C35" s="111" t="s">
        <v>194</v>
      </c>
      <c r="D35" s="378">
        <f>SUMIF('2.4 Shared costs'!$C$9:$C$35,'2. Revenues and expenses'!$C35,'2.4 Shared costs'!$H$9:$H$35)</f>
        <v>-875301.36775134737</v>
      </c>
      <c r="E35" s="378">
        <f>SUMIF('2.4 Shared costs'!$C$9:$C$35,'2. Revenues and expenses'!$C35,'2.4 Shared costs'!$I$9:$I$35)</f>
        <v>0</v>
      </c>
      <c r="F35" s="378">
        <f t="shared" si="6"/>
        <v>-875301.36775134737</v>
      </c>
      <c r="G35" s="220">
        <v>-990144.61977261701</v>
      </c>
      <c r="H35" s="220">
        <v>0</v>
      </c>
      <c r="I35" s="378">
        <f t="shared" si="7"/>
        <v>-990144.61977261701</v>
      </c>
    </row>
    <row r="36" spans="1:9">
      <c r="B36" s="124"/>
      <c r="C36" s="111" t="s">
        <v>195</v>
      </c>
      <c r="D36" s="378">
        <f>SUMIF('2.4 Shared costs'!$C$9:$C$35,'2. Revenues and expenses'!$C36,'2.4 Shared costs'!$H$9:$H$35)</f>
        <v>0</v>
      </c>
      <c r="E36" s="378">
        <f>SUMIF('2.4 Shared costs'!$C$9:$C$35,'2. Revenues and expenses'!$C36,'2.4 Shared costs'!$I$9:$I$35)</f>
        <v>0</v>
      </c>
      <c r="F36" s="378">
        <f t="shared" si="6"/>
        <v>0</v>
      </c>
      <c r="G36" s="220">
        <v>0</v>
      </c>
      <c r="H36" s="220">
        <v>0</v>
      </c>
      <c r="I36" s="378">
        <f t="shared" si="7"/>
        <v>0</v>
      </c>
    </row>
    <row r="37" spans="1:9">
      <c r="B37" s="124"/>
      <c r="C37" s="109" t="s">
        <v>196</v>
      </c>
      <c r="D37" s="378">
        <f>SUMIF('2.4 Shared costs'!$C$9:$C$35,'2. Revenues and expenses'!$C37,'2.4 Shared costs'!$H$9:$H$35)</f>
        <v>0</v>
      </c>
      <c r="E37" s="378">
        <f>SUMIF('2.4 Shared costs'!$C$9:$C$35,'2. Revenues and expenses'!$C37,'2.4 Shared costs'!$I$9:$I$35)</f>
        <v>0</v>
      </c>
      <c r="F37" s="378">
        <f t="shared" si="6"/>
        <v>0</v>
      </c>
      <c r="G37" s="220">
        <v>0</v>
      </c>
      <c r="H37" s="220">
        <v>0</v>
      </c>
      <c r="I37" s="378">
        <f t="shared" si="7"/>
        <v>0</v>
      </c>
    </row>
    <row r="38" spans="1:9">
      <c r="B38" s="124"/>
      <c r="C38" s="109" t="s">
        <v>197</v>
      </c>
      <c r="D38" s="378">
        <f>SUMIF('2.4 Shared costs'!$C$9:$C$35,'2. Revenues and expenses'!$C38,'2.4 Shared costs'!$H$9:$H$35)</f>
        <v>0</v>
      </c>
      <c r="E38" s="378">
        <f>SUMIF('2.4 Shared costs'!$C$9:$C$35,'2. Revenues and expenses'!$C38,'2.4 Shared costs'!$I$9:$I$35)</f>
        <v>0</v>
      </c>
      <c r="F38" s="378">
        <f t="shared" si="6"/>
        <v>0</v>
      </c>
      <c r="G38" s="220">
        <v>0</v>
      </c>
      <c r="H38" s="220">
        <v>0</v>
      </c>
      <c r="I38" s="378">
        <f t="shared" si="7"/>
        <v>0</v>
      </c>
    </row>
    <row r="39" spans="1:9">
      <c r="B39" s="314" t="s">
        <v>198</v>
      </c>
      <c r="C39" s="109" t="s">
        <v>199</v>
      </c>
      <c r="D39" s="378">
        <f>SUMIF('2.4 Shared costs'!$C$9:$C$35,'2. Revenues and expenses'!$C39,'2.4 Shared costs'!$H$9:$H$35)</f>
        <v>0</v>
      </c>
      <c r="E39" s="378">
        <f>SUMIF('2.4 Shared costs'!$C$9:$C$35,'2. Revenues and expenses'!$C39,'2.4 Shared costs'!$I$9:$I$35)</f>
        <v>0</v>
      </c>
      <c r="F39" s="378">
        <f t="shared" si="6"/>
        <v>0</v>
      </c>
      <c r="G39" s="220">
        <v>0</v>
      </c>
      <c r="H39" s="220">
        <v>0</v>
      </c>
      <c r="I39" s="378">
        <f t="shared" si="7"/>
        <v>0</v>
      </c>
    </row>
    <row r="40" spans="1:9">
      <c r="B40" s="314" t="s">
        <v>200</v>
      </c>
      <c r="C40" s="111" t="s">
        <v>201</v>
      </c>
      <c r="D40" s="378">
        <f>SUMIF('2.4 Shared costs'!$C$9:$C$35,'2. Revenues and expenses'!$C40,'2.4 Shared costs'!$H$9:$H$35)</f>
        <v>-3467832.1415826119</v>
      </c>
      <c r="E40" s="378">
        <f>SUMIF('2.4 Shared costs'!$C$9:$C$35,'2. Revenues and expenses'!$C40,'2.4 Shared costs'!$I$9:$I$35)</f>
        <v>0</v>
      </c>
      <c r="F40" s="378">
        <f t="shared" si="6"/>
        <v>-3467832.1415826119</v>
      </c>
      <c r="G40" s="220">
        <v>-3938182.9373911293</v>
      </c>
      <c r="H40" s="220">
        <v>0</v>
      </c>
      <c r="I40" s="378">
        <f t="shared" si="7"/>
        <v>-3938182.9373911293</v>
      </c>
    </row>
    <row r="41" spans="1:9">
      <c r="B41" s="379"/>
      <c r="C41" s="110" t="s">
        <v>202</v>
      </c>
      <c r="D41" s="221">
        <f t="shared" ref="D41:I41" si="8">SUM(D32:D40)</f>
        <v>-4343133.5093339588</v>
      </c>
      <c r="E41" s="221">
        <f t="shared" si="8"/>
        <v>0</v>
      </c>
      <c r="F41" s="221">
        <f t="shared" si="8"/>
        <v>-4343133.5093339588</v>
      </c>
      <c r="G41" s="220">
        <f t="shared" si="8"/>
        <v>-4928327.5571637461</v>
      </c>
      <c r="H41" s="220">
        <f t="shared" si="8"/>
        <v>0</v>
      </c>
      <c r="I41" s="221">
        <f t="shared" si="8"/>
        <v>-4928327.5571637461</v>
      </c>
    </row>
    <row r="42" spans="1:9">
      <c r="B42" s="379"/>
      <c r="C42" s="110" t="s">
        <v>54</v>
      </c>
      <c r="D42" s="221">
        <f t="shared" ref="D42:I42" si="9">D30+D41</f>
        <v>-12159663.489333959</v>
      </c>
      <c r="E42" s="221">
        <f t="shared" si="9"/>
        <v>0</v>
      </c>
      <c r="F42" s="221">
        <f t="shared" si="9"/>
        <v>-12159663.489333959</v>
      </c>
      <c r="G42" s="220">
        <f t="shared" si="9"/>
        <v>-12308904.002929458</v>
      </c>
      <c r="H42" s="220">
        <f t="shared" si="9"/>
        <v>0</v>
      </c>
      <c r="I42" s="221">
        <f t="shared" si="9"/>
        <v>-12308904.002929458</v>
      </c>
    </row>
    <row r="43" spans="1:9">
      <c r="A43" s="167"/>
      <c r="B43" s="124"/>
      <c r="C43" s="110" t="s">
        <v>203</v>
      </c>
      <c r="D43" s="378">
        <f t="shared" ref="D43:I43" si="10">D20+D42</f>
        <v>26630530.360666052</v>
      </c>
      <c r="E43" s="378">
        <f t="shared" si="10"/>
        <v>0</v>
      </c>
      <c r="F43" s="378">
        <f t="shared" si="10"/>
        <v>26630530.360666052</v>
      </c>
      <c r="G43" s="220">
        <f t="shared" si="10"/>
        <v>19502286.688316397</v>
      </c>
      <c r="H43" s="220">
        <f t="shared" si="10"/>
        <v>0</v>
      </c>
      <c r="I43" s="378">
        <f t="shared" si="10"/>
        <v>19502286.688316397</v>
      </c>
    </row>
  </sheetData>
  <mergeCells count="4">
    <mergeCell ref="B5:D5"/>
    <mergeCell ref="D7:F7"/>
    <mergeCell ref="G7:I7"/>
    <mergeCell ref="B1:D1"/>
  </mergeCells>
  <phoneticPr fontId="40"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Normal="100" workbookViewId="0"/>
  </sheetViews>
  <sheetFormatPr defaultColWidth="9.140625" defaultRowHeight="12.75"/>
  <cols>
    <col min="1" max="1" width="12" style="16" customWidth="1"/>
    <col min="2" max="2" width="24.85546875" style="16" customWidth="1"/>
    <col min="3" max="3" width="43.42578125" style="16" customWidth="1"/>
    <col min="4" max="9" width="20.85546875" style="16" customWidth="1"/>
    <col min="10" max="16384" width="9.140625" style="16"/>
  </cols>
  <sheetData>
    <row r="1" spans="2:9" ht="20.25">
      <c r="B1" s="456" t="s">
        <v>204</v>
      </c>
      <c r="C1" s="456"/>
      <c r="D1" s="15"/>
      <c r="E1" s="15"/>
      <c r="F1" s="15"/>
      <c r="G1" s="15"/>
      <c r="H1" s="15"/>
      <c r="I1" s="15"/>
    </row>
    <row r="2" spans="2:9" ht="16.5" customHeight="1">
      <c r="B2" s="34" t="str">
        <f>Tradingname</f>
        <v>APA (PILBARA PIPELINE) PTY LTD</v>
      </c>
      <c r="C2" s="35"/>
      <c r="I2" s="31"/>
    </row>
    <row r="3" spans="2:9" ht="15">
      <c r="B3" s="36" t="s">
        <v>136</v>
      </c>
      <c r="C3" s="37" t="str">
        <f>TEXT(Yearstart,"dd/mm/yyyy")&amp;" to "&amp;TEXT(Yearending,"dd/mm/yyyy")</f>
        <v>01/07/2024 to 30/06/2025</v>
      </c>
    </row>
    <row r="4" spans="2:9" ht="12.75" customHeight="1">
      <c r="B4" s="14"/>
      <c r="D4" s="295"/>
      <c r="G4" s="295"/>
    </row>
    <row r="5" spans="2:9" ht="15.75">
      <c r="B5" s="451" t="s">
        <v>205</v>
      </c>
      <c r="C5" s="451"/>
      <c r="D5" s="451"/>
    </row>
    <row r="6" spans="2:9">
      <c r="B6" s="18"/>
      <c r="C6" s="373"/>
      <c r="D6" s="374"/>
      <c r="E6" s="374"/>
      <c r="F6" s="374"/>
      <c r="G6" s="374"/>
      <c r="H6" s="374"/>
      <c r="I6" s="374"/>
    </row>
    <row r="7" spans="2:9" ht="21" customHeight="1">
      <c r="B7" s="68"/>
      <c r="C7" s="68"/>
      <c r="D7" s="452" t="s">
        <v>164</v>
      </c>
      <c r="E7" s="453"/>
      <c r="F7" s="454"/>
      <c r="G7" s="452" t="s">
        <v>165</v>
      </c>
      <c r="H7" s="453"/>
      <c r="I7" s="454"/>
    </row>
    <row r="8" spans="2:9" ht="51" customHeight="1">
      <c r="B8" s="67" t="s">
        <v>166</v>
      </c>
      <c r="C8" s="68" t="s">
        <v>167</v>
      </c>
      <c r="D8" s="74" t="s">
        <v>46</v>
      </c>
      <c r="E8" s="74" t="s">
        <v>47</v>
      </c>
      <c r="F8" s="74" t="s">
        <v>48</v>
      </c>
      <c r="G8" s="74" t="s">
        <v>46</v>
      </c>
      <c r="H8" s="74" t="s">
        <v>47</v>
      </c>
      <c r="I8" s="74" t="s">
        <v>48</v>
      </c>
    </row>
    <row r="9" spans="2:9" ht="15.75" customHeight="1">
      <c r="B9" s="67"/>
      <c r="C9" s="68"/>
      <c r="D9" s="76" t="s">
        <v>168</v>
      </c>
      <c r="E9" s="76" t="s">
        <v>168</v>
      </c>
      <c r="F9" s="76" t="s">
        <v>168</v>
      </c>
      <c r="G9" s="76" t="s">
        <v>168</v>
      </c>
      <c r="H9" s="76" t="s">
        <v>168</v>
      </c>
      <c r="I9" s="76" t="s">
        <v>168</v>
      </c>
    </row>
    <row r="10" spans="2:9">
      <c r="B10" s="384"/>
      <c r="C10" s="258" t="s">
        <v>204</v>
      </c>
      <c r="D10" s="376"/>
      <c r="E10" s="376"/>
      <c r="F10" s="376"/>
      <c r="G10" s="376"/>
      <c r="H10" s="376"/>
      <c r="I10" s="377"/>
    </row>
    <row r="11" spans="2:9">
      <c r="B11" s="314" t="s">
        <v>169</v>
      </c>
      <c r="C11" s="109" t="s">
        <v>206</v>
      </c>
      <c r="D11" s="220">
        <v>27126675.860000007</v>
      </c>
      <c r="E11" s="220"/>
      <c r="F11" s="378">
        <f t="shared" ref="F11:F20" si="0">SUM(D11:E11)</f>
        <v>27126675.860000007</v>
      </c>
      <c r="G11" s="220">
        <v>26237215.919999987</v>
      </c>
      <c r="H11" s="220">
        <v>0</v>
      </c>
      <c r="I11" s="378">
        <f t="shared" ref="I11:I20" si="1">SUM(G11:H11)</f>
        <v>26237215.919999987</v>
      </c>
    </row>
    <row r="12" spans="2:9">
      <c r="B12" s="314" t="s">
        <v>174</v>
      </c>
      <c r="C12" s="109" t="s">
        <v>207</v>
      </c>
      <c r="D12" s="220">
        <v>595093.56999999995</v>
      </c>
      <c r="E12" s="220"/>
      <c r="F12" s="378">
        <f t="shared" si="0"/>
        <v>595093.56999999995</v>
      </c>
      <c r="G12" s="220">
        <v>439823.75</v>
      </c>
      <c r="H12" s="220">
        <v>0</v>
      </c>
      <c r="I12" s="378">
        <f t="shared" si="1"/>
        <v>439823.75</v>
      </c>
    </row>
    <row r="13" spans="2:9">
      <c r="B13" s="314" t="s">
        <v>174</v>
      </c>
      <c r="C13" s="109" t="s">
        <v>208</v>
      </c>
      <c r="D13" s="220">
        <v>0</v>
      </c>
      <c r="E13" s="220"/>
      <c r="F13" s="378">
        <f t="shared" si="0"/>
        <v>0</v>
      </c>
      <c r="G13" s="220">
        <v>0</v>
      </c>
      <c r="H13" s="220">
        <v>0</v>
      </c>
      <c r="I13" s="378">
        <f t="shared" si="1"/>
        <v>0</v>
      </c>
    </row>
    <row r="14" spans="2:9">
      <c r="B14" s="314" t="s">
        <v>174</v>
      </c>
      <c r="C14" s="109" t="s">
        <v>209</v>
      </c>
      <c r="D14" s="220">
        <v>0</v>
      </c>
      <c r="E14" s="220"/>
      <c r="F14" s="378">
        <f t="shared" si="0"/>
        <v>0</v>
      </c>
      <c r="G14" s="220">
        <v>0</v>
      </c>
      <c r="H14" s="220">
        <v>0</v>
      </c>
      <c r="I14" s="378">
        <f t="shared" si="1"/>
        <v>0</v>
      </c>
    </row>
    <row r="15" spans="2:9" ht="25.5">
      <c r="B15" s="314" t="s">
        <v>174</v>
      </c>
      <c r="C15" s="112" t="s">
        <v>210</v>
      </c>
      <c r="D15" s="220">
        <v>0</v>
      </c>
      <c r="E15" s="220"/>
      <c r="F15" s="378">
        <f t="shared" si="0"/>
        <v>0</v>
      </c>
      <c r="G15" s="220">
        <v>0</v>
      </c>
      <c r="H15" s="220">
        <v>0</v>
      </c>
      <c r="I15" s="378">
        <f t="shared" si="1"/>
        <v>0</v>
      </c>
    </row>
    <row r="16" spans="2:9">
      <c r="B16" s="314" t="s">
        <v>174</v>
      </c>
      <c r="C16" s="259" t="s">
        <v>211</v>
      </c>
      <c r="D16" s="220">
        <v>1223156</v>
      </c>
      <c r="E16" s="220"/>
      <c r="F16" s="378">
        <f>SUM(D16:E16)</f>
        <v>1223156</v>
      </c>
      <c r="G16" s="220">
        <v>1183228.2</v>
      </c>
      <c r="H16" s="220">
        <v>0</v>
      </c>
      <c r="I16" s="378">
        <f>SUM(G16:H16)</f>
        <v>1183228.2</v>
      </c>
    </row>
    <row r="17" spans="2:9">
      <c r="B17" s="314" t="s">
        <v>174</v>
      </c>
      <c r="C17" s="259" t="s">
        <v>212</v>
      </c>
      <c r="D17" s="220">
        <v>0</v>
      </c>
      <c r="E17" s="220"/>
      <c r="F17" s="378">
        <f>SUM(D17:E17)</f>
        <v>0</v>
      </c>
      <c r="G17" s="220">
        <v>0</v>
      </c>
      <c r="H17" s="220">
        <v>0</v>
      </c>
      <c r="I17" s="378">
        <f>SUM(G17:H17)</f>
        <v>0</v>
      </c>
    </row>
    <row r="18" spans="2:9">
      <c r="B18" s="314" t="s">
        <v>174</v>
      </c>
      <c r="C18" s="109" t="s">
        <v>213</v>
      </c>
      <c r="D18" s="220">
        <v>0</v>
      </c>
      <c r="E18" s="220"/>
      <c r="F18" s="378">
        <f t="shared" si="0"/>
        <v>0</v>
      </c>
      <c r="G18" s="220">
        <v>0</v>
      </c>
      <c r="H18" s="220">
        <v>0</v>
      </c>
      <c r="I18" s="378">
        <f t="shared" si="1"/>
        <v>0</v>
      </c>
    </row>
    <row r="19" spans="2:9">
      <c r="B19" s="314" t="s">
        <v>174</v>
      </c>
      <c r="C19" s="109" t="s">
        <v>214</v>
      </c>
      <c r="D19" s="220">
        <v>7977.81</v>
      </c>
      <c r="E19" s="220"/>
      <c r="F19" s="378">
        <f t="shared" si="0"/>
        <v>7977.81</v>
      </c>
      <c r="G19" s="220">
        <v>5020.9399999999987</v>
      </c>
      <c r="H19" s="220">
        <v>0</v>
      </c>
      <c r="I19" s="378">
        <f t="shared" si="1"/>
        <v>5020.9399999999987</v>
      </c>
    </row>
    <row r="20" spans="2:9">
      <c r="B20" s="314" t="s">
        <v>174</v>
      </c>
      <c r="C20" s="259" t="s">
        <v>215</v>
      </c>
      <c r="D20" s="220">
        <v>466863.47</v>
      </c>
      <c r="E20" s="220"/>
      <c r="F20" s="378">
        <f t="shared" si="0"/>
        <v>466863.47</v>
      </c>
      <c r="G20" s="220">
        <v>239363.73999999091</v>
      </c>
      <c r="H20" s="220">
        <v>0</v>
      </c>
      <c r="I20" s="378">
        <f t="shared" si="1"/>
        <v>239363.73999999091</v>
      </c>
    </row>
    <row r="21" spans="2:9">
      <c r="B21" s="385"/>
      <c r="C21" s="260" t="s">
        <v>170</v>
      </c>
      <c r="D21" s="221">
        <f t="shared" ref="D21:I21" si="2">SUM(D11:D20)</f>
        <v>29419766.710000005</v>
      </c>
      <c r="E21" s="221">
        <f t="shared" si="2"/>
        <v>0</v>
      </c>
      <c r="F21" s="221">
        <f t="shared" si="2"/>
        <v>29419766.710000005</v>
      </c>
      <c r="G21" s="221">
        <f t="shared" si="2"/>
        <v>28104652.549999978</v>
      </c>
      <c r="H21" s="221">
        <f t="shared" si="2"/>
        <v>0</v>
      </c>
      <c r="I21" s="221">
        <f t="shared" si="2"/>
        <v>28104652.549999978</v>
      </c>
    </row>
    <row r="22" spans="2:9">
      <c r="B22" s="295"/>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c r="B1" s="17" t="s">
        <v>216</v>
      </c>
      <c r="C1" s="15"/>
      <c r="D1" s="15"/>
      <c r="E1" s="15"/>
      <c r="F1" s="15"/>
      <c r="G1" s="15"/>
      <c r="H1" s="15"/>
      <c r="I1" s="15"/>
      <c r="J1" s="15"/>
    </row>
    <row r="2" spans="2:10" ht="15.75" customHeight="1">
      <c r="B2" s="34" t="str">
        <f>Tradingname</f>
        <v>APA (PILBARA PIPELINE) PTY LTD</v>
      </c>
      <c r="C2" s="35"/>
    </row>
    <row r="3" spans="2:10" ht="18.75" customHeight="1">
      <c r="B3" s="36" t="s">
        <v>136</v>
      </c>
      <c r="C3" s="37" t="str">
        <f>TEXT(Yearstart,"dd/mm/yyyy")&amp;" to "&amp;TEXT(Yearending,"dd/mm/yyyy")</f>
        <v>01/07/2024 to 30/06/2025</v>
      </c>
      <c r="F3" s="31"/>
    </row>
    <row r="4" spans="2:10" ht="20.25">
      <c r="B4" s="14"/>
    </row>
    <row r="5" spans="2:10" ht="15.75">
      <c r="B5" s="22" t="s">
        <v>217</v>
      </c>
    </row>
    <row r="6" spans="2:10">
      <c r="B6" s="18"/>
      <c r="C6" s="369"/>
      <c r="D6" s="369"/>
      <c r="E6" s="369"/>
      <c r="F6" s="369"/>
      <c r="G6" s="343"/>
      <c r="H6" s="370"/>
    </row>
    <row r="7" spans="2:10" ht="39" customHeight="1">
      <c r="B7" s="79" t="s">
        <v>167</v>
      </c>
      <c r="C7" s="74" t="s">
        <v>46</v>
      </c>
      <c r="D7" s="74" t="s">
        <v>47</v>
      </c>
      <c r="E7" s="74" t="s">
        <v>48</v>
      </c>
    </row>
    <row r="8" spans="2:10" ht="13.5" customHeight="1">
      <c r="B8" s="67"/>
      <c r="C8" s="76" t="s">
        <v>168</v>
      </c>
      <c r="D8" s="76" t="s">
        <v>168</v>
      </c>
      <c r="E8" s="76" t="s">
        <v>168</v>
      </c>
    </row>
    <row r="9" spans="2:10" ht="13.5" customHeight="1">
      <c r="B9" s="207" t="s">
        <v>218</v>
      </c>
      <c r="C9" s="227">
        <v>0</v>
      </c>
      <c r="D9" s="227">
        <v>0</v>
      </c>
      <c r="E9" s="228">
        <f t="shared" ref="E9:E14" si="0">SUM(C9:D9)</f>
        <v>0</v>
      </c>
    </row>
    <row r="10" spans="2:10" ht="13.5" customHeight="1">
      <c r="B10" s="207"/>
      <c r="C10" s="227"/>
      <c r="D10" s="227"/>
      <c r="E10" s="228">
        <f t="shared" si="0"/>
        <v>0</v>
      </c>
    </row>
    <row r="11" spans="2:10" ht="13.5" customHeight="1">
      <c r="B11" s="207"/>
      <c r="C11" s="227"/>
      <c r="D11" s="227"/>
      <c r="E11" s="228">
        <f t="shared" si="0"/>
        <v>0</v>
      </c>
    </row>
    <row r="12" spans="2:10" ht="13.5" customHeight="1">
      <c r="B12" s="207"/>
      <c r="C12" s="227"/>
      <c r="D12" s="227"/>
      <c r="E12" s="228">
        <f t="shared" si="0"/>
        <v>0</v>
      </c>
    </row>
    <row r="13" spans="2:10" ht="13.5" customHeight="1">
      <c r="B13" s="207"/>
      <c r="C13" s="227"/>
      <c r="D13" s="227"/>
      <c r="E13" s="228">
        <f t="shared" si="0"/>
        <v>0</v>
      </c>
    </row>
    <row r="14" spans="2:10" ht="13.5" customHeight="1">
      <c r="B14" s="207"/>
      <c r="C14" s="227"/>
      <c r="D14" s="227"/>
      <c r="E14" s="228">
        <f t="shared" si="0"/>
        <v>0</v>
      </c>
    </row>
    <row r="15" spans="2:10">
      <c r="B15" s="78" t="s">
        <v>48</v>
      </c>
      <c r="C15" s="221">
        <f>SUM(C9:C14)</f>
        <v>0</v>
      </c>
      <c r="D15" s="221">
        <f>SUM(D9:D14)</f>
        <v>0</v>
      </c>
      <c r="E15" s="221">
        <f>SUM(E9:E14)</f>
        <v>0</v>
      </c>
    </row>
    <row r="17" spans="2:6" ht="15.75">
      <c r="B17" s="22" t="s">
        <v>219</v>
      </c>
    </row>
    <row r="18" spans="2:6" ht="19.5" customHeight="1">
      <c r="B18" s="18"/>
      <c r="C18" s="369"/>
      <c r="D18" s="369"/>
      <c r="E18" s="369"/>
      <c r="F18" s="369"/>
    </row>
    <row r="19" spans="2:6" ht="24.75" customHeight="1">
      <c r="B19" s="67" t="s">
        <v>220</v>
      </c>
      <c r="C19" s="80" t="s">
        <v>167</v>
      </c>
      <c r="D19" s="74" t="s">
        <v>48</v>
      </c>
    </row>
    <row r="20" spans="2:6">
      <c r="B20" s="67"/>
      <c r="C20" s="76"/>
      <c r="D20" s="76" t="s">
        <v>168</v>
      </c>
    </row>
    <row r="21" spans="2:6">
      <c r="B21" s="207"/>
      <c r="C21" s="209"/>
      <c r="D21" s="226"/>
    </row>
    <row r="22" spans="2:6">
      <c r="B22" s="207"/>
      <c r="C22" s="209"/>
      <c r="D22" s="226"/>
    </row>
    <row r="23" spans="2:6">
      <c r="B23" s="207"/>
      <c r="C23" s="209"/>
      <c r="D23" s="226"/>
    </row>
    <row r="24" spans="2:6">
      <c r="B24" s="207"/>
      <c r="C24" s="209"/>
      <c r="D24" s="226"/>
    </row>
    <row r="25" spans="2:6">
      <c r="B25" s="207"/>
      <c r="C25" s="209"/>
      <c r="D25" s="226"/>
    </row>
    <row r="26" spans="2:6">
      <c r="B26" s="207"/>
      <c r="C26" s="209"/>
      <c r="D26" s="226"/>
    </row>
    <row r="27" spans="2:6">
      <c r="B27" s="457" t="s">
        <v>221</v>
      </c>
      <c r="C27" s="458"/>
      <c r="D27" s="221">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Normal="100" workbookViewId="0"/>
  </sheetViews>
  <sheetFormatPr defaultColWidth="9.140625" defaultRowHeight="12.75"/>
  <cols>
    <col min="1" max="1" width="12.42578125" style="23" customWidth="1"/>
    <col min="2" max="2" width="18.5703125" style="23" customWidth="1"/>
    <col min="3" max="3" width="42.140625" style="23" customWidth="1"/>
    <col min="4" max="4" width="26.85546875" style="23" customWidth="1"/>
    <col min="5" max="5" width="22.5703125" style="23" customWidth="1"/>
    <col min="6" max="6" width="20.5703125" style="23" customWidth="1"/>
    <col min="7" max="8" width="22.5703125" style="23" customWidth="1"/>
    <col min="9" max="9" width="9.42578125" style="23" customWidth="1"/>
    <col min="10" max="10" width="25.140625" style="23" customWidth="1"/>
    <col min="11" max="16384" width="9.140625" style="23"/>
  </cols>
  <sheetData>
    <row r="1" spans="2:8" ht="20.25">
      <c r="B1" s="459" t="s">
        <v>222</v>
      </c>
      <c r="C1" s="459"/>
      <c r="D1" s="15"/>
      <c r="E1" s="15"/>
      <c r="F1" s="15"/>
      <c r="G1" s="15"/>
      <c r="H1" s="15"/>
    </row>
    <row r="2" spans="2:8" ht="17.25" customHeight="1">
      <c r="B2" s="34" t="str">
        <f>Tradingname</f>
        <v>APA (PILBARA PIPELINE) PTY LTD</v>
      </c>
      <c r="C2" s="35"/>
      <c r="D2" s="24"/>
      <c r="E2" s="460" t="s">
        <v>223</v>
      </c>
      <c r="F2" s="460"/>
      <c r="G2" s="460"/>
      <c r="H2" s="24"/>
    </row>
    <row r="3" spans="2:8" ht="17.25" customHeight="1">
      <c r="B3" s="36" t="s">
        <v>136</v>
      </c>
      <c r="C3" s="37" t="str">
        <f>TEXT(Yearstart,"dd/mm/yyyy")&amp;" to "&amp;TEXT(Yearending,"dd/mm/yyyy")</f>
        <v>01/07/2024 to 30/06/2025</v>
      </c>
      <c r="E3" s="460"/>
      <c r="F3" s="460"/>
      <c r="G3" s="460"/>
    </row>
    <row r="4" spans="2:8" ht="14.25" customHeight="1">
      <c r="B4" s="14"/>
      <c r="E4" s="460"/>
      <c r="F4" s="460"/>
      <c r="G4" s="460"/>
    </row>
    <row r="5" spans="2:8" ht="15.75">
      <c r="B5" s="25" t="s">
        <v>224</v>
      </c>
      <c r="C5" s="386"/>
      <c r="D5" s="386"/>
      <c r="E5" s="386"/>
      <c r="F5" s="387"/>
      <c r="G5" s="386"/>
      <c r="H5" s="386"/>
    </row>
    <row r="6" spans="2:8" ht="15.75">
      <c r="B6" s="25"/>
      <c r="C6" s="386"/>
      <c r="D6" s="386"/>
      <c r="E6" s="386"/>
      <c r="F6" s="387"/>
      <c r="G6" s="386"/>
      <c r="H6" s="386"/>
    </row>
    <row r="7" spans="2:8" ht="40.5" customHeight="1">
      <c r="B7" s="81" t="s">
        <v>166</v>
      </c>
      <c r="C7" s="81" t="s">
        <v>225</v>
      </c>
      <c r="D7" s="82" t="s">
        <v>226</v>
      </c>
      <c r="E7" s="82" t="s">
        <v>227</v>
      </c>
      <c r="F7" s="82" t="s">
        <v>228</v>
      </c>
      <c r="G7" s="82" t="s">
        <v>229</v>
      </c>
      <c r="H7" s="82" t="s">
        <v>230</v>
      </c>
    </row>
    <row r="8" spans="2:8">
      <c r="B8" s="83"/>
      <c r="C8" s="81" t="s">
        <v>231</v>
      </c>
      <c r="D8" s="84" t="s">
        <v>168</v>
      </c>
      <c r="E8" s="84" t="s">
        <v>168</v>
      </c>
      <c r="F8" s="84"/>
      <c r="G8" s="84" t="s">
        <v>168</v>
      </c>
      <c r="H8" s="84" t="s">
        <v>168</v>
      </c>
    </row>
    <row r="9" spans="2:8">
      <c r="B9" s="113"/>
      <c r="C9" s="113"/>
      <c r="D9" s="229"/>
      <c r="E9" s="229"/>
      <c r="F9" s="85"/>
      <c r="G9" s="378">
        <f t="shared" ref="G9:G35" si="0">D9*F9</f>
        <v>0</v>
      </c>
      <c r="H9" s="378">
        <f>E9*F9</f>
        <v>0</v>
      </c>
    </row>
    <row r="10" spans="2:8">
      <c r="B10" s="113"/>
      <c r="C10" s="113"/>
      <c r="D10" s="229"/>
      <c r="E10" s="229"/>
      <c r="F10" s="85"/>
      <c r="G10" s="378">
        <f t="shared" si="0"/>
        <v>0</v>
      </c>
      <c r="H10" s="378">
        <f t="shared" ref="H10:H35" si="1">E10*F10</f>
        <v>0</v>
      </c>
    </row>
    <row r="11" spans="2:8">
      <c r="B11" s="113"/>
      <c r="C11" s="113"/>
      <c r="D11" s="229"/>
      <c r="E11" s="229"/>
      <c r="F11" s="85"/>
      <c r="G11" s="378">
        <f t="shared" si="0"/>
        <v>0</v>
      </c>
      <c r="H11" s="378">
        <f t="shared" si="1"/>
        <v>0</v>
      </c>
    </row>
    <row r="12" spans="2:8">
      <c r="B12" s="113"/>
      <c r="C12" s="113"/>
      <c r="D12" s="229"/>
      <c r="E12" s="229"/>
      <c r="F12" s="85"/>
      <c r="G12" s="378">
        <f t="shared" si="0"/>
        <v>0</v>
      </c>
      <c r="H12" s="378">
        <f t="shared" si="1"/>
        <v>0</v>
      </c>
    </row>
    <row r="13" spans="2:8">
      <c r="B13" s="113"/>
      <c r="C13" s="113"/>
      <c r="D13" s="229"/>
      <c r="E13" s="229"/>
      <c r="F13" s="85"/>
      <c r="G13" s="378">
        <f t="shared" si="0"/>
        <v>0</v>
      </c>
      <c r="H13" s="378">
        <f t="shared" si="1"/>
        <v>0</v>
      </c>
    </row>
    <row r="14" spans="2:8">
      <c r="B14" s="113"/>
      <c r="C14" s="113"/>
      <c r="D14" s="229"/>
      <c r="E14" s="229"/>
      <c r="F14" s="85"/>
      <c r="G14" s="378">
        <f t="shared" si="0"/>
        <v>0</v>
      </c>
      <c r="H14" s="378">
        <f t="shared" si="1"/>
        <v>0</v>
      </c>
    </row>
    <row r="15" spans="2:8">
      <c r="B15" s="113"/>
      <c r="C15" s="113"/>
      <c r="D15" s="229"/>
      <c r="E15" s="229"/>
      <c r="F15" s="85"/>
      <c r="G15" s="378">
        <f t="shared" si="0"/>
        <v>0</v>
      </c>
      <c r="H15" s="378">
        <f t="shared" si="1"/>
        <v>0</v>
      </c>
    </row>
    <row r="16" spans="2:8">
      <c r="B16" s="113"/>
      <c r="C16" s="113"/>
      <c r="D16" s="229"/>
      <c r="E16" s="229"/>
      <c r="F16" s="85"/>
      <c r="G16" s="378">
        <f t="shared" si="0"/>
        <v>0</v>
      </c>
      <c r="H16" s="378">
        <f t="shared" si="1"/>
        <v>0</v>
      </c>
    </row>
    <row r="17" spans="2:8">
      <c r="B17" s="113"/>
      <c r="C17" s="113"/>
      <c r="D17" s="229"/>
      <c r="E17" s="229"/>
      <c r="F17" s="85"/>
      <c r="G17" s="378">
        <f t="shared" si="0"/>
        <v>0</v>
      </c>
      <c r="H17" s="378">
        <f t="shared" si="1"/>
        <v>0</v>
      </c>
    </row>
    <row r="18" spans="2:8">
      <c r="B18" s="113"/>
      <c r="C18" s="113"/>
      <c r="D18" s="229"/>
      <c r="E18" s="229"/>
      <c r="F18" s="85"/>
      <c r="G18" s="378">
        <f t="shared" si="0"/>
        <v>0</v>
      </c>
      <c r="H18" s="378">
        <f t="shared" si="1"/>
        <v>0</v>
      </c>
    </row>
    <row r="19" spans="2:8">
      <c r="B19" s="113"/>
      <c r="C19" s="113"/>
      <c r="D19" s="229"/>
      <c r="E19" s="229"/>
      <c r="F19" s="85"/>
      <c r="G19" s="378">
        <f t="shared" si="0"/>
        <v>0</v>
      </c>
      <c r="H19" s="378">
        <f t="shared" si="1"/>
        <v>0</v>
      </c>
    </row>
    <row r="20" spans="2:8">
      <c r="B20" s="113"/>
      <c r="C20" s="113"/>
      <c r="D20" s="229"/>
      <c r="E20" s="229"/>
      <c r="F20" s="85"/>
      <c r="G20" s="378">
        <f t="shared" si="0"/>
        <v>0</v>
      </c>
      <c r="H20" s="378">
        <f t="shared" si="1"/>
        <v>0</v>
      </c>
    </row>
    <row r="21" spans="2:8">
      <c r="B21" s="113"/>
      <c r="C21" s="113"/>
      <c r="D21" s="229"/>
      <c r="E21" s="229"/>
      <c r="F21" s="85"/>
      <c r="G21" s="378">
        <f t="shared" si="0"/>
        <v>0</v>
      </c>
      <c r="H21" s="378">
        <f t="shared" si="1"/>
        <v>0</v>
      </c>
    </row>
    <row r="22" spans="2:8">
      <c r="B22" s="113"/>
      <c r="C22" s="113"/>
      <c r="D22" s="229"/>
      <c r="E22" s="229"/>
      <c r="F22" s="85"/>
      <c r="G22" s="378">
        <f t="shared" si="0"/>
        <v>0</v>
      </c>
      <c r="H22" s="378">
        <f t="shared" si="1"/>
        <v>0</v>
      </c>
    </row>
    <row r="23" spans="2:8">
      <c r="B23" s="113"/>
      <c r="C23" s="113"/>
      <c r="D23" s="229"/>
      <c r="E23" s="229"/>
      <c r="F23" s="85"/>
      <c r="G23" s="378">
        <f t="shared" si="0"/>
        <v>0</v>
      </c>
      <c r="H23" s="378">
        <f t="shared" si="1"/>
        <v>0</v>
      </c>
    </row>
    <row r="24" spans="2:8">
      <c r="B24" s="113"/>
      <c r="C24" s="113"/>
      <c r="D24" s="229"/>
      <c r="E24" s="229"/>
      <c r="F24" s="85"/>
      <c r="G24" s="378">
        <f t="shared" si="0"/>
        <v>0</v>
      </c>
      <c r="H24" s="378">
        <f t="shared" si="1"/>
        <v>0</v>
      </c>
    </row>
    <row r="25" spans="2:8">
      <c r="B25" s="113"/>
      <c r="C25" s="113"/>
      <c r="D25" s="229"/>
      <c r="E25" s="229"/>
      <c r="F25" s="85"/>
      <c r="G25" s="378">
        <f t="shared" si="0"/>
        <v>0</v>
      </c>
      <c r="H25" s="378">
        <f t="shared" si="1"/>
        <v>0</v>
      </c>
    </row>
    <row r="26" spans="2:8">
      <c r="B26" s="113"/>
      <c r="C26" s="113"/>
      <c r="D26" s="229"/>
      <c r="E26" s="229"/>
      <c r="F26" s="85"/>
      <c r="G26" s="378">
        <f t="shared" si="0"/>
        <v>0</v>
      </c>
      <c r="H26" s="378">
        <f t="shared" si="1"/>
        <v>0</v>
      </c>
    </row>
    <row r="27" spans="2:8">
      <c r="B27" s="113"/>
      <c r="C27" s="113"/>
      <c r="D27" s="229"/>
      <c r="E27" s="229"/>
      <c r="F27" s="85"/>
      <c r="G27" s="378">
        <f t="shared" si="0"/>
        <v>0</v>
      </c>
      <c r="H27" s="378">
        <f t="shared" si="1"/>
        <v>0</v>
      </c>
    </row>
    <row r="28" spans="2:8">
      <c r="B28" s="113"/>
      <c r="C28" s="113"/>
      <c r="D28" s="229"/>
      <c r="E28" s="229"/>
      <c r="F28" s="85"/>
      <c r="G28" s="378">
        <f t="shared" si="0"/>
        <v>0</v>
      </c>
      <c r="H28" s="378">
        <f t="shared" si="1"/>
        <v>0</v>
      </c>
    </row>
    <row r="29" spans="2:8">
      <c r="B29" s="113"/>
      <c r="C29" s="113"/>
      <c r="D29" s="229"/>
      <c r="E29" s="229"/>
      <c r="F29" s="85"/>
      <c r="G29" s="378">
        <f t="shared" si="0"/>
        <v>0</v>
      </c>
      <c r="H29" s="378">
        <f t="shared" si="1"/>
        <v>0</v>
      </c>
    </row>
    <row r="30" spans="2:8">
      <c r="B30" s="113"/>
      <c r="C30" s="113"/>
      <c r="D30" s="229"/>
      <c r="E30" s="229"/>
      <c r="F30" s="85"/>
      <c r="G30" s="378">
        <f t="shared" si="0"/>
        <v>0</v>
      </c>
      <c r="H30" s="378">
        <f t="shared" si="1"/>
        <v>0</v>
      </c>
    </row>
    <row r="31" spans="2:8">
      <c r="B31" s="113"/>
      <c r="C31" s="113"/>
      <c r="D31" s="229"/>
      <c r="E31" s="229"/>
      <c r="F31" s="85"/>
      <c r="G31" s="378">
        <f t="shared" si="0"/>
        <v>0</v>
      </c>
      <c r="H31" s="378">
        <f t="shared" si="1"/>
        <v>0</v>
      </c>
    </row>
    <row r="32" spans="2:8">
      <c r="B32" s="113"/>
      <c r="C32" s="113"/>
      <c r="D32" s="229"/>
      <c r="E32" s="229"/>
      <c r="F32" s="85"/>
      <c r="G32" s="378">
        <f t="shared" si="0"/>
        <v>0</v>
      </c>
      <c r="H32" s="378">
        <f t="shared" si="1"/>
        <v>0</v>
      </c>
    </row>
    <row r="33" spans="2:8">
      <c r="B33" s="113"/>
      <c r="C33" s="113"/>
      <c r="D33" s="229"/>
      <c r="E33" s="229"/>
      <c r="F33" s="85"/>
      <c r="G33" s="378">
        <f t="shared" si="0"/>
        <v>0</v>
      </c>
      <c r="H33" s="378">
        <f t="shared" si="1"/>
        <v>0</v>
      </c>
    </row>
    <row r="34" spans="2:8">
      <c r="B34" s="113"/>
      <c r="C34" s="113"/>
      <c r="D34" s="229"/>
      <c r="E34" s="229"/>
      <c r="F34" s="85"/>
      <c r="G34" s="378">
        <f t="shared" si="0"/>
        <v>0</v>
      </c>
      <c r="H34" s="378">
        <f t="shared" si="1"/>
        <v>0</v>
      </c>
    </row>
    <row r="35" spans="2:8">
      <c r="B35" s="113"/>
      <c r="C35" s="113"/>
      <c r="D35" s="229"/>
      <c r="E35" s="229"/>
      <c r="F35" s="85"/>
      <c r="G35" s="378">
        <f t="shared" si="0"/>
        <v>0</v>
      </c>
      <c r="H35" s="378">
        <f t="shared" si="1"/>
        <v>0</v>
      </c>
    </row>
    <row r="36" spans="2:8">
      <c r="B36" s="28"/>
      <c r="C36" s="78" t="s">
        <v>48</v>
      </c>
      <c r="D36" s="378">
        <f>SUM(D9:D35)</f>
        <v>0</v>
      </c>
      <c r="E36" s="378">
        <f>SUM(E9:E35)</f>
        <v>0</v>
      </c>
      <c r="F36" s="175"/>
      <c r="G36" s="378">
        <f>SUM(G9:G35)</f>
        <v>0</v>
      </c>
      <c r="H36" s="378">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M36"/>
  <sheetViews>
    <sheetView zoomScaleNormal="100" workbookViewId="0"/>
  </sheetViews>
  <sheetFormatPr defaultColWidth="9.140625" defaultRowHeight="12.75"/>
  <cols>
    <col min="1" max="1" width="12" style="23" customWidth="1"/>
    <col min="2" max="2" width="21" style="23" customWidth="1"/>
    <col min="3" max="3" width="32" style="23" customWidth="1"/>
    <col min="4" max="4" width="26.85546875" style="23" customWidth="1"/>
    <col min="5" max="5" width="23.5703125" style="23" customWidth="1"/>
    <col min="6" max="6" width="22.5703125" style="23" customWidth="1"/>
    <col min="7" max="7" width="20.5703125" style="23" customWidth="1"/>
    <col min="8" max="9" width="22.5703125" style="23" customWidth="1"/>
    <col min="10" max="10" width="9.42578125" style="23" customWidth="1"/>
    <col min="11" max="11" width="25.140625" style="23" customWidth="1"/>
    <col min="12" max="13" width="11" style="23" bestFit="1" customWidth="1"/>
    <col min="14" max="16384" width="9.140625" style="23"/>
  </cols>
  <sheetData>
    <row r="1" spans="2:9" ht="20.25">
      <c r="B1" s="459" t="s">
        <v>190</v>
      </c>
      <c r="C1" s="459"/>
      <c r="D1" s="15"/>
      <c r="E1" s="15"/>
      <c r="F1" s="15"/>
      <c r="G1" s="15"/>
      <c r="H1" s="15"/>
      <c r="I1" s="15"/>
    </row>
    <row r="2" spans="2:9" ht="16.5" customHeight="1">
      <c r="B2" s="34" t="str">
        <f>Tradingname</f>
        <v>APA (PILBARA PIPELINE) PTY LTD</v>
      </c>
      <c r="C2" s="35"/>
      <c r="D2" s="24"/>
      <c r="E2" s="460" t="s">
        <v>223</v>
      </c>
      <c r="F2" s="460"/>
      <c r="G2" s="460"/>
      <c r="H2" s="24"/>
      <c r="I2" s="24"/>
    </row>
    <row r="3" spans="2:9" ht="15">
      <c r="B3" s="36" t="s">
        <v>136</v>
      </c>
      <c r="C3" s="37" t="str">
        <f>TEXT(Yearstart,"dd/mm/yyyy")&amp;" to "&amp;TEXT(Yearending,"dd/mm/yyyy")</f>
        <v>01/07/2024 to 30/06/2025</v>
      </c>
      <c r="E3" s="460"/>
      <c r="F3" s="460"/>
      <c r="G3" s="460"/>
    </row>
    <row r="4" spans="2:9" ht="20.25">
      <c r="B4" s="14"/>
      <c r="E4" s="460"/>
      <c r="F4" s="460"/>
      <c r="G4" s="460"/>
    </row>
    <row r="5" spans="2:9" ht="15.75">
      <c r="B5" s="25" t="s">
        <v>232</v>
      </c>
      <c r="C5" s="386"/>
      <c r="D5" s="386"/>
      <c r="E5" s="386"/>
      <c r="F5" s="386"/>
      <c r="G5" s="387"/>
      <c r="H5" s="386"/>
      <c r="I5" s="386"/>
    </row>
    <row r="6" spans="2:9" ht="15.75">
      <c r="B6" s="25"/>
      <c r="C6" s="386"/>
      <c r="D6" s="386"/>
      <c r="E6" s="386"/>
      <c r="F6" s="386"/>
      <c r="G6" s="387"/>
      <c r="H6" s="386"/>
      <c r="I6" s="386"/>
    </row>
    <row r="7" spans="2:9" ht="40.5" customHeight="1">
      <c r="B7" s="81" t="s">
        <v>166</v>
      </c>
      <c r="C7" s="81" t="s">
        <v>167</v>
      </c>
      <c r="D7" s="86" t="s">
        <v>233</v>
      </c>
      <c r="E7" s="82" t="s">
        <v>234</v>
      </c>
      <c r="F7" s="82" t="s">
        <v>235</v>
      </c>
      <c r="G7" s="82" t="s">
        <v>228</v>
      </c>
      <c r="H7" s="82" t="s">
        <v>229</v>
      </c>
      <c r="I7" s="82" t="s">
        <v>230</v>
      </c>
    </row>
    <row r="8" spans="2:9">
      <c r="B8" s="83"/>
      <c r="C8" s="83" t="s">
        <v>236</v>
      </c>
      <c r="D8" s="87"/>
      <c r="E8" s="84" t="s">
        <v>168</v>
      </c>
      <c r="F8" s="84" t="s">
        <v>168</v>
      </c>
      <c r="G8" s="84"/>
      <c r="H8" s="84" t="s">
        <v>168</v>
      </c>
      <c r="I8" s="84" t="s">
        <v>168</v>
      </c>
    </row>
    <row r="9" spans="2:9">
      <c r="B9" s="113"/>
      <c r="C9" s="111" t="s">
        <v>191</v>
      </c>
      <c r="D9" s="206"/>
      <c r="E9" s="230"/>
      <c r="F9" s="230"/>
      <c r="G9" s="231"/>
      <c r="H9" s="388">
        <f>E9*G9</f>
        <v>0</v>
      </c>
      <c r="I9" s="388">
        <f>F9*G9</f>
        <v>0</v>
      </c>
    </row>
    <row r="10" spans="2:9" ht="25.5">
      <c r="B10" s="113"/>
      <c r="C10" s="111" t="s">
        <v>192</v>
      </c>
      <c r="D10" s="206"/>
      <c r="E10" s="230"/>
      <c r="F10" s="230"/>
      <c r="G10" s="231"/>
      <c r="H10" s="388">
        <f t="shared" ref="H10:H35" si="0">E10*G10</f>
        <v>0</v>
      </c>
      <c r="I10" s="388">
        <f t="shared" ref="I10:I35" si="1">F10*G10</f>
        <v>0</v>
      </c>
    </row>
    <row r="11" spans="2:9">
      <c r="B11" s="113"/>
      <c r="C11" s="111" t="s">
        <v>193</v>
      </c>
      <c r="D11" s="206"/>
      <c r="E11" s="230"/>
      <c r="F11" s="230"/>
      <c r="G11" s="231"/>
      <c r="H11" s="388">
        <f t="shared" si="0"/>
        <v>0</v>
      </c>
      <c r="I11" s="388">
        <f t="shared" si="1"/>
        <v>0</v>
      </c>
    </row>
    <row r="12" spans="2:9">
      <c r="B12" s="314" t="s">
        <v>182</v>
      </c>
      <c r="C12" s="111" t="s">
        <v>194</v>
      </c>
      <c r="D12" s="206"/>
      <c r="E12" s="230">
        <v>-43523479.988000005</v>
      </c>
      <c r="F12" s="230"/>
      <c r="G12" s="231">
        <v>2.0111015203579295E-2</v>
      </c>
      <c r="H12" s="388">
        <f t="shared" si="0"/>
        <v>-875301.36775134737</v>
      </c>
      <c r="I12" s="388">
        <f t="shared" si="1"/>
        <v>0</v>
      </c>
    </row>
    <row r="13" spans="2:9">
      <c r="B13" s="113"/>
      <c r="C13" s="111" t="s">
        <v>195</v>
      </c>
      <c r="D13" s="206"/>
      <c r="E13" s="230"/>
      <c r="F13" s="230"/>
      <c r="G13" s="231"/>
      <c r="H13" s="388">
        <f t="shared" si="0"/>
        <v>0</v>
      </c>
      <c r="I13" s="388">
        <f t="shared" si="1"/>
        <v>0</v>
      </c>
    </row>
    <row r="14" spans="2:9">
      <c r="B14" s="113"/>
      <c r="C14" s="111" t="s">
        <v>196</v>
      </c>
      <c r="D14" s="206"/>
      <c r="E14" s="230"/>
      <c r="F14" s="230"/>
      <c r="G14" s="231"/>
      <c r="H14" s="388">
        <f t="shared" si="0"/>
        <v>0</v>
      </c>
      <c r="I14" s="388">
        <f t="shared" si="1"/>
        <v>0</v>
      </c>
    </row>
    <row r="15" spans="2:9" ht="25.5">
      <c r="B15" s="113"/>
      <c r="C15" s="111" t="s">
        <v>197</v>
      </c>
      <c r="D15" s="206"/>
      <c r="E15" s="230"/>
      <c r="F15" s="230"/>
      <c r="G15" s="231"/>
      <c r="H15" s="388">
        <f t="shared" si="0"/>
        <v>0</v>
      </c>
      <c r="I15" s="388">
        <f t="shared" si="1"/>
        <v>0</v>
      </c>
    </row>
    <row r="16" spans="2:9" ht="25.5">
      <c r="B16" s="113"/>
      <c r="C16" s="111" t="s">
        <v>199</v>
      </c>
      <c r="D16" s="206"/>
      <c r="E16" s="230"/>
      <c r="F16" s="230"/>
      <c r="G16" s="231"/>
      <c r="H16" s="388">
        <f t="shared" si="0"/>
        <v>0</v>
      </c>
      <c r="I16" s="388">
        <f t="shared" si="1"/>
        <v>0</v>
      </c>
    </row>
    <row r="17" spans="2:13">
      <c r="B17" s="113"/>
      <c r="C17" s="111" t="s">
        <v>201</v>
      </c>
      <c r="D17" s="206"/>
      <c r="E17" s="389">
        <f>SUM(E18:E35)</f>
        <v>-205056471.24199873</v>
      </c>
      <c r="F17" s="389">
        <f>SUM(F18:F35)</f>
        <v>0</v>
      </c>
      <c r="G17" s="390"/>
      <c r="H17" s="389">
        <f>SUM(H18:H35)</f>
        <v>-3467832.1415826119</v>
      </c>
      <c r="I17" s="389">
        <f>SUM(I18:I35)</f>
        <v>0</v>
      </c>
    </row>
    <row r="18" spans="2:13">
      <c r="B18" s="314" t="s">
        <v>200</v>
      </c>
      <c r="C18" s="113" t="s">
        <v>237</v>
      </c>
      <c r="D18" s="206"/>
      <c r="E18" s="230">
        <v>-190714348.27999875</v>
      </c>
      <c r="F18" s="230"/>
      <c r="G18" s="231">
        <v>1.6911595720819888E-2</v>
      </c>
      <c r="H18" s="388">
        <f t="shared" si="0"/>
        <v>-3225283.9562709806</v>
      </c>
      <c r="I18" s="388">
        <f t="shared" si="1"/>
        <v>0</v>
      </c>
    </row>
    <row r="19" spans="2:13">
      <c r="B19" s="314" t="s">
        <v>200</v>
      </c>
      <c r="C19" s="113" t="s">
        <v>238</v>
      </c>
      <c r="D19" s="206"/>
      <c r="E19" s="230">
        <v>-1942424.69</v>
      </c>
      <c r="F19" s="230"/>
      <c r="G19" s="231">
        <v>1.6911595720819888E-2</v>
      </c>
      <c r="H19" s="388">
        <f t="shared" si="0"/>
        <v>-32849.501075418899</v>
      </c>
      <c r="I19" s="388">
        <f t="shared" si="1"/>
        <v>0</v>
      </c>
    </row>
    <row r="20" spans="2:13">
      <c r="B20" s="314" t="s">
        <v>182</v>
      </c>
      <c r="C20" s="113" t="s">
        <v>239</v>
      </c>
      <c r="D20" s="206"/>
      <c r="E20" s="230">
        <v>-12399698.271999989</v>
      </c>
      <c r="F20" s="230"/>
      <c r="G20" s="231">
        <v>1.6911595720819888E-2</v>
      </c>
      <c r="H20" s="388">
        <f>E20*G20</f>
        <v>-209698.68423621278</v>
      </c>
      <c r="I20" s="388">
        <f t="shared" si="1"/>
        <v>0</v>
      </c>
    </row>
    <row r="21" spans="2:13">
      <c r="B21" s="113"/>
      <c r="C21" s="113"/>
      <c r="D21" s="206"/>
      <c r="E21" s="230"/>
      <c r="F21" s="230"/>
      <c r="G21" s="231"/>
      <c r="H21" s="388">
        <f t="shared" si="0"/>
        <v>0</v>
      </c>
      <c r="I21" s="388">
        <f t="shared" si="1"/>
        <v>0</v>
      </c>
      <c r="K21" s="359"/>
    </row>
    <row r="22" spans="2:13">
      <c r="B22" s="113"/>
      <c r="C22" s="113"/>
      <c r="D22" s="206"/>
      <c r="E22" s="230"/>
      <c r="F22" s="230"/>
      <c r="G22" s="231"/>
      <c r="H22" s="388">
        <f t="shared" si="0"/>
        <v>0</v>
      </c>
      <c r="I22" s="388">
        <f t="shared" si="1"/>
        <v>0</v>
      </c>
      <c r="L22" s="360"/>
      <c r="M22" s="360"/>
    </row>
    <row r="23" spans="2:13">
      <c r="B23" s="113"/>
      <c r="C23" s="113"/>
      <c r="D23" s="206"/>
      <c r="E23" s="230"/>
      <c r="F23" s="230"/>
      <c r="G23" s="231"/>
      <c r="H23" s="388">
        <f t="shared" si="0"/>
        <v>0</v>
      </c>
      <c r="I23" s="388">
        <f t="shared" si="1"/>
        <v>0</v>
      </c>
      <c r="K23" s="359"/>
    </row>
    <row r="24" spans="2:13">
      <c r="B24" s="113"/>
      <c r="C24" s="113"/>
      <c r="D24" s="206"/>
      <c r="E24" s="230"/>
      <c r="F24" s="230"/>
      <c r="G24" s="231"/>
      <c r="H24" s="388">
        <f t="shared" si="0"/>
        <v>0</v>
      </c>
      <c r="I24" s="388">
        <f t="shared" si="1"/>
        <v>0</v>
      </c>
    </row>
    <row r="25" spans="2:13">
      <c r="B25" s="113"/>
      <c r="C25" s="113"/>
      <c r="D25" s="206"/>
      <c r="E25" s="230"/>
      <c r="F25" s="230"/>
      <c r="G25" s="231"/>
      <c r="H25" s="388">
        <f t="shared" si="0"/>
        <v>0</v>
      </c>
      <c r="I25" s="388">
        <f t="shared" si="1"/>
        <v>0</v>
      </c>
    </row>
    <row r="26" spans="2:13">
      <c r="B26" s="113"/>
      <c r="C26" s="113"/>
      <c r="D26" s="206"/>
      <c r="E26" s="230"/>
      <c r="F26" s="230"/>
      <c r="G26" s="231"/>
      <c r="H26" s="388">
        <f t="shared" si="0"/>
        <v>0</v>
      </c>
      <c r="I26" s="388">
        <f t="shared" si="1"/>
        <v>0</v>
      </c>
    </row>
    <row r="27" spans="2:13">
      <c r="B27" s="113"/>
      <c r="C27" s="113"/>
      <c r="D27" s="206"/>
      <c r="E27" s="230"/>
      <c r="F27" s="230"/>
      <c r="G27" s="231"/>
      <c r="H27" s="388">
        <f t="shared" si="0"/>
        <v>0</v>
      </c>
      <c r="I27" s="388">
        <f t="shared" si="1"/>
        <v>0</v>
      </c>
    </row>
    <row r="28" spans="2:13">
      <c r="B28" s="113"/>
      <c r="C28" s="113"/>
      <c r="D28" s="206"/>
      <c r="E28" s="230"/>
      <c r="F28" s="230"/>
      <c r="G28" s="231"/>
      <c r="H28" s="388">
        <f t="shared" si="0"/>
        <v>0</v>
      </c>
      <c r="I28" s="388">
        <f t="shared" si="1"/>
        <v>0</v>
      </c>
    </row>
    <row r="29" spans="2:13">
      <c r="B29" s="113"/>
      <c r="C29" s="113"/>
      <c r="D29" s="206"/>
      <c r="E29" s="230"/>
      <c r="F29" s="230"/>
      <c r="G29" s="231"/>
      <c r="H29" s="388">
        <f t="shared" si="0"/>
        <v>0</v>
      </c>
      <c r="I29" s="388">
        <f t="shared" si="1"/>
        <v>0</v>
      </c>
    </row>
    <row r="30" spans="2:13">
      <c r="B30" s="113"/>
      <c r="C30" s="113"/>
      <c r="D30" s="206"/>
      <c r="E30" s="230"/>
      <c r="F30" s="230"/>
      <c r="G30" s="231"/>
      <c r="H30" s="388">
        <f t="shared" si="0"/>
        <v>0</v>
      </c>
      <c r="I30" s="388">
        <f t="shared" si="1"/>
        <v>0</v>
      </c>
    </row>
    <row r="31" spans="2:13">
      <c r="B31" s="113"/>
      <c r="C31" s="113"/>
      <c r="D31" s="206"/>
      <c r="E31" s="230"/>
      <c r="F31" s="230"/>
      <c r="G31" s="231"/>
      <c r="H31" s="388">
        <f t="shared" si="0"/>
        <v>0</v>
      </c>
      <c r="I31" s="388">
        <f t="shared" si="1"/>
        <v>0</v>
      </c>
    </row>
    <row r="32" spans="2:13">
      <c r="B32" s="113"/>
      <c r="C32" s="113"/>
      <c r="D32" s="206"/>
      <c r="E32" s="230"/>
      <c r="F32" s="230"/>
      <c r="G32" s="231"/>
      <c r="H32" s="388">
        <f t="shared" si="0"/>
        <v>0</v>
      </c>
      <c r="I32" s="388">
        <f t="shared" si="1"/>
        <v>0</v>
      </c>
    </row>
    <row r="33" spans="2:9">
      <c r="B33" s="113"/>
      <c r="C33" s="113"/>
      <c r="D33" s="206"/>
      <c r="E33" s="230"/>
      <c r="F33" s="230"/>
      <c r="G33" s="231"/>
      <c r="H33" s="388">
        <f t="shared" si="0"/>
        <v>0</v>
      </c>
      <c r="I33" s="388">
        <f t="shared" si="1"/>
        <v>0</v>
      </c>
    </row>
    <row r="34" spans="2:9">
      <c r="B34" s="113"/>
      <c r="C34" s="113"/>
      <c r="D34" s="206"/>
      <c r="E34" s="230"/>
      <c r="F34" s="230"/>
      <c r="G34" s="231"/>
      <c r="H34" s="388">
        <f t="shared" si="0"/>
        <v>0</v>
      </c>
      <c r="I34" s="388">
        <f t="shared" si="1"/>
        <v>0</v>
      </c>
    </row>
    <row r="35" spans="2:9">
      <c r="B35" s="113"/>
      <c r="C35" s="113"/>
      <c r="D35" s="206"/>
      <c r="E35" s="230"/>
      <c r="F35" s="230"/>
      <c r="G35" s="231"/>
      <c r="H35" s="388">
        <f t="shared" si="0"/>
        <v>0</v>
      </c>
      <c r="I35" s="388">
        <f t="shared" si="1"/>
        <v>0</v>
      </c>
    </row>
    <row r="36" spans="2:9">
      <c r="B36" s="28"/>
      <c r="C36" s="457" t="s">
        <v>221</v>
      </c>
      <c r="D36" s="458"/>
      <c r="E36" s="388">
        <f>SUM(E9:E17)</f>
        <v>-248579951.22999874</v>
      </c>
      <c r="F36" s="388">
        <f>SUM(F9:F17)</f>
        <v>0</v>
      </c>
      <c r="G36" s="391"/>
      <c r="H36" s="388">
        <f>SUM(H9:H17)</f>
        <v>-4343133.5093339588</v>
      </c>
      <c r="I36" s="388">
        <f>SUM(I9:I17)</f>
        <v>0</v>
      </c>
    </row>
  </sheetData>
  <mergeCells count="3">
    <mergeCell ref="B1:C1"/>
    <mergeCell ref="C36:D36"/>
    <mergeCell ref="E2:G4"/>
  </mergeCells>
  <phoneticPr fontId="40"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I105"/>
  <sheetViews>
    <sheetView zoomScaleNormal="100" workbookViewId="0"/>
  </sheetViews>
  <sheetFormatPr defaultColWidth="9.140625" defaultRowHeight="12.75"/>
  <cols>
    <col min="1" max="1" width="12" style="16" customWidth="1"/>
    <col min="2" max="2" width="21.5703125" style="16" customWidth="1"/>
    <col min="3" max="3" width="64.85546875" style="16" customWidth="1"/>
    <col min="4" max="4" width="19.5703125" style="16" customWidth="1"/>
    <col min="5" max="5" width="20.85546875" style="16" customWidth="1"/>
    <col min="6" max="6" width="22.5703125" style="16" customWidth="1"/>
    <col min="7" max="8" width="9.140625" style="16"/>
    <col min="9" max="9" width="10.42578125" style="16" bestFit="1" customWidth="1"/>
    <col min="10" max="16384" width="9.140625" style="16"/>
  </cols>
  <sheetData>
    <row r="1" spans="2:7" ht="20.25">
      <c r="B1" s="461" t="s">
        <v>240</v>
      </c>
      <c r="C1" s="461"/>
    </row>
    <row r="2" spans="2:7" ht="15">
      <c r="B2" s="34" t="str">
        <f>Tradingname</f>
        <v>APA (PILBARA PIPELINE) PTY LTD</v>
      </c>
      <c r="C2" s="35"/>
    </row>
    <row r="3" spans="2:7" ht="15">
      <c r="B3" s="36" t="s">
        <v>136</v>
      </c>
      <c r="C3" s="37" t="str">
        <f>TEXT(Yearstart,"dd/mm/yyyy")&amp;" to "&amp;TEXT(Yearending,"dd/mm/yyyy")</f>
        <v>01/07/2024 to 30/06/2025</v>
      </c>
    </row>
    <row r="4" spans="2:7" ht="20.25">
      <c r="B4" s="14"/>
      <c r="D4" s="295"/>
    </row>
    <row r="5" spans="2:7" ht="15.75">
      <c r="B5" s="451" t="s">
        <v>241</v>
      </c>
      <c r="C5" s="451"/>
      <c r="D5" s="392"/>
    </row>
    <row r="7" spans="2:7" ht="25.5">
      <c r="B7" s="88" t="s">
        <v>166</v>
      </c>
      <c r="C7" s="89" t="s">
        <v>167</v>
      </c>
      <c r="D7" s="89" t="s">
        <v>164</v>
      </c>
      <c r="E7" s="89" t="s">
        <v>165</v>
      </c>
    </row>
    <row r="8" spans="2:7">
      <c r="B8" s="169"/>
      <c r="C8" s="261" t="s">
        <v>242</v>
      </c>
      <c r="D8" s="170"/>
      <c r="E8" s="170"/>
    </row>
    <row r="9" spans="2:7">
      <c r="B9" s="123"/>
      <c r="C9" s="114" t="s">
        <v>59</v>
      </c>
      <c r="D9" s="115" t="s">
        <v>168</v>
      </c>
      <c r="E9" s="116" t="s">
        <v>168</v>
      </c>
    </row>
    <row r="10" spans="2:7">
      <c r="B10" s="315">
        <v>2.4</v>
      </c>
      <c r="C10" s="262" t="s">
        <v>243</v>
      </c>
      <c r="D10" s="232">
        <f>SUMIF('3.3 Depreciation amortisation'!$D$9:$D$52,'3. Statement of pipeline assets'!C9,'3.3 Depreciation amortisation'!$H$9:$H$52)</f>
        <v>161100257.19999999</v>
      </c>
      <c r="E10" s="230">
        <v>161100257.20134246</v>
      </c>
      <c r="G10" s="343"/>
    </row>
    <row r="11" spans="2:7">
      <c r="B11" s="315">
        <v>2.4</v>
      </c>
      <c r="C11" s="262" t="s">
        <v>244</v>
      </c>
      <c r="D11" s="232">
        <f>SUMIF('3.3 Depreciation amortisation'!$D$9:$D$52,'3. Statement of pipeline assets'!C9,'3.3 Depreciation amortisation'!$I$9:$I$52)</f>
        <v>26732524.580000002</v>
      </c>
      <c r="E11" s="230">
        <v>25222514.119999997</v>
      </c>
      <c r="G11" s="343"/>
    </row>
    <row r="12" spans="2:7">
      <c r="B12" s="315">
        <v>2.4</v>
      </c>
      <c r="C12" s="262" t="s">
        <v>245</v>
      </c>
      <c r="D12" s="232">
        <f>SUMIF('3.3 Depreciation amortisation'!$D$9:$D$52,'3. Statement of pipeline assets'!C9,'3.3 Depreciation amortisation'!$J$9:$J$52)</f>
        <v>164679.01999999999</v>
      </c>
      <c r="E12" s="230">
        <v>164679.01999999999</v>
      </c>
      <c r="G12" s="343"/>
    </row>
    <row r="13" spans="2:7">
      <c r="B13" s="125"/>
      <c r="C13" s="117" t="s">
        <v>246</v>
      </c>
      <c r="D13" s="232">
        <f>SUM(D10:D12)</f>
        <v>187997460.80000001</v>
      </c>
      <c r="E13" s="232">
        <f>SUM(E10:E12)</f>
        <v>186487450.34134248</v>
      </c>
      <c r="G13" s="343"/>
    </row>
    <row r="14" spans="2:7">
      <c r="B14" s="315">
        <v>2.4</v>
      </c>
      <c r="C14" s="262" t="s">
        <v>247</v>
      </c>
      <c r="D14" s="232">
        <f>SUMIF('3.3 Depreciation amortisation'!$D$9:$D$52,'3. Statement of pipeline assets'!C9,'3.3 Depreciation amortisation'!$M$9:$M$52)+SUMIF('3.3 Depreciation amortisation'!$D$9:$D$52,'3. Statement of pipeline assets'!C9,'3.3 Depreciation amortisation'!$N$9:$N$52)</f>
        <v>-28776655.667412505</v>
      </c>
      <c r="E14" s="230">
        <v>-26436921.087412506</v>
      </c>
      <c r="F14" s="343"/>
      <c r="G14" s="343"/>
    </row>
    <row r="15" spans="2:7">
      <c r="B15" s="315">
        <v>2.4</v>
      </c>
      <c r="C15" s="262" t="s">
        <v>248</v>
      </c>
      <c r="D15" s="232">
        <f>SUMIF('3.3 Depreciation amortisation'!$D$9:$D$52,'3. Statement of pipeline assets'!C9,'3.3 Depreciation amortisation'!$K$9:$K$52)</f>
        <v>-131942.24</v>
      </c>
      <c r="E15" s="230">
        <v>-131942.23890430259</v>
      </c>
      <c r="G15" s="343"/>
    </row>
    <row r="16" spans="2:7">
      <c r="B16" s="125"/>
      <c r="C16" s="117" t="s">
        <v>249</v>
      </c>
      <c r="D16" s="232">
        <f>SUM(D13:D15)</f>
        <v>159088862.89258748</v>
      </c>
      <c r="E16" s="232">
        <f>SUM(E13:E15)</f>
        <v>159918587.01502568</v>
      </c>
      <c r="G16" s="343"/>
    </row>
    <row r="17" spans="1:7">
      <c r="B17" s="123"/>
      <c r="C17" s="114" t="s">
        <v>60</v>
      </c>
      <c r="D17" s="233"/>
      <c r="E17" s="234"/>
      <c r="G17" s="343"/>
    </row>
    <row r="18" spans="1:7">
      <c r="B18" s="315">
        <v>2.4</v>
      </c>
      <c r="C18" s="262" t="s">
        <v>243</v>
      </c>
      <c r="D18" s="232">
        <f>SUMIF('3.3 Depreciation amortisation'!$D$9:$D$52,'3. Statement of pipeline assets'!C17,'3.3 Depreciation amortisation'!$H$9:$H$52)</f>
        <v>19752693</v>
      </c>
      <c r="E18" s="230">
        <v>19752692.993171729</v>
      </c>
      <c r="G18" s="343"/>
    </row>
    <row r="19" spans="1:7">
      <c r="B19" s="315">
        <v>2.4</v>
      </c>
      <c r="C19" s="262" t="s">
        <v>244</v>
      </c>
      <c r="D19" s="232">
        <f>SUMIF('3.3 Depreciation amortisation'!$D$9:$D$52,'3. Statement of pipeline assets'!C17,'3.3 Depreciation amortisation'!$I$9:$I$52)</f>
        <v>133212.29</v>
      </c>
      <c r="E19" s="230">
        <v>133212.28999999998</v>
      </c>
      <c r="G19" s="343"/>
    </row>
    <row r="20" spans="1:7">
      <c r="A20" s="167"/>
      <c r="B20" s="315">
        <v>2.4</v>
      </c>
      <c r="C20" s="262" t="s">
        <v>245</v>
      </c>
      <c r="D20" s="232">
        <f>SUMIF('3.3 Depreciation amortisation'!$D$9:$D$52,'3. Statement of pipeline assets'!C17,'3.3 Depreciation amortisation'!$J$9:$J$52)</f>
        <v>0</v>
      </c>
      <c r="E20" s="230">
        <v>0</v>
      </c>
      <c r="G20" s="343"/>
    </row>
    <row r="21" spans="1:7">
      <c r="B21" s="315">
        <v>2.4</v>
      </c>
      <c r="C21" s="262" t="s">
        <v>247</v>
      </c>
      <c r="D21" s="232">
        <f>SUMIF('3.3 Depreciation amortisation'!$D$9:$D$52,'3. Statement of pipeline assets'!C17,'3.3 Depreciation amortisation'!$M$9:$M$52)+SUMIF('3.3 Depreciation amortisation'!$D$9:$D$52,'3. Statement of pipeline assets'!C17,'3.3 Depreciation amortisation'!$N$9:$N$52)</f>
        <v>-7213125.3486699704</v>
      </c>
      <c r="E21" s="230">
        <v>-6646212.1386699704</v>
      </c>
      <c r="F21" s="343"/>
      <c r="G21" s="343"/>
    </row>
    <row r="22" spans="1:7">
      <c r="B22" s="315">
        <v>2.4</v>
      </c>
      <c r="C22" s="262" t="s">
        <v>250</v>
      </c>
      <c r="D22" s="232">
        <f>SUMIF('3.3 Depreciation amortisation'!$D$9:$D$52,'3. Statement of pipeline assets'!C17,'3.3 Depreciation amortisation'!$K$9:$K$52)</f>
        <v>38.880000000000003</v>
      </c>
      <c r="E22" s="230">
        <v>38.88148507250321</v>
      </c>
      <c r="G22" s="343"/>
    </row>
    <row r="23" spans="1:7">
      <c r="B23" s="125"/>
      <c r="C23" s="117" t="s">
        <v>251</v>
      </c>
      <c r="D23" s="232">
        <f>SUM(D18:D22)</f>
        <v>12672818.82133003</v>
      </c>
      <c r="E23" s="232">
        <f>SUM(E18:E22)</f>
        <v>13239732.02598683</v>
      </c>
      <c r="G23" s="343"/>
    </row>
    <row r="24" spans="1:7">
      <c r="B24" s="123"/>
      <c r="C24" s="114" t="s">
        <v>61</v>
      </c>
      <c r="D24" s="233"/>
      <c r="E24" s="234"/>
      <c r="G24" s="343"/>
    </row>
    <row r="25" spans="1:7">
      <c r="B25" s="315">
        <v>2.4</v>
      </c>
      <c r="C25" s="262" t="s">
        <v>243</v>
      </c>
      <c r="D25" s="232">
        <f>SUMIF('3.3 Depreciation amortisation'!$D$9:$D$52,'3. Statement of pipeline assets'!C24,'3.3 Depreciation amortisation'!$H$9:$H$52)</f>
        <v>3873431.8200000003</v>
      </c>
      <c r="E25" s="230">
        <v>3873431.8131080153</v>
      </c>
      <c r="G25" s="343"/>
    </row>
    <row r="26" spans="1:7">
      <c r="B26" s="315">
        <v>2.4</v>
      </c>
      <c r="C26" s="262" t="s">
        <v>244</v>
      </c>
      <c r="D26" s="232">
        <f>SUMIF('3.3 Depreciation amortisation'!$D$9:$D$52,'3. Statement of pipeline assets'!C24,'3.3 Depreciation amortisation'!$I$9:$I$52)</f>
        <v>50912.69</v>
      </c>
      <c r="E26" s="230">
        <v>50912.69</v>
      </c>
      <c r="G26" s="343"/>
    </row>
    <row r="27" spans="1:7">
      <c r="B27" s="315">
        <v>2.4</v>
      </c>
      <c r="C27" s="262" t="s">
        <v>245</v>
      </c>
      <c r="D27" s="232">
        <f>SUMIF('3.3 Depreciation amortisation'!$D$9:$D$52,'3. Statement of pipeline assets'!C24,'3.3 Depreciation amortisation'!$J$9:$J$52)</f>
        <v>0</v>
      </c>
      <c r="E27" s="230">
        <v>0</v>
      </c>
      <c r="G27" s="343"/>
    </row>
    <row r="28" spans="1:7">
      <c r="B28" s="315">
        <v>2.4</v>
      </c>
      <c r="C28" s="262" t="s">
        <v>247</v>
      </c>
      <c r="D28" s="232">
        <f>SUMIF('3.3 Depreciation amortisation'!$D$9:$D$52,'3. Statement of pipeline assets'!C24,'3.3 Depreciation amortisation'!$M$9:$M$52)+SUMIF('3.3 Depreciation amortisation'!$D$9:$D$52,'3. Statement of pipeline assets'!C24,'3.3 Depreciation amortisation'!$N$9:$N$52)</f>
        <v>-996239.61281404691</v>
      </c>
      <c r="E28" s="230">
        <v>-917860.46281404688</v>
      </c>
      <c r="F28" s="343"/>
      <c r="G28" s="343"/>
    </row>
    <row r="29" spans="1:7">
      <c r="B29" s="315">
        <v>2.4</v>
      </c>
      <c r="C29" s="262" t="s">
        <v>250</v>
      </c>
      <c r="D29" s="232">
        <f>SUMIF('3.3 Depreciation amortisation'!$D$9:$D$52,'3. Statement of pipeline assets'!C24,'3.3 Depreciation amortisation'!$K$9:$K$52)</f>
        <v>0</v>
      </c>
      <c r="E29" s="230">
        <v>0</v>
      </c>
      <c r="G29" s="343"/>
    </row>
    <row r="30" spans="1:7">
      <c r="B30" s="125"/>
      <c r="C30" s="117" t="s">
        <v>252</v>
      </c>
      <c r="D30" s="232">
        <f>SUM(D25:D29)</f>
        <v>2928104.8971859533</v>
      </c>
      <c r="E30" s="232">
        <f>SUM(E25:E29)</f>
        <v>3006484.0402939683</v>
      </c>
      <c r="G30" s="343"/>
    </row>
    <row r="31" spans="1:7">
      <c r="B31" s="123"/>
      <c r="C31" s="114" t="s">
        <v>62</v>
      </c>
      <c r="D31" s="233"/>
      <c r="E31" s="234"/>
      <c r="G31" s="343"/>
    </row>
    <row r="32" spans="1:7">
      <c r="B32" s="315">
        <v>2.4</v>
      </c>
      <c r="C32" s="262" t="s">
        <v>243</v>
      </c>
      <c r="D32" s="232">
        <f>SUMIF('3.3 Depreciation amortisation'!$D$9:$D$52,'3. Statement of pipeline assets'!C31,'3.3 Depreciation amortisation'!$H$9:$H$52)</f>
        <v>6536118.9299999997</v>
      </c>
      <c r="E32" s="230">
        <v>6536118.9326388799</v>
      </c>
      <c r="G32" s="343"/>
    </row>
    <row r="33" spans="2:9">
      <c r="B33" s="315">
        <v>2.4</v>
      </c>
      <c r="C33" s="262" t="s">
        <v>244</v>
      </c>
      <c r="D33" s="232">
        <f>SUMIF('3.3 Depreciation amortisation'!$D$9:$D$52,'3. Statement of pipeline assets'!C31,'3.3 Depreciation amortisation'!$I$9:$I$52)</f>
        <v>12796416.550000001</v>
      </c>
      <c r="E33" s="230">
        <v>12796416.550000001</v>
      </c>
      <c r="G33" s="343"/>
    </row>
    <row r="34" spans="2:9">
      <c r="B34" s="315">
        <v>2.4</v>
      </c>
      <c r="C34" s="262" t="s">
        <v>245</v>
      </c>
      <c r="D34" s="232">
        <f>SUMIF('3.3 Depreciation amortisation'!$D$9:$D$52,'3. Statement of pipeline assets'!C31,'3.3 Depreciation amortisation'!$J$9:$J$52)</f>
        <v>0</v>
      </c>
      <c r="E34" s="230">
        <v>0</v>
      </c>
      <c r="G34" s="343"/>
    </row>
    <row r="35" spans="2:9">
      <c r="B35" s="315">
        <v>2.4</v>
      </c>
      <c r="C35" s="262" t="s">
        <v>247</v>
      </c>
      <c r="D35" s="232">
        <f>SUMIF('3.3 Depreciation amortisation'!$D$9:$D$52,'3. Statement of pipeline assets'!C31,'3.3 Depreciation amortisation'!$M$9:$M$52)+SUMIF('3.3 Depreciation amortisation'!$D$9:$D$52,'3. Statement of pipeline assets'!C31,'3.3 Depreciation amortisation'!$N$9:$N$52)</f>
        <v>-4166032.4096729746</v>
      </c>
      <c r="E35" s="230">
        <v>-3780044.7496729745</v>
      </c>
      <c r="F35" s="343"/>
      <c r="G35" s="343"/>
    </row>
    <row r="36" spans="2:9">
      <c r="B36" s="315">
        <v>2.4</v>
      </c>
      <c r="C36" s="262" t="s">
        <v>250</v>
      </c>
      <c r="D36" s="232">
        <f>SUMIF('3.3 Depreciation amortisation'!$D$9:$D$52,'3. Statement of pipeline assets'!C31,'3.3 Depreciation amortisation'!$K$9:$K$52)</f>
        <v>-5898.46</v>
      </c>
      <c r="E36" s="230">
        <v>-5898.4656926093821</v>
      </c>
      <c r="G36" s="343"/>
    </row>
    <row r="37" spans="2:9">
      <c r="B37" s="125"/>
      <c r="C37" s="117" t="s">
        <v>253</v>
      </c>
      <c r="D37" s="232">
        <f>SUM(D32:D36)</f>
        <v>15160604.610327024</v>
      </c>
      <c r="E37" s="232">
        <f>SUM(E32:E36)</f>
        <v>15546592.267273296</v>
      </c>
      <c r="G37" s="343"/>
    </row>
    <row r="38" spans="2:9">
      <c r="B38" s="123"/>
      <c r="C38" s="264" t="s">
        <v>254</v>
      </c>
      <c r="D38" s="233"/>
      <c r="E38" s="234"/>
      <c r="G38" s="343"/>
    </row>
    <row r="39" spans="2:9">
      <c r="B39" s="315">
        <v>2.4</v>
      </c>
      <c r="C39" s="262" t="s">
        <v>243</v>
      </c>
      <c r="D39" s="232">
        <f>SUMIF('3.3 Depreciation amortisation'!$D$9:$D$52,'3. Statement of pipeline assets'!C38,'3.3 Depreciation amortisation'!$H$9:$H$52)</f>
        <v>33636.46</v>
      </c>
      <c r="E39" s="230">
        <v>33636.460869172646</v>
      </c>
      <c r="G39" s="343"/>
    </row>
    <row r="40" spans="2:9">
      <c r="B40" s="315">
        <v>2.4</v>
      </c>
      <c r="C40" s="262" t="s">
        <v>244</v>
      </c>
      <c r="D40" s="232">
        <f>SUMIF('3.3 Depreciation amortisation'!$D$9:$D$52,'3. Statement of pipeline assets'!C38,'3.3 Depreciation amortisation'!$I$9:$I$52)</f>
        <v>755484.53</v>
      </c>
      <c r="E40" s="230">
        <v>64855.56</v>
      </c>
      <c r="G40" s="343"/>
    </row>
    <row r="41" spans="2:9">
      <c r="B41" s="315">
        <v>2.4</v>
      </c>
      <c r="C41" s="262" t="s">
        <v>245</v>
      </c>
      <c r="D41" s="232">
        <f>SUMIF('3.3 Depreciation amortisation'!$D$9:$D$52,'3. Statement of pipeline assets'!C38,'3.3 Depreciation amortisation'!$J$9:$J$52)</f>
        <v>0</v>
      </c>
      <c r="E41" s="230">
        <v>0</v>
      </c>
      <c r="G41" s="343"/>
    </row>
    <row r="42" spans="2:9">
      <c r="B42" s="315">
        <v>2.4</v>
      </c>
      <c r="C42" s="262" t="s">
        <v>247</v>
      </c>
      <c r="D42" s="232">
        <f>SUMIF('3.3 Depreciation amortisation'!$D$9:$D$52,'3. Statement of pipeline assets'!C38,'3.3 Depreciation amortisation'!$M$9:$M$52)+SUMIF('3.3 Depreciation amortisation'!$D$9:$D$52,'3. Statement of pipeline assets'!C38,'3.3 Depreciation amortisation'!$N$9:$N$52)</f>
        <v>-24682.744905463253</v>
      </c>
      <c r="E42" s="230">
        <v>-14244.394905463252</v>
      </c>
      <c r="F42" s="343"/>
      <c r="G42" s="343"/>
    </row>
    <row r="43" spans="2:9">
      <c r="B43" s="315">
        <v>2.4</v>
      </c>
      <c r="C43" s="262" t="s">
        <v>250</v>
      </c>
      <c r="D43" s="232">
        <f>SUMIF('3.3 Depreciation amortisation'!$D$9:$D$52,'3. Statement of pipeline assets'!C38,'3.3 Depreciation amortisation'!$K$9:$K$52)</f>
        <v>1.88</v>
      </c>
      <c r="E43" s="230">
        <v>1.883120612739134</v>
      </c>
      <c r="G43" s="343"/>
      <c r="I43" s="343"/>
    </row>
    <row r="44" spans="2:9">
      <c r="B44" s="125"/>
      <c r="C44" s="263" t="s">
        <v>255</v>
      </c>
      <c r="D44" s="232">
        <f>SUM(D39:D43)</f>
        <v>764440.12509453669</v>
      </c>
      <c r="E44" s="232">
        <f>SUM(E39:E43)</f>
        <v>84249.509084322126</v>
      </c>
      <c r="G44" s="343"/>
    </row>
    <row r="45" spans="2:9">
      <c r="B45" s="123"/>
      <c r="C45" s="114" t="s">
        <v>64</v>
      </c>
      <c r="D45" s="233"/>
      <c r="E45" s="234"/>
      <c r="G45" s="343"/>
      <c r="I45" s="343"/>
    </row>
    <row r="46" spans="2:9">
      <c r="B46" s="315">
        <v>2.4</v>
      </c>
      <c r="C46" s="262" t="s">
        <v>243</v>
      </c>
      <c r="D46" s="232">
        <f>SUMIF('3.3 Depreciation amortisation'!$D$9:$D$52,'3. Statement of pipeline assets'!C45,'3.3 Depreciation amortisation'!$H$9:$H$52)</f>
        <v>454190.98</v>
      </c>
      <c r="E46" s="230">
        <v>454190.97784466896</v>
      </c>
      <c r="G46" s="343"/>
    </row>
    <row r="47" spans="2:9">
      <c r="B47" s="315">
        <v>2.4</v>
      </c>
      <c r="C47" s="262" t="s">
        <v>244</v>
      </c>
      <c r="D47" s="232">
        <f>SUMIF('3.3 Depreciation amortisation'!$D$9:$D$52,'3. Statement of pipeline assets'!C45,'3.3 Depreciation amortisation'!$I$9:$I$52)</f>
        <v>2350869.46</v>
      </c>
      <c r="E47" s="230">
        <v>696107.55</v>
      </c>
      <c r="G47" s="343"/>
    </row>
    <row r="48" spans="2:9">
      <c r="B48" s="315">
        <v>2.4</v>
      </c>
      <c r="C48" s="262" t="s">
        <v>245</v>
      </c>
      <c r="D48" s="232">
        <f>SUMIF('3.3 Depreciation amortisation'!$D$9:$D$52,'3. Statement of pipeline assets'!C45,'3.3 Depreciation amortisation'!$J$9:$J$52)</f>
        <v>0</v>
      </c>
      <c r="E48" s="230">
        <v>0</v>
      </c>
      <c r="G48" s="343"/>
    </row>
    <row r="49" spans="2:7">
      <c r="B49" s="315">
        <v>2.4</v>
      </c>
      <c r="C49" s="262" t="s">
        <v>247</v>
      </c>
      <c r="D49" s="232">
        <f>SUMIF('3.3 Depreciation amortisation'!$D$9:$D$52,'3. Statement of pipeline assets'!C45,'3.3 Depreciation amortisation'!$M$9:$M$52)+SUMIF('3.3 Depreciation amortisation'!$D$9:$D$52,'3. Statement of pipeline assets'!C45,'3.3 Depreciation amortisation'!$N$9:$N$52)</f>
        <v>-864619.95248798176</v>
      </c>
      <c r="E49" s="230">
        <v>-669055.3724879818</v>
      </c>
      <c r="F49" s="343"/>
      <c r="G49" s="343"/>
    </row>
    <row r="50" spans="2:7">
      <c r="B50" s="315">
        <v>2.4</v>
      </c>
      <c r="C50" s="262" t="s">
        <v>250</v>
      </c>
      <c r="D50" s="232">
        <f>SUMIF('3.3 Depreciation amortisation'!$D$9:$D$52,'3. Statement of pipeline assets'!C45,'3.3 Depreciation amortisation'!$K$9:$K$52)</f>
        <v>16.97</v>
      </c>
      <c r="E50" s="230">
        <v>16.965575798981035</v>
      </c>
      <c r="G50" s="343"/>
    </row>
    <row r="51" spans="2:7">
      <c r="B51" s="125"/>
      <c r="C51" s="117" t="s">
        <v>256</v>
      </c>
      <c r="D51" s="232">
        <f>SUM(D46:D50)</f>
        <v>1940457.457512018</v>
      </c>
      <c r="E51" s="232">
        <f>SUM(E46:E50)</f>
        <v>481260.12093248626</v>
      </c>
      <c r="G51" s="343"/>
    </row>
    <row r="52" spans="2:7">
      <c r="B52" s="123"/>
      <c r="C52" s="114" t="s">
        <v>65</v>
      </c>
      <c r="D52" s="233"/>
      <c r="E52" s="234"/>
      <c r="G52" s="343"/>
    </row>
    <row r="53" spans="2:7">
      <c r="B53" s="315">
        <v>2.4</v>
      </c>
      <c r="C53" s="262" t="s">
        <v>243</v>
      </c>
      <c r="D53" s="232">
        <f>SUMIF('3.3 Depreciation amortisation'!$D$9:$D$52,'3. Statement of pipeline assets'!C52,'3.3 Depreciation amortisation'!$H$9:$H$52)</f>
        <v>95325.010000000009</v>
      </c>
      <c r="E53" s="230">
        <v>95325.00506411097</v>
      </c>
      <c r="G53" s="343"/>
    </row>
    <row r="54" spans="2:7">
      <c r="B54" s="315">
        <v>2.4</v>
      </c>
      <c r="C54" s="262" t="s">
        <v>244</v>
      </c>
      <c r="D54" s="232">
        <f>SUMIF('3.3 Depreciation amortisation'!$D$9:$D$52,'3. Statement of pipeline assets'!C52,'3.3 Depreciation amortisation'!$I$9:$I$52)</f>
        <v>149439.89000000001</v>
      </c>
      <c r="E54" s="230">
        <v>149439.88999999998</v>
      </c>
      <c r="G54" s="343"/>
    </row>
    <row r="55" spans="2:7">
      <c r="B55" s="315">
        <v>2.4</v>
      </c>
      <c r="C55" s="262" t="s">
        <v>245</v>
      </c>
      <c r="D55" s="232">
        <f>SUMIF('3.3 Depreciation amortisation'!$D$9:$D$52,'3. Statement of pipeline assets'!C52,'3.3 Depreciation amortisation'!$J$9:$J$52)</f>
        <v>0</v>
      </c>
      <c r="E55" s="230">
        <v>0</v>
      </c>
      <c r="G55" s="343"/>
    </row>
    <row r="56" spans="2:7">
      <c r="B56" s="315">
        <v>2.4</v>
      </c>
      <c r="C56" s="262" t="s">
        <v>247</v>
      </c>
      <c r="D56" s="232">
        <f>SUMIF('3.3 Depreciation amortisation'!$D$9:$D$52,'3. Statement of pipeline assets'!C52,'3.3 Depreciation amortisation'!$M$9:$M$52)+SUMIF('3.3 Depreciation amortisation'!$D$9:$D$52,'3. Statement of pipeline assets'!C52,'3.3 Depreciation amortisation'!$N$9:$N$52)</f>
        <v>-20930.48987556194</v>
      </c>
      <c r="E56" s="230">
        <v>-17871.549875561941</v>
      </c>
      <c r="F56" s="343"/>
      <c r="G56" s="343"/>
    </row>
    <row r="57" spans="2:7">
      <c r="B57" s="315">
        <v>2.4</v>
      </c>
      <c r="C57" s="262" t="s">
        <v>250</v>
      </c>
      <c r="D57" s="232">
        <f>SUMIF('3.3 Depreciation amortisation'!$D$9:$D$52,'3. Statement of pipeline assets'!C52,'3.3 Depreciation amortisation'!$K$9:$K$52)</f>
        <v>175.48</v>
      </c>
      <c r="E57" s="230">
        <v>175.47652461445048</v>
      </c>
      <c r="G57" s="343"/>
    </row>
    <row r="58" spans="2:7">
      <c r="B58" s="125"/>
      <c r="C58" s="117" t="s">
        <v>257</v>
      </c>
      <c r="D58" s="232">
        <f>SUM(D53:D57)</f>
        <v>224009.8901244381</v>
      </c>
      <c r="E58" s="232">
        <f>SUM(E53:E57)</f>
        <v>227068.82171316346</v>
      </c>
      <c r="G58" s="343"/>
    </row>
    <row r="59" spans="2:7">
      <c r="B59" s="123"/>
      <c r="C59" s="114" t="s">
        <v>66</v>
      </c>
      <c r="D59" s="233"/>
      <c r="E59" s="234"/>
      <c r="G59" s="343"/>
    </row>
    <row r="60" spans="2:7">
      <c r="B60" s="315">
        <v>2.4</v>
      </c>
      <c r="C60" s="262" t="s">
        <v>243</v>
      </c>
      <c r="D60" s="232">
        <f>SUMIF('3.3 Depreciation amortisation'!$D$9:$D$52,'3. Statement of pipeline assets'!C59,'3.3 Depreciation amortisation'!$H$9:$H$52)</f>
        <v>0</v>
      </c>
      <c r="E60" s="230">
        <v>0</v>
      </c>
      <c r="G60" s="343"/>
    </row>
    <row r="61" spans="2:7">
      <c r="B61" s="315">
        <v>2.4</v>
      </c>
      <c r="C61" s="262" t="s">
        <v>244</v>
      </c>
      <c r="D61" s="232">
        <f>SUMIF('3.3 Depreciation amortisation'!$D$9:$D$52,'3. Statement of pipeline assets'!C59,'3.3 Depreciation amortisation'!$I$9:$I$52)</f>
        <v>0</v>
      </c>
      <c r="E61" s="230">
        <v>0</v>
      </c>
      <c r="G61" s="343"/>
    </row>
    <row r="62" spans="2:7">
      <c r="B62" s="315">
        <v>2.4</v>
      </c>
      <c r="C62" s="262" t="s">
        <v>245</v>
      </c>
      <c r="D62" s="232">
        <f>SUMIF('3.3 Depreciation amortisation'!$D$9:$D$52,'3. Statement of pipeline assets'!C59,'3.3 Depreciation amortisation'!$J$9:$J$52)</f>
        <v>0</v>
      </c>
      <c r="E62" s="230">
        <v>0</v>
      </c>
      <c r="G62" s="343"/>
    </row>
    <row r="63" spans="2:7">
      <c r="B63" s="315">
        <v>2.4</v>
      </c>
      <c r="C63" s="262" t="s">
        <v>250</v>
      </c>
      <c r="D63" s="232">
        <f>SUMIF('3.3 Depreciation amortisation'!$D$9:$D$52,'3. Statement of pipeline assets'!C59,'3.3 Depreciation amortisation'!$K$9:$K$52)</f>
        <v>0</v>
      </c>
      <c r="E63" s="230">
        <v>0</v>
      </c>
      <c r="G63" s="343"/>
    </row>
    <row r="64" spans="2:7">
      <c r="B64" s="125"/>
      <c r="C64" s="117" t="s">
        <v>258</v>
      </c>
      <c r="D64" s="232">
        <f>SUM(D60:D63)</f>
        <v>0</v>
      </c>
      <c r="E64" s="232">
        <f>SUM(E60:E63)</f>
        <v>0</v>
      </c>
      <c r="G64" s="343"/>
    </row>
    <row r="65" spans="2:7">
      <c r="B65" s="123"/>
      <c r="C65" s="114" t="s">
        <v>67</v>
      </c>
      <c r="D65" s="233"/>
      <c r="E65" s="234"/>
      <c r="G65" s="343"/>
    </row>
    <row r="66" spans="2:7">
      <c r="B66" s="315">
        <v>2.4</v>
      </c>
      <c r="C66" s="262" t="s">
        <v>243</v>
      </c>
      <c r="D66" s="232">
        <f>SUMIF('3.3 Depreciation amortisation'!$D$9:$D$52,'3. Statement of pipeline assets'!C65,'3.3 Depreciation amortisation'!$H$9:$H$52)</f>
        <v>246104.25</v>
      </c>
      <c r="E66" s="230">
        <v>246104.24596098592</v>
      </c>
      <c r="G66" s="343"/>
    </row>
    <row r="67" spans="2:7">
      <c r="B67" s="315">
        <v>2.4</v>
      </c>
      <c r="C67" s="262" t="s">
        <v>244</v>
      </c>
      <c r="D67" s="232">
        <f>SUMIF('3.3 Depreciation amortisation'!$D$9:$D$52,'3. Statement of pipeline assets'!C65,'3.3 Depreciation amortisation'!$I$9:$I$52)</f>
        <v>1572164.26</v>
      </c>
      <c r="E67" s="230">
        <v>1482527.1800000002</v>
      </c>
      <c r="G67" s="343"/>
    </row>
    <row r="68" spans="2:7">
      <c r="B68" s="315">
        <v>2.4</v>
      </c>
      <c r="C68" s="262" t="s">
        <v>245</v>
      </c>
      <c r="D68" s="232">
        <f>SUMIF('3.3 Depreciation amortisation'!$D$9:$D$52,'3. Statement of pipeline assets'!C65,'3.3 Depreciation amortisation'!$J$9:$J$52)</f>
        <v>0</v>
      </c>
      <c r="E68" s="230">
        <v>0</v>
      </c>
      <c r="G68" s="343"/>
    </row>
    <row r="69" spans="2:7">
      <c r="B69" s="315">
        <v>2.4</v>
      </c>
      <c r="C69" s="262" t="s">
        <v>247</v>
      </c>
      <c r="D69" s="232">
        <f>SUMIF('3.3 Depreciation amortisation'!$D$9:$D$52,'3. Statement of pipeline assets'!C65,'3.3 Depreciation amortisation'!$M$9:$M$52)+SUMIF('3.3 Depreciation amortisation'!$D$9:$D$52,'3. Statement of pipeline assets'!C65,'3.3 Depreciation amortisation'!$N$9:$N$52)</f>
        <v>-612530.13523309131</v>
      </c>
      <c r="E69" s="230">
        <v>-565466.57523309125</v>
      </c>
      <c r="F69" s="343"/>
      <c r="G69" s="343"/>
    </row>
    <row r="70" spans="2:7">
      <c r="B70" s="315">
        <v>2.4</v>
      </c>
      <c r="C70" s="262" t="s">
        <v>250</v>
      </c>
      <c r="D70" s="232">
        <f>SUMIF('3.3 Depreciation amortisation'!$D$9:$D$52,'3. Statement of pipeline assets'!C65,'3.3 Depreciation amortisation'!$K$9:$K$52)</f>
        <v>-4995.09</v>
      </c>
      <c r="E70" s="230">
        <v>-4995.0890694372329</v>
      </c>
      <c r="G70" s="343"/>
    </row>
    <row r="71" spans="2:7">
      <c r="B71" s="125"/>
      <c r="C71" s="263" t="s">
        <v>259</v>
      </c>
      <c r="D71" s="232">
        <f>SUM(D66:D70)</f>
        <v>1200743.2847669085</v>
      </c>
      <c r="E71" s="232">
        <f>SUM(E66:E70)</f>
        <v>1158169.7616584576</v>
      </c>
      <c r="G71" s="343"/>
    </row>
    <row r="72" spans="2:7">
      <c r="B72" s="123"/>
      <c r="C72" s="114" t="s">
        <v>68</v>
      </c>
      <c r="D72" s="233"/>
      <c r="E72" s="234"/>
      <c r="G72" s="343"/>
    </row>
    <row r="73" spans="2:7">
      <c r="B73" s="315">
        <v>2.4</v>
      </c>
      <c r="C73" s="262" t="s">
        <v>243</v>
      </c>
      <c r="D73" s="232">
        <f>SUMIF('3.3 Depreciation amortisation'!$D$9:$D$52,'3. Statement of pipeline assets'!C72,'3.3 Depreciation amortisation'!$H$9:$H$52)</f>
        <v>19092.468000000001</v>
      </c>
      <c r="E73" s="230">
        <v>19092.468000000001</v>
      </c>
      <c r="G73" s="343"/>
    </row>
    <row r="74" spans="2:7">
      <c r="B74" s="315">
        <v>2.4</v>
      </c>
      <c r="C74" s="262" t="s">
        <v>244</v>
      </c>
      <c r="D74" s="232">
        <f>SUMIF('3.3 Depreciation amortisation'!$D$9:$D$52,'3. Statement of pipeline assets'!C72,'3.3 Depreciation amortisation'!$I$9:$I$52)</f>
        <v>16261.97</v>
      </c>
      <c r="E74" s="230">
        <v>16261.97</v>
      </c>
      <c r="G74" s="343"/>
    </row>
    <row r="75" spans="2:7">
      <c r="B75" s="315">
        <v>2.4</v>
      </c>
      <c r="C75" s="262" t="s">
        <v>245</v>
      </c>
      <c r="D75" s="232">
        <f>SUMIF('3.3 Depreciation amortisation'!$D$9:$D$52,'3. Statement of pipeline assets'!C72,'3.3 Depreciation amortisation'!$J$9:$J$52)</f>
        <v>0</v>
      </c>
      <c r="E75" s="230">
        <v>0</v>
      </c>
      <c r="G75" s="343"/>
    </row>
    <row r="76" spans="2:7">
      <c r="B76" s="315">
        <v>2.4</v>
      </c>
      <c r="C76" s="262" t="s">
        <v>260</v>
      </c>
      <c r="D76" s="232">
        <f>SUMIF('3.3 Depreciation amortisation'!$D$9:$D$52,'3. Statement of pipeline assets'!C72,'3.3 Depreciation amortisation'!$M$9:$M$52)+SUMIF('3.3 Depreciation amortisation'!$D$9:$D$52,'3. Statement of pipeline assets'!C72,'3.3 Depreciation amortisation'!$N$9:$N$52)</f>
        <v>3527.3560000000016</v>
      </c>
      <c r="E76" s="230">
        <v>5334.6960000000017</v>
      </c>
      <c r="F76" s="343"/>
      <c r="G76" s="343"/>
    </row>
    <row r="77" spans="2:7">
      <c r="B77" s="315">
        <v>2.4</v>
      </c>
      <c r="C77" s="262" t="s">
        <v>250</v>
      </c>
      <c r="D77" s="232">
        <f>SUMIF('3.3 Depreciation amortisation'!$D$9:$D$52,'3. Statement of pipeline assets'!C72,'3.3 Depreciation amortisation'!$K$9:$K$52)</f>
        <v>-32574.824000000001</v>
      </c>
      <c r="E77" s="230">
        <v>-32574.824000000001</v>
      </c>
      <c r="G77" s="343"/>
    </row>
    <row r="78" spans="2:7">
      <c r="B78" s="125"/>
      <c r="C78" s="117" t="s">
        <v>261</v>
      </c>
      <c r="D78" s="232">
        <f>SUM(D73:D77)</f>
        <v>6306.9700000000012</v>
      </c>
      <c r="E78" s="232">
        <f>SUM(E73:E77)</f>
        <v>8114.3100000000049</v>
      </c>
      <c r="G78" s="343"/>
    </row>
    <row r="79" spans="2:7">
      <c r="B79" s="315">
        <v>2.4</v>
      </c>
      <c r="C79" s="114" t="s">
        <v>69</v>
      </c>
      <c r="D79" s="235">
        <v>50845997.289999999</v>
      </c>
      <c r="E79" s="230">
        <v>47666910.950000003</v>
      </c>
      <c r="G79" s="343"/>
    </row>
    <row r="80" spans="2:7">
      <c r="B80" s="125"/>
      <c r="C80" s="265" t="s">
        <v>262</v>
      </c>
      <c r="D80" s="232">
        <f>SUM(D16,D23,D30,D37,D44,D51,D58,D64,D71,D78, D79)</f>
        <v>244832346.23892841</v>
      </c>
      <c r="E80" s="232">
        <f>SUM(E16,E23,E30,E37,E44,E51,E58,E64,E71,E78, E79)</f>
        <v>241337168.8219682</v>
      </c>
      <c r="G80" s="343"/>
    </row>
    <row r="81" spans="2:7">
      <c r="B81" s="169"/>
      <c r="C81" s="261" t="s">
        <v>263</v>
      </c>
      <c r="D81" s="236"/>
      <c r="E81" s="236"/>
      <c r="G81" s="343"/>
    </row>
    <row r="82" spans="2:7">
      <c r="B82" s="123"/>
      <c r="C82" s="266" t="s">
        <v>71</v>
      </c>
      <c r="D82" s="233"/>
      <c r="E82" s="234"/>
      <c r="G82" s="343"/>
    </row>
    <row r="83" spans="2:7">
      <c r="B83" s="315" t="s">
        <v>264</v>
      </c>
      <c r="C83" s="262" t="s">
        <v>243</v>
      </c>
      <c r="D83" s="232">
        <f>SUMIF('3.3 Depreciation amortisation'!$D$60:$D$80,$C$82,'3.3 Depreciation amortisation'!$G$60:$G$80)</f>
        <v>10594300.02193957</v>
      </c>
      <c r="E83" s="230">
        <v>8943748.3866292816</v>
      </c>
      <c r="G83" s="343"/>
    </row>
    <row r="84" spans="2:7">
      <c r="B84" s="315" t="s">
        <v>264</v>
      </c>
      <c r="C84" s="262" t="s">
        <v>244</v>
      </c>
      <c r="D84" s="232">
        <f>SUMIF('3.3 Depreciation amortisation'!$D$60:$D$80,$C$82,'3.3 Depreciation amortisation'!$H$60:$H$80)</f>
        <v>0</v>
      </c>
      <c r="E84" s="230">
        <v>0</v>
      </c>
      <c r="G84" s="343"/>
    </row>
    <row r="85" spans="2:7">
      <c r="B85" s="315" t="s">
        <v>264</v>
      </c>
      <c r="C85" s="262" t="s">
        <v>245</v>
      </c>
      <c r="D85" s="232">
        <f>SUMIF('3.3 Depreciation amortisation'!$D$60:$D$80,$C$82,'3.3 Depreciation amortisation'!$I$60:$I$80)</f>
        <v>0</v>
      </c>
      <c r="E85" s="230">
        <v>0</v>
      </c>
      <c r="G85" s="343"/>
    </row>
    <row r="86" spans="2:7">
      <c r="B86" s="315" t="s">
        <v>264</v>
      </c>
      <c r="C86" s="262" t="s">
        <v>247</v>
      </c>
      <c r="D86" s="232">
        <f>SUMIF('3.3 Depreciation amortisation'!$D$60:$D$80,$C$82,'3.3 Depreciation amortisation'!$L$60:$L$80)+SUMIF('3.3 Depreciation amortisation'!$D$60:$D$80,$C$82,'3.3 Depreciation amortisation'!$M$60:$M$80)</f>
        <v>-6413097.7602151651</v>
      </c>
      <c r="E86" s="230">
        <v>-5537796.3924638191</v>
      </c>
      <c r="F86" s="343"/>
      <c r="G86" s="343"/>
    </row>
    <row r="87" spans="2:7">
      <c r="B87" s="315" t="s">
        <v>264</v>
      </c>
      <c r="C87" s="262" t="s">
        <v>250</v>
      </c>
      <c r="D87" s="232">
        <f>SUMIF('3.3 Depreciation amortisation'!$D$60:$D$80,$C$82,'3.3 Depreciation amortisation'!$J$60:$J$80)</f>
        <v>-808996.57782669715</v>
      </c>
      <c r="E87" s="230">
        <v>-790998.50289608364</v>
      </c>
      <c r="G87" s="343"/>
    </row>
    <row r="88" spans="2:7">
      <c r="B88" s="125"/>
      <c r="C88" s="117" t="s">
        <v>265</v>
      </c>
      <c r="D88" s="232">
        <f>SUM(D83:D87)</f>
        <v>3372205.6838977076</v>
      </c>
      <c r="E88" s="232">
        <f>SUM(E83:E87)</f>
        <v>2614953.4912693789</v>
      </c>
      <c r="G88" s="343"/>
    </row>
    <row r="89" spans="2:7">
      <c r="B89" s="123"/>
      <c r="C89" s="114" t="s">
        <v>266</v>
      </c>
      <c r="D89" s="233"/>
      <c r="E89" s="234"/>
      <c r="G89" s="343"/>
    </row>
    <row r="90" spans="2:7">
      <c r="B90" s="315" t="s">
        <v>264</v>
      </c>
      <c r="C90" s="262" t="s">
        <v>243</v>
      </c>
      <c r="D90" s="232">
        <f>SUMIF('3.3 Depreciation amortisation'!$D$60:$D$80,$C$89,'3.3 Depreciation amortisation'!$G$60:$G$80)</f>
        <v>449341.17267043405</v>
      </c>
      <c r="E90" s="230">
        <v>449341.17267043405</v>
      </c>
      <c r="G90" s="343"/>
    </row>
    <row r="91" spans="2:7">
      <c r="B91" s="315" t="s">
        <v>264</v>
      </c>
      <c r="C91" s="262" t="s">
        <v>244</v>
      </c>
      <c r="D91" s="232">
        <f>SUMIF('3.3 Depreciation amortisation'!$D$60:$D$80,$C$89,'3.3 Depreciation amortisation'!$H$60:$H$80)</f>
        <v>1295166.913460732</v>
      </c>
      <c r="E91" s="230">
        <v>1075273.4701242335</v>
      </c>
      <c r="G91" s="343"/>
    </row>
    <row r="92" spans="2:7">
      <c r="B92" s="315" t="s">
        <v>264</v>
      </c>
      <c r="C92" s="262" t="s">
        <v>245</v>
      </c>
      <c r="D92" s="232">
        <f>SUMIF('3.3 Depreciation amortisation'!$D$60:$D$80,$C$89,'3.3 Depreciation amortisation'!$I$60:$I$80)</f>
        <v>0</v>
      </c>
      <c r="E92" s="230">
        <v>0</v>
      </c>
      <c r="G92" s="343"/>
    </row>
    <row r="93" spans="2:7">
      <c r="B93" s="315" t="s">
        <v>264</v>
      </c>
      <c r="C93" s="262" t="s">
        <v>267</v>
      </c>
      <c r="D93" s="232">
        <f>SUMIF('3.3 Depreciation amortisation'!$D$60:$D$80,$C$89,'3.3 Depreciation amortisation'!$L$60:$L$80)+SUMIF('3.3 Depreciation amortisation'!$D$60:$D$80,$C$89,'3.3 Depreciation amortisation'!$M$60:$M$80)</f>
        <v>-957873.34665648313</v>
      </c>
      <c r="E93" s="230">
        <v>-748174.66242027027</v>
      </c>
      <c r="F93" s="343"/>
      <c r="G93" s="343"/>
    </row>
    <row r="94" spans="2:7">
      <c r="B94" s="315" t="s">
        <v>264</v>
      </c>
      <c r="C94" s="262" t="s">
        <v>250</v>
      </c>
      <c r="D94" s="232">
        <f>SUMIF('3.3 Depreciation amortisation'!$D$60:$D$80,$C$89,'3.3 Depreciation amortisation'!$J$60:$J$80)</f>
        <v>-46054.18135235153</v>
      </c>
      <c r="E94" s="230">
        <v>-41085.734976300984</v>
      </c>
      <c r="G94" s="343"/>
    </row>
    <row r="95" spans="2:7">
      <c r="B95" s="125"/>
      <c r="C95" s="263" t="s">
        <v>268</v>
      </c>
      <c r="D95" s="232">
        <f>SUM(D90:D94)</f>
        <v>740580.55812233128</v>
      </c>
      <c r="E95" s="232">
        <f>SUM(E90:E94)</f>
        <v>735354.24539809627</v>
      </c>
      <c r="G95" s="343"/>
    </row>
    <row r="96" spans="2:7">
      <c r="B96" s="124"/>
      <c r="C96" s="114" t="s">
        <v>269</v>
      </c>
      <c r="D96" s="235">
        <v>0</v>
      </c>
      <c r="E96" s="230">
        <v>0</v>
      </c>
      <c r="G96" s="343"/>
    </row>
    <row r="97" spans="2:7">
      <c r="B97" s="124"/>
      <c r="C97" s="114" t="s">
        <v>270</v>
      </c>
      <c r="D97" s="235">
        <v>0</v>
      </c>
      <c r="E97" s="230">
        <v>0</v>
      </c>
      <c r="G97" s="343"/>
    </row>
    <row r="98" spans="2:7">
      <c r="B98" s="124"/>
      <c r="C98" s="114" t="s">
        <v>271</v>
      </c>
      <c r="D98" s="235">
        <v>0</v>
      </c>
      <c r="E98" s="230">
        <v>0</v>
      </c>
      <c r="G98" s="343"/>
    </row>
    <row r="99" spans="2:7">
      <c r="B99" s="125"/>
      <c r="C99" s="265" t="s">
        <v>272</v>
      </c>
      <c r="D99" s="232">
        <f>SUM(D88,D95:D98)</f>
        <v>4112786.2420200389</v>
      </c>
      <c r="E99" s="232">
        <f>SUM(E88,E95:E98)</f>
        <v>3350307.7366674752</v>
      </c>
      <c r="G99" s="343"/>
    </row>
    <row r="100" spans="2:7">
      <c r="B100" s="125"/>
      <c r="C100" s="117" t="s">
        <v>273</v>
      </c>
      <c r="D100" s="237">
        <f>SUM(D80,D99)</f>
        <v>248945132.48094845</v>
      </c>
      <c r="E100" s="237">
        <f>SUM(E80,E99)</f>
        <v>244687476.55863568</v>
      </c>
      <c r="G100" s="343"/>
    </row>
    <row r="101" spans="2:7">
      <c r="D101" s="343"/>
    </row>
    <row r="102" spans="2:7">
      <c r="D102" s="343"/>
    </row>
    <row r="105" spans="2:7">
      <c r="D105" s="343"/>
    </row>
  </sheetData>
  <mergeCells count="2">
    <mergeCell ref="B1:C1"/>
    <mergeCell ref="B5:C5"/>
  </mergeCells>
  <phoneticPr fontId="40" type="noConversion"/>
  <pageMargins left="0.75" right="0.75" top="1" bottom="1" header="0.5" footer="0.5"/>
  <pageSetup paperSize="9" scale="46"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Normal="100" workbookViewId="0"/>
  </sheetViews>
  <sheetFormatPr defaultColWidth="9.140625" defaultRowHeight="12.75"/>
  <cols>
    <col min="1" max="1" width="12.140625" style="23" customWidth="1"/>
    <col min="2" max="2" width="21" style="23" customWidth="1"/>
    <col min="3" max="3" width="42.140625" style="23" customWidth="1"/>
    <col min="4" max="4" width="25.5703125" style="23" customWidth="1"/>
    <col min="5" max="5" width="20.140625" style="23" customWidth="1"/>
    <col min="6" max="6" width="42.140625" style="23" customWidth="1"/>
    <col min="7" max="7" width="9.42578125" style="23" customWidth="1"/>
    <col min="8" max="8" width="25.140625" style="23" customWidth="1"/>
    <col min="9" max="16384" width="9.140625" style="23"/>
  </cols>
  <sheetData>
    <row r="1" spans="2:6" ht="20.25">
      <c r="B1" s="24" t="s">
        <v>274</v>
      </c>
      <c r="C1" s="24"/>
      <c r="D1" s="15"/>
      <c r="E1" s="15"/>
    </row>
    <row r="2" spans="2:6" ht="20.25">
      <c r="B2" s="34" t="str">
        <f>Tradingname</f>
        <v>APA (PILBARA PIPELINE) PTY LTD</v>
      </c>
      <c r="C2" s="35"/>
      <c r="D2" s="24"/>
      <c r="E2" s="24"/>
    </row>
    <row r="3" spans="2:6" ht="15">
      <c r="B3" s="36" t="s">
        <v>136</v>
      </c>
      <c r="C3" s="37" t="str">
        <f>TEXT(Yearstart,"dd/mm/yyyy")&amp;" to "&amp;TEXT(Yearending,"dd/mm/yyyy")</f>
        <v>01/07/2024 to 30/06/2025</v>
      </c>
    </row>
    <row r="5" spans="2:6" ht="15.75">
      <c r="B5" s="25" t="s">
        <v>275</v>
      </c>
      <c r="C5" s="386"/>
      <c r="D5" s="386"/>
      <c r="E5" s="386"/>
    </row>
    <row r="6" spans="2:6" ht="15.75">
      <c r="B6" s="25"/>
      <c r="C6" s="386"/>
      <c r="D6" s="386"/>
      <c r="E6" s="386"/>
    </row>
    <row r="7" spans="2:6" ht="40.5" customHeight="1">
      <c r="B7" s="81" t="s">
        <v>166</v>
      </c>
      <c r="C7" s="81" t="s">
        <v>276</v>
      </c>
      <c r="D7" s="81" t="s">
        <v>277</v>
      </c>
      <c r="E7" s="81" t="s">
        <v>278</v>
      </c>
      <c r="F7" s="90" t="s">
        <v>279</v>
      </c>
    </row>
    <row r="8" spans="2:6">
      <c r="B8" s="83"/>
      <c r="C8" s="83"/>
      <c r="D8" s="87"/>
      <c r="E8" s="91" t="s">
        <v>280</v>
      </c>
      <c r="F8" s="92"/>
    </row>
    <row r="9" spans="2:6">
      <c r="B9" s="315">
        <v>2.4</v>
      </c>
      <c r="C9" s="393" t="str">
        <f>'3. Statement of pipeline assets'!C9</f>
        <v>Pipelines</v>
      </c>
      <c r="D9" s="151" t="str">
        <f t="shared" ref="D9:D16" si="0">CONCATENATE("9/10/2012"," to ",TEXT(Yearending,"d/m/yyyy"))</f>
        <v>9/10/2012 to 30/6/2025</v>
      </c>
      <c r="E9" s="287">
        <v>80</v>
      </c>
      <c r="F9" s="214" t="s">
        <v>281</v>
      </c>
    </row>
    <row r="10" spans="2:6">
      <c r="B10" s="315">
        <v>2.4</v>
      </c>
      <c r="C10" s="393" t="str">
        <f>'3. Statement of pipeline assets'!C17</f>
        <v>Compressors</v>
      </c>
      <c r="D10" s="151" t="str">
        <f t="shared" si="0"/>
        <v>9/10/2012 to 30/6/2025</v>
      </c>
      <c r="E10" s="287">
        <v>35</v>
      </c>
      <c r="F10" s="214" t="s">
        <v>281</v>
      </c>
    </row>
    <row r="11" spans="2:6">
      <c r="B11" s="315">
        <v>2.4</v>
      </c>
      <c r="C11" s="393" t="str">
        <f>'3. Statement of pipeline assets'!C24</f>
        <v>City Gates, supply regulators and valve stations</v>
      </c>
      <c r="D11" s="151" t="str">
        <f t="shared" si="0"/>
        <v>9/10/2012 to 30/6/2025</v>
      </c>
      <c r="E11" s="287">
        <v>50</v>
      </c>
      <c r="F11" s="214" t="s">
        <v>281</v>
      </c>
    </row>
    <row r="12" spans="2:6">
      <c r="B12" s="315">
        <v>2.4</v>
      </c>
      <c r="C12" s="393" t="str">
        <f>'3. Statement of pipeline assets'!C31</f>
        <v>Metering</v>
      </c>
      <c r="D12" s="151" t="str">
        <f t="shared" si="0"/>
        <v>9/10/2012 to 30/6/2025</v>
      </c>
      <c r="E12" s="287">
        <v>50</v>
      </c>
      <c r="F12" s="214" t="s">
        <v>281</v>
      </c>
    </row>
    <row r="13" spans="2:6">
      <c r="B13" s="315">
        <v>2.4</v>
      </c>
      <c r="C13" s="393" t="str">
        <f>'3. Statement of pipeline assets'!C38</f>
        <v>Odorant plants</v>
      </c>
      <c r="D13" s="151" t="str">
        <f t="shared" si="0"/>
        <v>9/10/2012 to 30/6/2025</v>
      </c>
      <c r="E13" s="287">
        <v>80</v>
      </c>
      <c r="F13" s="214" t="s">
        <v>281</v>
      </c>
    </row>
    <row r="14" spans="2:6">
      <c r="B14" s="315">
        <v>2.4</v>
      </c>
      <c r="C14" s="393" t="str">
        <f>'3. Statement of pipeline assets'!C45</f>
        <v>SCADA (Communications)</v>
      </c>
      <c r="D14" s="151" t="str">
        <f t="shared" si="0"/>
        <v>9/10/2012 to 30/6/2025</v>
      </c>
      <c r="E14" s="287">
        <v>15</v>
      </c>
      <c r="F14" s="214" t="s">
        <v>281</v>
      </c>
    </row>
    <row r="15" spans="2:6">
      <c r="B15" s="315">
        <v>2.4</v>
      </c>
      <c r="C15" s="393" t="str">
        <f>'3. Statement of pipeline assets'!C52</f>
        <v>Buildings</v>
      </c>
      <c r="D15" s="151" t="str">
        <f t="shared" si="0"/>
        <v>9/10/2012 to 30/6/2025</v>
      </c>
      <c r="E15" s="287">
        <v>80</v>
      </c>
      <c r="F15" s="214" t="s">
        <v>281</v>
      </c>
    </row>
    <row r="16" spans="2:6">
      <c r="B16" s="315">
        <v>2.4</v>
      </c>
      <c r="C16" s="393" t="str">
        <f>'3. Statement of pipeline assets'!C65</f>
        <v>Other depreciable pipeline assets</v>
      </c>
      <c r="D16" s="151" t="str">
        <f t="shared" si="0"/>
        <v>9/10/2012 to 30/6/2025</v>
      </c>
      <c r="E16" s="287" t="s">
        <v>282</v>
      </c>
      <c r="F16" s="214" t="s">
        <v>281</v>
      </c>
    </row>
    <row r="17" spans="2:6">
      <c r="B17" s="315">
        <v>2.4</v>
      </c>
      <c r="C17" s="394" t="s">
        <v>66</v>
      </c>
      <c r="D17" s="151"/>
      <c r="E17" s="287" t="s">
        <v>283</v>
      </c>
      <c r="F17" s="214" t="s">
        <v>284</v>
      </c>
    </row>
    <row r="18" spans="2:6">
      <c r="B18" s="288"/>
      <c r="C18" s="394" t="s">
        <v>285</v>
      </c>
      <c r="D18" s="151"/>
      <c r="E18" s="287"/>
      <c r="F18" s="214"/>
    </row>
    <row r="19" spans="2:6">
      <c r="B19" s="288"/>
      <c r="C19" s="394" t="s">
        <v>285</v>
      </c>
      <c r="D19" s="151"/>
      <c r="E19" s="287"/>
      <c r="F19" s="214"/>
    </row>
    <row r="20" spans="2:6">
      <c r="B20" s="288"/>
      <c r="C20" s="394" t="s">
        <v>285</v>
      </c>
      <c r="D20" s="151"/>
      <c r="E20" s="287"/>
      <c r="F20" s="214"/>
    </row>
    <row r="21" spans="2:6">
      <c r="B21" s="315" t="s">
        <v>286</v>
      </c>
      <c r="C21" s="393" t="str">
        <f>'3. Statement of pipeline assets'!C72</f>
        <v>Leased Assets</v>
      </c>
      <c r="D21" s="151" t="str">
        <f>CONCATENATE("1/7/2019"," to ",TEXT(Yearending,"d/m/yyyy"))</f>
        <v>1/7/2019 to 30/6/2025</v>
      </c>
      <c r="E21" s="287" t="s">
        <v>287</v>
      </c>
      <c r="F21" s="214" t="s">
        <v>288</v>
      </c>
    </row>
    <row r="22" spans="2:6">
      <c r="B22" s="288"/>
      <c r="C22" s="394" t="s">
        <v>285</v>
      </c>
      <c r="D22" s="151"/>
      <c r="E22" s="287"/>
      <c r="F22" s="214"/>
    </row>
    <row r="23" spans="2:6">
      <c r="B23" s="288"/>
      <c r="C23" s="394" t="s">
        <v>285</v>
      </c>
      <c r="D23" s="151"/>
      <c r="E23" s="287"/>
      <c r="F23" s="214"/>
    </row>
    <row r="24" spans="2:6">
      <c r="B24" s="288"/>
      <c r="C24" s="394" t="s">
        <v>285</v>
      </c>
      <c r="D24" s="151"/>
      <c r="E24" s="287"/>
      <c r="F24" s="214"/>
    </row>
    <row r="25" spans="2:6">
      <c r="B25" s="288"/>
      <c r="C25" s="394" t="s">
        <v>285</v>
      </c>
      <c r="D25" s="151"/>
      <c r="E25" s="287"/>
      <c r="F25" s="214"/>
    </row>
    <row r="26" spans="2:6">
      <c r="B26" s="315"/>
      <c r="C26" s="394" t="s">
        <v>285</v>
      </c>
      <c r="D26" s="151"/>
      <c r="E26" s="287"/>
      <c r="F26" s="214"/>
    </row>
    <row r="27" spans="2:6">
      <c r="B27" s="315">
        <v>2.4</v>
      </c>
      <c r="C27" s="393" t="str">
        <f>'3. Statement of pipeline assets'!C82</f>
        <v>Shared property, plant and equipment</v>
      </c>
      <c r="D27" s="151" t="str">
        <f>CONCATENATE("9/10/2012"," to ",TEXT(Yearending,"d/m/yyyy"))</f>
        <v>9/10/2012 to 30/6/2025</v>
      </c>
      <c r="E27" s="287">
        <v>5</v>
      </c>
      <c r="F27" s="214" t="s">
        <v>281</v>
      </c>
    </row>
    <row r="28" spans="2:6">
      <c r="B28" s="288"/>
      <c r="C28" s="394" t="s">
        <v>285</v>
      </c>
      <c r="D28" s="151"/>
      <c r="E28" s="287"/>
      <c r="F28" s="214"/>
    </row>
    <row r="29" spans="2:6">
      <c r="B29" s="288"/>
      <c r="C29" s="394" t="s">
        <v>285</v>
      </c>
      <c r="D29" s="151"/>
      <c r="E29" s="287"/>
      <c r="F29" s="214"/>
    </row>
    <row r="30" spans="2:6">
      <c r="B30" s="288"/>
      <c r="C30" s="394" t="s">
        <v>285</v>
      </c>
      <c r="D30" s="151"/>
      <c r="E30" s="287"/>
      <c r="F30" s="214"/>
    </row>
    <row r="31" spans="2:6">
      <c r="B31" s="288"/>
      <c r="C31" s="394" t="s">
        <v>285</v>
      </c>
      <c r="D31" s="151"/>
      <c r="E31" s="287"/>
      <c r="F31" s="214"/>
    </row>
    <row r="32" spans="2:6">
      <c r="B32" s="315"/>
      <c r="C32" s="394" t="s">
        <v>285</v>
      </c>
      <c r="D32" s="151"/>
      <c r="E32" s="287"/>
      <c r="F32" s="214"/>
    </row>
    <row r="33" spans="2:6">
      <c r="B33" s="315" t="s">
        <v>264</v>
      </c>
      <c r="C33" s="393" t="str">
        <f>'3. Statement of pipeline assets'!C89</f>
        <v>Shared leased assets</v>
      </c>
      <c r="D33" s="151" t="str">
        <f>CONCATENATE("1/7/2019"," to ",TEXT(Yearending,"d/m/yyyy"))</f>
        <v>1/7/2019 to 30/6/2025</v>
      </c>
      <c r="E33" s="287" t="s">
        <v>287</v>
      </c>
      <c r="F33" s="214" t="s">
        <v>288</v>
      </c>
    </row>
    <row r="34" spans="2:6">
      <c r="B34" s="288"/>
      <c r="C34" s="394" t="s">
        <v>285</v>
      </c>
      <c r="D34" s="151"/>
      <c r="E34" s="287"/>
      <c r="F34" s="214"/>
    </row>
    <row r="35" spans="2:6">
      <c r="B35" s="288"/>
      <c r="C35" s="394" t="s">
        <v>285</v>
      </c>
      <c r="D35" s="151"/>
      <c r="E35" s="287"/>
      <c r="F35" s="214"/>
    </row>
    <row r="36" spans="2:6">
      <c r="B36" s="288"/>
      <c r="C36" s="394" t="s">
        <v>285</v>
      </c>
      <c r="D36" s="151"/>
      <c r="E36" s="287"/>
      <c r="F36" s="214"/>
    </row>
    <row r="37" spans="2:6">
      <c r="B37" s="288"/>
      <c r="C37" s="394" t="s">
        <v>285</v>
      </c>
      <c r="D37" s="151"/>
      <c r="E37" s="287"/>
      <c r="F37" s="214"/>
    </row>
    <row r="38" spans="2:6">
      <c r="B38" s="288"/>
      <c r="C38" s="394" t="s">
        <v>285</v>
      </c>
      <c r="D38" s="151"/>
      <c r="E38" s="287"/>
      <c r="F38" s="21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Normal="100" workbookViewId="0"/>
  </sheetViews>
  <sheetFormatPr defaultColWidth="9.140625" defaultRowHeight="12.75"/>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c r="B1" s="17" t="s">
        <v>289</v>
      </c>
      <c r="D1" s="15"/>
      <c r="E1" s="15"/>
      <c r="F1" s="15"/>
      <c r="G1" s="15"/>
      <c r="H1" s="15"/>
      <c r="I1" s="15"/>
      <c r="J1" s="15"/>
    </row>
    <row r="2" spans="2:10" ht="15">
      <c r="B2" s="34" t="str">
        <f>Tradingname</f>
        <v>APA (PILBARA PIPELINE) PTY LTD</v>
      </c>
      <c r="C2" s="35"/>
    </row>
    <row r="3" spans="2:10" ht="18" customHeight="1">
      <c r="B3" s="39" t="s">
        <v>136</v>
      </c>
      <c r="C3" s="40" t="str">
        <f>TEXT(Yearstart,"dd/mm/yyyy")&amp;" to "&amp;TEXT(Yearending,"dd/mm/yyyy")</f>
        <v>01/07/2024 to 30/06/2025</v>
      </c>
      <c r="F3" s="31"/>
    </row>
    <row r="5" spans="2:10" ht="15.75">
      <c r="B5" s="22" t="s">
        <v>290</v>
      </c>
    </row>
    <row r="6" spans="2:10">
      <c r="B6" s="18"/>
      <c r="C6" s="369"/>
      <c r="D6" s="369"/>
      <c r="E6" s="369"/>
      <c r="F6" s="369"/>
      <c r="G6" s="343"/>
      <c r="H6" s="370"/>
    </row>
    <row r="7" spans="2:10" ht="31.5" customHeight="1">
      <c r="B7" s="212" t="s">
        <v>291</v>
      </c>
      <c r="C7" s="213" t="s">
        <v>292</v>
      </c>
      <c r="D7" s="213" t="s">
        <v>293</v>
      </c>
      <c r="E7" s="213" t="s">
        <v>294</v>
      </c>
    </row>
    <row r="8" spans="2:10" ht="13.5" customHeight="1">
      <c r="B8" s="207"/>
      <c r="C8" s="226"/>
      <c r="D8" s="208"/>
      <c r="E8" s="209"/>
    </row>
    <row r="9" spans="2:10" ht="13.5" customHeight="1">
      <c r="B9" s="207"/>
      <c r="C9" s="226"/>
      <c r="D9" s="208"/>
      <c r="E9" s="209"/>
    </row>
    <row r="10" spans="2:10" ht="13.5" customHeight="1">
      <c r="B10" s="207"/>
      <c r="C10" s="226"/>
      <c r="D10" s="208"/>
      <c r="E10" s="209"/>
    </row>
    <row r="11" spans="2:10" ht="13.5" customHeight="1">
      <c r="B11" s="207"/>
      <c r="C11" s="226"/>
      <c r="D11" s="208"/>
      <c r="E11" s="209"/>
    </row>
    <row r="12" spans="2:10" ht="13.5" customHeight="1">
      <c r="B12" s="207"/>
      <c r="C12" s="226"/>
      <c r="D12" s="208"/>
      <c r="E12" s="209"/>
    </row>
    <row r="13" spans="2:10" ht="13.5" customHeight="1">
      <c r="B13" s="207"/>
      <c r="C13" s="226"/>
      <c r="D13" s="208"/>
      <c r="E13" s="209"/>
    </row>
    <row r="14" spans="2:10" ht="13.5" customHeight="1">
      <c r="B14" s="207"/>
      <c r="C14" s="226"/>
      <c r="D14" s="208"/>
      <c r="E14" s="209"/>
    </row>
    <row r="15" spans="2:10" ht="13.5" customHeight="1">
      <c r="B15" s="207"/>
      <c r="C15" s="226"/>
      <c r="D15" s="208"/>
      <c r="E15" s="209"/>
    </row>
    <row r="16" spans="2:10" ht="13.5" customHeight="1">
      <c r="B16" s="207"/>
      <c r="C16" s="226"/>
      <c r="D16" s="208"/>
      <c r="E16" s="209"/>
    </row>
    <row r="17" spans="2:8" ht="13.5" customHeight="1">
      <c r="B17" s="207"/>
      <c r="C17" s="226"/>
      <c r="D17" s="208"/>
      <c r="E17" s="209"/>
    </row>
    <row r="18" spans="2:8" ht="13.5" customHeight="1">
      <c r="B18" s="207"/>
      <c r="C18" s="226"/>
      <c r="D18" s="208"/>
      <c r="E18" s="209"/>
    </row>
    <row r="19" spans="2:8" ht="13.5" customHeight="1">
      <c r="B19" s="207"/>
      <c r="C19" s="226"/>
      <c r="D19" s="208"/>
      <c r="E19" s="209"/>
    </row>
    <row r="20" spans="2:8" ht="13.5" customHeight="1">
      <c r="B20" s="207"/>
      <c r="C20" s="226"/>
      <c r="D20" s="208"/>
      <c r="E20" s="209"/>
    </row>
    <row r="21" spans="2:8" ht="13.5" customHeight="1">
      <c r="B21" s="207"/>
      <c r="C21" s="226"/>
      <c r="D21" s="208"/>
      <c r="E21" s="209"/>
    </row>
    <row r="22" spans="2:8" ht="13.5" customHeight="1">
      <c r="B22" s="207"/>
      <c r="C22" s="226"/>
      <c r="D22" s="208"/>
      <c r="E22" s="209"/>
    </row>
    <row r="25" spans="2:8" ht="15.75">
      <c r="B25" s="22" t="s">
        <v>295</v>
      </c>
    </row>
    <row r="26" spans="2:8">
      <c r="B26" s="18"/>
      <c r="C26" s="369"/>
      <c r="D26" s="369"/>
      <c r="E26" s="369"/>
    </row>
    <row r="27" spans="2:8" ht="36.75" customHeight="1">
      <c r="B27" s="212" t="s">
        <v>291</v>
      </c>
      <c r="C27" s="213" t="s">
        <v>296</v>
      </c>
      <c r="D27" s="213" t="s">
        <v>293</v>
      </c>
      <c r="E27" s="213" t="s">
        <v>294</v>
      </c>
      <c r="F27" s="213" t="s">
        <v>297</v>
      </c>
      <c r="G27" s="213" t="s">
        <v>298</v>
      </c>
      <c r="H27" s="213" t="s">
        <v>299</v>
      </c>
    </row>
    <row r="28" spans="2:8">
      <c r="B28" s="210"/>
      <c r="C28" s="238"/>
      <c r="D28" s="171"/>
      <c r="E28" s="211"/>
      <c r="F28" s="238"/>
      <c r="G28" s="171"/>
      <c r="H28" s="211"/>
    </row>
    <row r="29" spans="2:8">
      <c r="B29" s="210"/>
      <c r="C29" s="238"/>
      <c r="D29" s="171"/>
      <c r="E29" s="211"/>
      <c r="F29" s="238"/>
      <c r="G29" s="171"/>
      <c r="H29" s="211"/>
    </row>
    <row r="30" spans="2:8">
      <c r="B30" s="210"/>
      <c r="C30" s="238"/>
      <c r="D30" s="171"/>
      <c r="E30" s="211"/>
      <c r="F30" s="238"/>
      <c r="G30" s="171"/>
      <c r="H30" s="211"/>
    </row>
    <row r="31" spans="2:8">
      <c r="B31" s="210"/>
      <c r="C31" s="238"/>
      <c r="D31" s="171"/>
      <c r="E31" s="211"/>
      <c r="F31" s="238"/>
      <c r="G31" s="171"/>
      <c r="H31" s="211"/>
    </row>
    <row r="32" spans="2:8" hidden="1">
      <c r="B32" s="210"/>
      <c r="C32" s="238"/>
      <c r="D32" s="171"/>
      <c r="E32" s="211"/>
      <c r="F32" s="238"/>
      <c r="G32" s="171"/>
      <c r="H32" s="211"/>
    </row>
    <row r="33" spans="2:8" hidden="1">
      <c r="B33" s="210"/>
      <c r="C33" s="238"/>
      <c r="D33" s="171"/>
      <c r="E33" s="211"/>
      <c r="F33" s="238"/>
      <c r="G33" s="171"/>
      <c r="H33" s="211"/>
    </row>
    <row r="34" spans="2:8" hidden="1">
      <c r="B34" s="210"/>
      <c r="C34" s="238"/>
      <c r="D34" s="171"/>
      <c r="E34" s="211"/>
      <c r="F34" s="238"/>
      <c r="G34" s="171"/>
      <c r="H34" s="211"/>
    </row>
    <row r="35" spans="2:8" hidden="1">
      <c r="B35" s="210"/>
      <c r="C35" s="238"/>
      <c r="D35" s="171"/>
      <c r="E35" s="211"/>
      <c r="F35" s="238"/>
      <c r="G35" s="171"/>
      <c r="H35" s="211"/>
    </row>
    <row r="36" spans="2:8" hidden="1">
      <c r="B36" s="210"/>
      <c r="C36" s="238"/>
      <c r="D36" s="171"/>
      <c r="E36" s="211"/>
      <c r="F36" s="238"/>
      <c r="G36" s="171"/>
      <c r="H36" s="211"/>
    </row>
    <row r="37" spans="2:8" hidden="1">
      <c r="B37" s="210"/>
      <c r="C37" s="238"/>
      <c r="D37" s="171"/>
      <c r="E37" s="211"/>
      <c r="F37" s="238"/>
      <c r="G37" s="171"/>
      <c r="H37" s="211"/>
    </row>
    <row r="38" spans="2:8" hidden="1">
      <c r="B38" s="210"/>
      <c r="C38" s="238"/>
      <c r="D38" s="171"/>
      <c r="E38" s="211"/>
      <c r="F38" s="238"/>
      <c r="G38" s="171"/>
      <c r="H38" s="211"/>
    </row>
    <row r="39" spans="2:8" hidden="1">
      <c r="B39" s="210"/>
      <c r="C39" s="238"/>
      <c r="D39" s="171"/>
      <c r="E39" s="211"/>
      <c r="F39" s="238"/>
      <c r="G39" s="171"/>
      <c r="H39" s="211"/>
    </row>
    <row r="40" spans="2:8" hidden="1">
      <c r="B40" s="210"/>
      <c r="C40" s="238"/>
      <c r="D40" s="171"/>
      <c r="E40" s="211"/>
      <c r="F40" s="238"/>
      <c r="G40" s="171"/>
      <c r="H40" s="211"/>
    </row>
    <row r="41" spans="2:8">
      <c r="B41" s="210"/>
      <c r="C41" s="238"/>
      <c r="D41" s="171"/>
      <c r="E41" s="211"/>
      <c r="F41" s="238"/>
      <c r="G41" s="171"/>
      <c r="H41" s="211"/>
    </row>
    <row r="42" spans="2:8">
      <c r="B42" s="210"/>
      <c r="C42" s="238"/>
      <c r="D42" s="171"/>
      <c r="E42" s="211"/>
      <c r="F42" s="238"/>
      <c r="G42" s="171"/>
      <c r="H42" s="211"/>
    </row>
    <row r="43" spans="2:8">
      <c r="B43" s="210"/>
      <c r="C43" s="238"/>
      <c r="D43" s="171"/>
      <c r="E43" s="211"/>
      <c r="F43" s="238"/>
      <c r="G43" s="171"/>
      <c r="H43" s="211"/>
    </row>
    <row r="44" spans="2:8">
      <c r="B44" s="210"/>
      <c r="C44" s="238"/>
      <c r="D44" s="171"/>
      <c r="E44" s="211"/>
      <c r="F44" s="238"/>
      <c r="G44" s="171"/>
      <c r="H44" s="211"/>
    </row>
    <row r="45" spans="2:8">
      <c r="B45" s="210"/>
      <c r="C45" s="238"/>
      <c r="D45" s="171"/>
      <c r="E45" s="211"/>
      <c r="F45" s="238"/>
      <c r="G45" s="171"/>
      <c r="H45" s="211"/>
    </row>
    <row r="46" spans="2:8">
      <c r="B46" s="210"/>
      <c r="C46" s="238"/>
      <c r="D46" s="171"/>
      <c r="E46" s="211"/>
      <c r="F46" s="238"/>
      <c r="G46" s="171"/>
      <c r="H46" s="211"/>
    </row>
    <row r="47" spans="2:8">
      <c r="B47" s="210"/>
      <c r="C47" s="238"/>
      <c r="D47" s="171"/>
      <c r="E47" s="211"/>
      <c r="F47" s="238"/>
      <c r="G47" s="171"/>
      <c r="H47" s="211"/>
    </row>
    <row r="48" spans="2:8">
      <c r="B48" s="210"/>
      <c r="C48" s="238"/>
      <c r="D48" s="171"/>
      <c r="E48" s="211"/>
      <c r="F48" s="238"/>
      <c r="G48" s="171"/>
      <c r="H48" s="211"/>
    </row>
    <row r="49" spans="2:8">
      <c r="B49" s="210"/>
      <c r="C49" s="238"/>
      <c r="D49" s="171"/>
      <c r="E49" s="211"/>
      <c r="F49" s="238"/>
      <c r="G49" s="171"/>
      <c r="H49" s="211"/>
    </row>
    <row r="50" spans="2:8">
      <c r="B50" s="210"/>
      <c r="C50" s="238"/>
      <c r="D50" s="171"/>
      <c r="E50" s="211"/>
      <c r="F50" s="238"/>
      <c r="G50" s="171"/>
      <c r="H50" s="211"/>
    </row>
    <row r="51" spans="2:8">
      <c r="B51" s="210"/>
      <c r="C51" s="238"/>
      <c r="D51" s="171"/>
      <c r="E51" s="211"/>
      <c r="F51" s="238"/>
      <c r="G51" s="171"/>
      <c r="H51" s="211"/>
    </row>
    <row r="52" spans="2:8">
      <c r="B52" s="210"/>
      <c r="C52" s="238"/>
      <c r="D52" s="171"/>
      <c r="E52" s="211"/>
      <c r="F52" s="238"/>
      <c r="G52" s="171"/>
      <c r="H52" s="211"/>
    </row>
    <row r="53" spans="2:8">
      <c r="B53" s="210"/>
      <c r="C53" s="238"/>
      <c r="D53" s="171"/>
      <c r="E53" s="211"/>
      <c r="F53" s="238"/>
      <c r="G53" s="171"/>
      <c r="H53" s="211"/>
    </row>
    <row r="54" spans="2:8">
      <c r="B54" s="210"/>
      <c r="C54" s="238"/>
      <c r="D54" s="171"/>
      <c r="E54" s="211"/>
      <c r="F54" s="238"/>
      <c r="G54" s="171"/>
      <c r="H54" s="211"/>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92"/>
  <sheetViews>
    <sheetView zoomScaleNormal="100" workbookViewId="0"/>
  </sheetViews>
  <sheetFormatPr defaultColWidth="9" defaultRowHeight="12.75"/>
  <cols>
    <col min="1" max="1" width="11.42578125" style="290" customWidth="1"/>
    <col min="2" max="2" width="21.85546875" style="290" customWidth="1"/>
    <col min="3" max="3" width="26.85546875" style="290" customWidth="1"/>
    <col min="4" max="4" width="41.42578125" style="290" bestFit="1" customWidth="1"/>
    <col min="5" max="15" width="20.85546875" style="290" customWidth="1"/>
    <col min="16" max="16384" width="9" style="290"/>
  </cols>
  <sheetData>
    <row r="1" spans="2:15" ht="20.25">
      <c r="B1" s="289" t="s">
        <v>300</v>
      </c>
    </row>
    <row r="2" spans="2:15" ht="15">
      <c r="B2" s="34" t="str">
        <f>Tradingname</f>
        <v>APA (PILBARA PIPELINE) PTY LTD</v>
      </c>
      <c r="C2" s="35"/>
    </row>
    <row r="3" spans="2:15" ht="15">
      <c r="B3" s="36" t="s">
        <v>136</v>
      </c>
      <c r="C3" s="37" t="str">
        <f>TEXT(Yearstart,"dd/mm/yyyy")&amp;" to "&amp;TEXT(Yearending,"dd/mm/yyyy")</f>
        <v>01/07/2024 to 30/06/2025</v>
      </c>
    </row>
    <row r="5" spans="2:15" ht="30" customHeight="1">
      <c r="B5" s="292" t="s">
        <v>301</v>
      </c>
      <c r="I5" s="462" t="s">
        <v>302</v>
      </c>
      <c r="J5" s="462"/>
      <c r="K5" s="462"/>
    </row>
    <row r="7" spans="2:15" ht="45" customHeight="1">
      <c r="B7" s="93" t="s">
        <v>166</v>
      </c>
      <c r="C7" s="94" t="s">
        <v>167</v>
      </c>
      <c r="D7" s="94" t="s">
        <v>303</v>
      </c>
      <c r="E7" s="94" t="s">
        <v>277</v>
      </c>
      <c r="F7" s="94" t="s">
        <v>304</v>
      </c>
      <c r="G7" s="94" t="s">
        <v>305</v>
      </c>
      <c r="H7" s="94" t="s">
        <v>306</v>
      </c>
      <c r="I7" s="94" t="s">
        <v>244</v>
      </c>
      <c r="J7" s="94" t="s">
        <v>245</v>
      </c>
      <c r="K7" s="94" t="s">
        <v>307</v>
      </c>
      <c r="L7" s="94" t="s">
        <v>308</v>
      </c>
      <c r="M7" s="94" t="s">
        <v>309</v>
      </c>
      <c r="N7" s="94" t="s">
        <v>310</v>
      </c>
      <c r="O7" s="74" t="s">
        <v>311</v>
      </c>
    </row>
    <row r="8" spans="2:15">
      <c r="B8" s="95"/>
      <c r="C8" s="96"/>
      <c r="D8" s="96"/>
      <c r="E8" s="96"/>
      <c r="F8" s="96" t="s">
        <v>312</v>
      </c>
      <c r="G8" s="96" t="s">
        <v>168</v>
      </c>
      <c r="H8" s="96" t="s">
        <v>168</v>
      </c>
      <c r="I8" s="96" t="s">
        <v>168</v>
      </c>
      <c r="J8" s="96" t="s">
        <v>168</v>
      </c>
      <c r="K8" s="96" t="s">
        <v>168</v>
      </c>
      <c r="L8" s="96" t="s">
        <v>168</v>
      </c>
      <c r="M8" s="96" t="s">
        <v>168</v>
      </c>
      <c r="N8" s="96" t="s">
        <v>168</v>
      </c>
      <c r="O8" s="96" t="s">
        <v>168</v>
      </c>
    </row>
    <row r="9" spans="2:15">
      <c r="B9" s="315">
        <v>2.4</v>
      </c>
      <c r="C9" s="215"/>
      <c r="D9" s="215" t="s">
        <v>59</v>
      </c>
      <c r="E9" s="151" t="str">
        <f>'3.1 Asset useful life'!D9</f>
        <v>9/10/2012 to 30/6/2025</v>
      </c>
      <c r="F9" s="239">
        <v>80</v>
      </c>
      <c r="G9" s="239">
        <v>0</v>
      </c>
      <c r="H9" s="239">
        <v>161100257.19999999</v>
      </c>
      <c r="I9" s="239">
        <v>26732524.580000002</v>
      </c>
      <c r="J9" s="239">
        <v>164679.01999999999</v>
      </c>
      <c r="K9" s="239">
        <v>-131942.24</v>
      </c>
      <c r="L9" s="395">
        <f>SUM(H9:K9)</f>
        <v>187865518.56</v>
      </c>
      <c r="M9" s="239">
        <v>-26436921.087412506</v>
      </c>
      <c r="N9" s="239">
        <v>-2339734.58</v>
      </c>
      <c r="O9" s="378">
        <f>SUM(L9:N9)</f>
        <v>159088862.89258748</v>
      </c>
    </row>
    <row r="10" spans="2:15">
      <c r="B10" s="315">
        <v>2.4</v>
      </c>
      <c r="C10" s="215"/>
      <c r="D10" s="215" t="s">
        <v>60</v>
      </c>
      <c r="E10" s="151" t="str">
        <f>'3.1 Asset useful life'!D10</f>
        <v>9/10/2012 to 30/6/2025</v>
      </c>
      <c r="F10" s="239">
        <v>35</v>
      </c>
      <c r="G10" s="239">
        <v>0</v>
      </c>
      <c r="H10" s="239">
        <v>19752693</v>
      </c>
      <c r="I10" s="239">
        <v>133212.29</v>
      </c>
      <c r="J10" s="239">
        <v>0</v>
      </c>
      <c r="K10" s="239">
        <v>38.880000000000003</v>
      </c>
      <c r="L10" s="395">
        <f>SUM(H10:K10)</f>
        <v>19885944.169999998</v>
      </c>
      <c r="M10" s="239">
        <v>-6646212.1386699704</v>
      </c>
      <c r="N10" s="239">
        <v>-566913.21</v>
      </c>
      <c r="O10" s="378">
        <f t="shared" ref="O10:O52" si="0">SUM(L10:N10)</f>
        <v>12672818.821330026</v>
      </c>
    </row>
    <row r="11" spans="2:15">
      <c r="B11" s="315">
        <v>2.4</v>
      </c>
      <c r="C11" s="215"/>
      <c r="D11" s="215" t="s">
        <v>61</v>
      </c>
      <c r="E11" s="151" t="str">
        <f>'3.1 Asset useful life'!D11</f>
        <v>9/10/2012 to 30/6/2025</v>
      </c>
      <c r="F11" s="239">
        <v>50</v>
      </c>
      <c r="G11" s="239">
        <v>0</v>
      </c>
      <c r="H11" s="239">
        <v>3873431.8200000003</v>
      </c>
      <c r="I11" s="239">
        <v>50912.69</v>
      </c>
      <c r="J11" s="239">
        <v>0</v>
      </c>
      <c r="K11" s="239">
        <v>0</v>
      </c>
      <c r="L11" s="395">
        <f>SUM(H11:K11)</f>
        <v>3924344.5100000002</v>
      </c>
      <c r="M11" s="239">
        <v>-917860.46281404688</v>
      </c>
      <c r="N11" s="239">
        <v>-78379.149999999994</v>
      </c>
      <c r="O11" s="378">
        <f t="shared" si="0"/>
        <v>2928104.8971859533</v>
      </c>
    </row>
    <row r="12" spans="2:15">
      <c r="B12" s="315">
        <v>2.4</v>
      </c>
      <c r="C12" s="215"/>
      <c r="D12" s="215" t="s">
        <v>62</v>
      </c>
      <c r="E12" s="151" t="str">
        <f>'3.1 Asset useful life'!D12</f>
        <v>9/10/2012 to 30/6/2025</v>
      </c>
      <c r="F12" s="239">
        <v>50</v>
      </c>
      <c r="G12" s="239">
        <v>0</v>
      </c>
      <c r="H12" s="239">
        <v>6536118.9299999997</v>
      </c>
      <c r="I12" s="239">
        <v>12796416.550000001</v>
      </c>
      <c r="J12" s="239">
        <v>0</v>
      </c>
      <c r="K12" s="239">
        <v>-5898.46</v>
      </c>
      <c r="L12" s="395">
        <f>SUM(H12:K12)</f>
        <v>19326637.02</v>
      </c>
      <c r="M12" s="239">
        <v>-3780044.7496729745</v>
      </c>
      <c r="N12" s="239">
        <v>-385987.66000000003</v>
      </c>
      <c r="O12" s="378">
        <f t="shared" si="0"/>
        <v>15160604.610327024</v>
      </c>
    </row>
    <row r="13" spans="2:15">
      <c r="B13" s="315">
        <v>2.4</v>
      </c>
      <c r="C13" s="215"/>
      <c r="D13" s="215" t="s">
        <v>254</v>
      </c>
      <c r="E13" s="151" t="str">
        <f>'3.1 Asset useful life'!D13</f>
        <v>9/10/2012 to 30/6/2025</v>
      </c>
      <c r="F13" s="239">
        <v>80</v>
      </c>
      <c r="G13" s="239">
        <v>0</v>
      </c>
      <c r="H13" s="239">
        <v>33636.46</v>
      </c>
      <c r="I13" s="239">
        <v>755484.53</v>
      </c>
      <c r="J13" s="239">
        <v>0</v>
      </c>
      <c r="K13" s="239">
        <v>1.88</v>
      </c>
      <c r="L13" s="395">
        <f t="shared" ref="L13:L41" si="1">SUM(H13:K13)</f>
        <v>789122.87</v>
      </c>
      <c r="M13" s="239">
        <v>-14244.394905463252</v>
      </c>
      <c r="N13" s="239">
        <v>-10438.349999999999</v>
      </c>
      <c r="O13" s="378">
        <f t="shared" si="0"/>
        <v>764440.12509453681</v>
      </c>
    </row>
    <row r="14" spans="2:15">
      <c r="B14" s="315">
        <v>2.4</v>
      </c>
      <c r="C14" s="215"/>
      <c r="D14" s="215" t="s">
        <v>64</v>
      </c>
      <c r="E14" s="151" t="str">
        <f>'3.1 Asset useful life'!D14</f>
        <v>9/10/2012 to 30/6/2025</v>
      </c>
      <c r="F14" s="239">
        <v>15</v>
      </c>
      <c r="G14" s="239">
        <v>0</v>
      </c>
      <c r="H14" s="239">
        <v>454190.98</v>
      </c>
      <c r="I14" s="239">
        <v>2350869.46</v>
      </c>
      <c r="J14" s="239">
        <v>0</v>
      </c>
      <c r="K14" s="239">
        <v>16.97</v>
      </c>
      <c r="L14" s="395">
        <f t="shared" si="1"/>
        <v>2805077.41</v>
      </c>
      <c r="M14" s="239">
        <v>-669055.3724879818</v>
      </c>
      <c r="N14" s="239">
        <v>-195564.58</v>
      </c>
      <c r="O14" s="378">
        <f t="shared" si="0"/>
        <v>1940457.4575120183</v>
      </c>
    </row>
    <row r="15" spans="2:15">
      <c r="B15" s="315">
        <v>2.4</v>
      </c>
      <c r="C15" s="215"/>
      <c r="D15" s="215" t="s">
        <v>65</v>
      </c>
      <c r="E15" s="151" t="str">
        <f>'3.1 Asset useful life'!D15</f>
        <v>9/10/2012 to 30/6/2025</v>
      </c>
      <c r="F15" s="239">
        <v>80</v>
      </c>
      <c r="G15" s="239">
        <v>0</v>
      </c>
      <c r="H15" s="239">
        <v>95325.010000000009</v>
      </c>
      <c r="I15" s="239">
        <v>149439.89000000001</v>
      </c>
      <c r="J15" s="239">
        <v>0</v>
      </c>
      <c r="K15" s="239">
        <v>175.48</v>
      </c>
      <c r="L15" s="395">
        <f t="shared" si="1"/>
        <v>244940.38000000003</v>
      </c>
      <c r="M15" s="239">
        <v>-17871.549875561941</v>
      </c>
      <c r="N15" s="239">
        <v>-3058.94</v>
      </c>
      <c r="O15" s="378">
        <f t="shared" si="0"/>
        <v>224009.8901244381</v>
      </c>
    </row>
    <row r="16" spans="2:15">
      <c r="B16" s="315">
        <v>2.4</v>
      </c>
      <c r="C16" s="215"/>
      <c r="D16" s="215" t="s">
        <v>67</v>
      </c>
      <c r="E16" s="151" t="str">
        <f>'3.1 Asset useful life'!D16</f>
        <v>9/10/2012 to 30/6/2025</v>
      </c>
      <c r="F16" s="239" t="s">
        <v>282</v>
      </c>
      <c r="G16" s="239">
        <v>0</v>
      </c>
      <c r="H16" s="239">
        <v>246104.25</v>
      </c>
      <c r="I16" s="239">
        <v>1572164.26</v>
      </c>
      <c r="J16" s="239">
        <v>0</v>
      </c>
      <c r="K16" s="239">
        <v>-4995.09</v>
      </c>
      <c r="L16" s="395">
        <f t="shared" si="1"/>
        <v>1813273.42</v>
      </c>
      <c r="M16" s="239">
        <v>-565466.57523309125</v>
      </c>
      <c r="N16" s="239">
        <v>-47063.560000000005</v>
      </c>
      <c r="O16" s="378">
        <f t="shared" si="0"/>
        <v>1200743.2847669087</v>
      </c>
    </row>
    <row r="17" spans="2:15">
      <c r="B17" s="315">
        <v>2.4</v>
      </c>
      <c r="C17" s="215"/>
      <c r="D17" s="215" t="s">
        <v>66</v>
      </c>
      <c r="E17" s="151"/>
      <c r="F17" s="239" t="s">
        <v>283</v>
      </c>
      <c r="G17" s="239">
        <v>0</v>
      </c>
      <c r="H17" s="239">
        <v>0</v>
      </c>
      <c r="I17" s="239">
        <v>0</v>
      </c>
      <c r="J17" s="239">
        <v>0</v>
      </c>
      <c r="K17" s="239">
        <v>0</v>
      </c>
      <c r="L17" s="395">
        <f t="shared" si="1"/>
        <v>0</v>
      </c>
      <c r="M17" s="239">
        <v>0</v>
      </c>
      <c r="N17" s="239">
        <v>0</v>
      </c>
      <c r="O17" s="378">
        <f t="shared" si="0"/>
        <v>0</v>
      </c>
    </row>
    <row r="18" spans="2:15">
      <c r="B18" s="315" t="s">
        <v>286</v>
      </c>
      <c r="C18" s="215"/>
      <c r="D18" s="215" t="s">
        <v>313</v>
      </c>
      <c r="E18" s="151" t="str">
        <f>'3.1 Asset useful life'!D21</f>
        <v>1/7/2019 to 30/6/2025</v>
      </c>
      <c r="F18" s="239" t="s">
        <v>287</v>
      </c>
      <c r="G18" s="239">
        <v>0</v>
      </c>
      <c r="H18" s="239">
        <v>19092.468000000001</v>
      </c>
      <c r="I18" s="239">
        <v>16261.97</v>
      </c>
      <c r="J18" s="239">
        <v>0</v>
      </c>
      <c r="K18" s="239">
        <v>-32574.824000000001</v>
      </c>
      <c r="L18" s="395">
        <f t="shared" si="1"/>
        <v>2779.6140000000014</v>
      </c>
      <c r="M18" s="239">
        <v>5334.6960000000017</v>
      </c>
      <c r="N18" s="239">
        <v>-1807.34</v>
      </c>
      <c r="O18" s="378">
        <f t="shared" si="0"/>
        <v>6306.970000000003</v>
      </c>
    </row>
    <row r="19" spans="2:15">
      <c r="B19" s="215"/>
      <c r="C19" s="215"/>
      <c r="D19" s="215"/>
      <c r="E19" s="151"/>
      <c r="F19" s="239"/>
      <c r="G19" s="239"/>
      <c r="H19" s="239"/>
      <c r="I19" s="239"/>
      <c r="J19" s="239"/>
      <c r="K19" s="239"/>
      <c r="L19" s="395">
        <f t="shared" si="1"/>
        <v>0</v>
      </c>
      <c r="M19" s="239"/>
      <c r="N19" s="239"/>
      <c r="O19" s="378">
        <f t="shared" si="0"/>
        <v>0</v>
      </c>
    </row>
    <row r="20" spans="2:15">
      <c r="B20" s="215"/>
      <c r="C20" s="215"/>
      <c r="D20" s="215"/>
      <c r="E20" s="151"/>
      <c r="F20" s="239"/>
      <c r="G20" s="239"/>
      <c r="H20" s="239"/>
      <c r="I20" s="239"/>
      <c r="J20" s="239"/>
      <c r="K20" s="239"/>
      <c r="L20" s="395">
        <f t="shared" si="1"/>
        <v>0</v>
      </c>
      <c r="M20" s="239"/>
      <c r="N20" s="239"/>
      <c r="O20" s="378">
        <f t="shared" si="0"/>
        <v>0</v>
      </c>
    </row>
    <row r="21" spans="2:15">
      <c r="B21" s="215"/>
      <c r="C21" s="215"/>
      <c r="D21" s="215"/>
      <c r="E21" s="151"/>
      <c r="F21" s="239"/>
      <c r="G21" s="239"/>
      <c r="H21" s="239"/>
      <c r="I21" s="239"/>
      <c r="J21" s="239"/>
      <c r="K21" s="239"/>
      <c r="L21" s="395">
        <f t="shared" si="1"/>
        <v>0</v>
      </c>
      <c r="M21" s="239"/>
      <c r="N21" s="239"/>
      <c r="O21" s="378">
        <f t="shared" si="0"/>
        <v>0</v>
      </c>
    </row>
    <row r="22" spans="2:15">
      <c r="B22" s="215"/>
      <c r="C22" s="215"/>
      <c r="D22" s="215"/>
      <c r="E22" s="151"/>
      <c r="F22" s="239"/>
      <c r="G22" s="239"/>
      <c r="H22" s="239"/>
      <c r="I22" s="239"/>
      <c r="J22" s="239"/>
      <c r="K22" s="239"/>
      <c r="L22" s="395">
        <f t="shared" si="1"/>
        <v>0</v>
      </c>
      <c r="M22" s="239"/>
      <c r="N22" s="239"/>
      <c r="O22" s="378">
        <f t="shared" si="0"/>
        <v>0</v>
      </c>
    </row>
    <row r="23" spans="2:15">
      <c r="B23" s="215"/>
      <c r="C23" s="215"/>
      <c r="D23" s="215"/>
      <c r="E23" s="151"/>
      <c r="F23" s="239"/>
      <c r="G23" s="239"/>
      <c r="H23" s="239"/>
      <c r="I23" s="239"/>
      <c r="J23" s="239"/>
      <c r="K23" s="239"/>
      <c r="L23" s="395">
        <f t="shared" si="1"/>
        <v>0</v>
      </c>
      <c r="M23" s="239"/>
      <c r="N23" s="239"/>
      <c r="O23" s="378">
        <f t="shared" si="0"/>
        <v>0</v>
      </c>
    </row>
    <row r="24" spans="2:15">
      <c r="B24" s="215"/>
      <c r="C24" s="215"/>
      <c r="D24" s="215"/>
      <c r="E24" s="151"/>
      <c r="F24" s="239"/>
      <c r="G24" s="239"/>
      <c r="H24" s="239"/>
      <c r="I24" s="239"/>
      <c r="J24" s="239"/>
      <c r="K24" s="239"/>
      <c r="L24" s="395">
        <f t="shared" si="1"/>
        <v>0</v>
      </c>
      <c r="M24" s="239"/>
      <c r="N24" s="239"/>
      <c r="O24" s="378">
        <f t="shared" si="0"/>
        <v>0</v>
      </c>
    </row>
    <row r="25" spans="2:15">
      <c r="B25" s="215"/>
      <c r="C25" s="215"/>
      <c r="D25" s="215"/>
      <c r="E25" s="151"/>
      <c r="F25" s="239"/>
      <c r="G25" s="239"/>
      <c r="H25" s="239"/>
      <c r="I25" s="239"/>
      <c r="J25" s="239"/>
      <c r="K25" s="239"/>
      <c r="L25" s="395">
        <f t="shared" si="1"/>
        <v>0</v>
      </c>
      <c r="M25" s="239"/>
      <c r="N25" s="239"/>
      <c r="O25" s="378">
        <f t="shared" si="0"/>
        <v>0</v>
      </c>
    </row>
    <row r="26" spans="2:15">
      <c r="B26" s="215"/>
      <c r="C26" s="215"/>
      <c r="D26" s="215"/>
      <c r="E26" s="151"/>
      <c r="F26" s="239"/>
      <c r="G26" s="239"/>
      <c r="H26" s="239"/>
      <c r="I26" s="239"/>
      <c r="J26" s="239"/>
      <c r="K26" s="239"/>
      <c r="L26" s="395">
        <f t="shared" si="1"/>
        <v>0</v>
      </c>
      <c r="M26" s="239"/>
      <c r="N26" s="239"/>
      <c r="O26" s="378">
        <f t="shared" si="0"/>
        <v>0</v>
      </c>
    </row>
    <row r="27" spans="2:15">
      <c r="B27" s="215"/>
      <c r="C27" s="215"/>
      <c r="D27" s="215"/>
      <c r="E27" s="151"/>
      <c r="F27" s="239"/>
      <c r="G27" s="239"/>
      <c r="H27" s="239"/>
      <c r="I27" s="239"/>
      <c r="J27" s="239"/>
      <c r="K27" s="239"/>
      <c r="L27" s="395">
        <f t="shared" si="1"/>
        <v>0</v>
      </c>
      <c r="M27" s="239"/>
      <c r="N27" s="239"/>
      <c r="O27" s="378">
        <f t="shared" si="0"/>
        <v>0</v>
      </c>
    </row>
    <row r="28" spans="2:15">
      <c r="B28" s="215"/>
      <c r="C28" s="215"/>
      <c r="D28" s="215"/>
      <c r="E28" s="151"/>
      <c r="F28" s="239"/>
      <c r="G28" s="239"/>
      <c r="H28" s="239"/>
      <c r="I28" s="239"/>
      <c r="J28" s="239"/>
      <c r="K28" s="239"/>
      <c r="L28" s="395">
        <f t="shared" si="1"/>
        <v>0</v>
      </c>
      <c r="M28" s="239"/>
      <c r="N28" s="239"/>
      <c r="O28" s="378">
        <f t="shared" si="0"/>
        <v>0</v>
      </c>
    </row>
    <row r="29" spans="2:15">
      <c r="B29" s="215"/>
      <c r="C29" s="215"/>
      <c r="D29" s="215"/>
      <c r="E29" s="151"/>
      <c r="F29" s="239"/>
      <c r="G29" s="239"/>
      <c r="H29" s="239"/>
      <c r="I29" s="239"/>
      <c r="J29" s="239"/>
      <c r="K29" s="239"/>
      <c r="L29" s="395">
        <f t="shared" si="1"/>
        <v>0</v>
      </c>
      <c r="M29" s="239"/>
      <c r="N29" s="239"/>
      <c r="O29" s="378">
        <f t="shared" si="0"/>
        <v>0</v>
      </c>
    </row>
    <row r="30" spans="2:15">
      <c r="B30" s="215"/>
      <c r="C30" s="215"/>
      <c r="D30" s="215"/>
      <c r="E30" s="151"/>
      <c r="F30" s="239"/>
      <c r="G30" s="239"/>
      <c r="H30" s="239"/>
      <c r="I30" s="239"/>
      <c r="J30" s="239"/>
      <c r="K30" s="239"/>
      <c r="L30" s="395">
        <f t="shared" si="1"/>
        <v>0</v>
      </c>
      <c r="M30" s="239"/>
      <c r="N30" s="239"/>
      <c r="O30" s="378">
        <f t="shared" si="0"/>
        <v>0</v>
      </c>
    </row>
    <row r="31" spans="2:15">
      <c r="B31" s="215"/>
      <c r="C31" s="215"/>
      <c r="D31" s="215"/>
      <c r="E31" s="151"/>
      <c r="F31" s="239"/>
      <c r="G31" s="239"/>
      <c r="H31" s="239"/>
      <c r="I31" s="239"/>
      <c r="J31" s="239"/>
      <c r="K31" s="239"/>
      <c r="L31" s="395">
        <f t="shared" si="1"/>
        <v>0</v>
      </c>
      <c r="M31" s="239"/>
      <c r="N31" s="239"/>
      <c r="O31" s="378">
        <f t="shared" si="0"/>
        <v>0</v>
      </c>
    </row>
    <row r="32" spans="2:15">
      <c r="B32" s="215"/>
      <c r="C32" s="215"/>
      <c r="D32" s="215"/>
      <c r="E32" s="151"/>
      <c r="F32" s="239"/>
      <c r="G32" s="239"/>
      <c r="H32" s="239"/>
      <c r="I32" s="239"/>
      <c r="J32" s="239"/>
      <c r="K32" s="239"/>
      <c r="L32" s="395">
        <f t="shared" si="1"/>
        <v>0</v>
      </c>
      <c r="M32" s="239"/>
      <c r="N32" s="239"/>
      <c r="O32" s="378">
        <f t="shared" si="0"/>
        <v>0</v>
      </c>
    </row>
    <row r="33" spans="2:15">
      <c r="B33" s="215"/>
      <c r="C33" s="215"/>
      <c r="D33" s="215"/>
      <c r="E33" s="151"/>
      <c r="F33" s="239"/>
      <c r="G33" s="239"/>
      <c r="H33" s="239"/>
      <c r="I33" s="239"/>
      <c r="J33" s="239"/>
      <c r="K33" s="239"/>
      <c r="L33" s="395">
        <f t="shared" si="1"/>
        <v>0</v>
      </c>
      <c r="M33" s="239"/>
      <c r="N33" s="239"/>
      <c r="O33" s="378">
        <f t="shared" si="0"/>
        <v>0</v>
      </c>
    </row>
    <row r="34" spans="2:15">
      <c r="B34" s="215"/>
      <c r="C34" s="215"/>
      <c r="D34" s="215"/>
      <c r="E34" s="151"/>
      <c r="F34" s="239"/>
      <c r="G34" s="239"/>
      <c r="H34" s="239"/>
      <c r="I34" s="239"/>
      <c r="J34" s="239"/>
      <c r="K34" s="239"/>
      <c r="L34" s="395">
        <f t="shared" si="1"/>
        <v>0</v>
      </c>
      <c r="M34" s="239"/>
      <c r="N34" s="239"/>
      <c r="O34" s="378">
        <f t="shared" si="0"/>
        <v>0</v>
      </c>
    </row>
    <row r="35" spans="2:15">
      <c r="B35" s="215"/>
      <c r="C35" s="215"/>
      <c r="D35" s="215"/>
      <c r="E35" s="151"/>
      <c r="F35" s="239"/>
      <c r="G35" s="239"/>
      <c r="H35" s="239"/>
      <c r="I35" s="239"/>
      <c r="J35" s="239"/>
      <c r="K35" s="239"/>
      <c r="L35" s="395">
        <f t="shared" si="1"/>
        <v>0</v>
      </c>
      <c r="M35" s="239"/>
      <c r="N35" s="239"/>
      <c r="O35" s="378">
        <f t="shared" si="0"/>
        <v>0</v>
      </c>
    </row>
    <row r="36" spans="2:15">
      <c r="B36" s="215"/>
      <c r="C36" s="215"/>
      <c r="D36" s="215"/>
      <c r="E36" s="151"/>
      <c r="F36" s="239"/>
      <c r="G36" s="239"/>
      <c r="H36" s="239"/>
      <c r="I36" s="239"/>
      <c r="J36" s="239"/>
      <c r="K36" s="239"/>
      <c r="L36" s="395">
        <f t="shared" si="1"/>
        <v>0</v>
      </c>
      <c r="M36" s="239"/>
      <c r="N36" s="239"/>
      <c r="O36" s="378">
        <f t="shared" si="0"/>
        <v>0</v>
      </c>
    </row>
    <row r="37" spans="2:15">
      <c r="B37" s="215"/>
      <c r="C37" s="215"/>
      <c r="D37" s="215"/>
      <c r="E37" s="151"/>
      <c r="F37" s="239"/>
      <c r="G37" s="239"/>
      <c r="H37" s="239"/>
      <c r="I37" s="239"/>
      <c r="J37" s="239"/>
      <c r="K37" s="239"/>
      <c r="L37" s="395">
        <f t="shared" si="1"/>
        <v>0</v>
      </c>
      <c r="M37" s="239"/>
      <c r="N37" s="239"/>
      <c r="O37" s="378">
        <f t="shared" si="0"/>
        <v>0</v>
      </c>
    </row>
    <row r="38" spans="2:15">
      <c r="B38" s="215"/>
      <c r="C38" s="215"/>
      <c r="D38" s="215"/>
      <c r="E38" s="151"/>
      <c r="F38" s="239"/>
      <c r="G38" s="239"/>
      <c r="H38" s="239"/>
      <c r="I38" s="239"/>
      <c r="J38" s="239"/>
      <c r="K38" s="239"/>
      <c r="L38" s="395">
        <f t="shared" si="1"/>
        <v>0</v>
      </c>
      <c r="M38" s="239"/>
      <c r="N38" s="239"/>
      <c r="O38" s="378">
        <f t="shared" si="0"/>
        <v>0</v>
      </c>
    </row>
    <row r="39" spans="2:15">
      <c r="B39" s="215"/>
      <c r="C39" s="215"/>
      <c r="D39" s="215"/>
      <c r="E39" s="151"/>
      <c r="F39" s="239"/>
      <c r="G39" s="239"/>
      <c r="H39" s="239"/>
      <c r="I39" s="239"/>
      <c r="J39" s="239"/>
      <c r="K39" s="239"/>
      <c r="L39" s="395">
        <f t="shared" si="1"/>
        <v>0</v>
      </c>
      <c r="M39" s="239"/>
      <c r="N39" s="239"/>
      <c r="O39" s="378">
        <f t="shared" si="0"/>
        <v>0</v>
      </c>
    </row>
    <row r="40" spans="2:15">
      <c r="B40" s="215"/>
      <c r="C40" s="215"/>
      <c r="D40" s="215"/>
      <c r="E40" s="151"/>
      <c r="F40" s="239"/>
      <c r="G40" s="239"/>
      <c r="H40" s="239"/>
      <c r="I40" s="239"/>
      <c r="J40" s="239"/>
      <c r="K40" s="239"/>
      <c r="L40" s="395">
        <f t="shared" si="1"/>
        <v>0</v>
      </c>
      <c r="M40" s="239"/>
      <c r="N40" s="239"/>
      <c r="O40" s="378">
        <f t="shared" si="0"/>
        <v>0</v>
      </c>
    </row>
    <row r="41" spans="2:15">
      <c r="B41" s="215"/>
      <c r="C41" s="215"/>
      <c r="D41" s="215"/>
      <c r="E41" s="151"/>
      <c r="F41" s="239"/>
      <c r="G41" s="239"/>
      <c r="H41" s="239"/>
      <c r="I41" s="239"/>
      <c r="J41" s="239"/>
      <c r="K41" s="239"/>
      <c r="L41" s="395">
        <f t="shared" si="1"/>
        <v>0</v>
      </c>
      <c r="M41" s="239"/>
      <c r="N41" s="239"/>
      <c r="O41" s="378">
        <f t="shared" si="0"/>
        <v>0</v>
      </c>
    </row>
    <row r="42" spans="2:15">
      <c r="B42" s="215"/>
      <c r="C42" s="215"/>
      <c r="D42" s="215"/>
      <c r="E42" s="151"/>
      <c r="F42" s="239"/>
      <c r="G42" s="239"/>
      <c r="H42" s="239"/>
      <c r="I42" s="239"/>
      <c r="J42" s="239"/>
      <c r="K42" s="239"/>
      <c r="L42" s="395">
        <f t="shared" ref="L42:L52" si="2">SUM(H42:K42)</f>
        <v>0</v>
      </c>
      <c r="M42" s="239"/>
      <c r="N42" s="239"/>
      <c r="O42" s="378">
        <f t="shared" si="0"/>
        <v>0</v>
      </c>
    </row>
    <row r="43" spans="2:15">
      <c r="B43" s="215"/>
      <c r="C43" s="215"/>
      <c r="D43" s="215"/>
      <c r="E43" s="151"/>
      <c r="F43" s="239"/>
      <c r="G43" s="239"/>
      <c r="H43" s="239"/>
      <c r="I43" s="239"/>
      <c r="J43" s="239"/>
      <c r="K43" s="239"/>
      <c r="L43" s="395">
        <f t="shared" si="2"/>
        <v>0</v>
      </c>
      <c r="M43" s="239"/>
      <c r="N43" s="239"/>
      <c r="O43" s="378">
        <f t="shared" si="0"/>
        <v>0</v>
      </c>
    </row>
    <row r="44" spans="2:15">
      <c r="B44" s="215"/>
      <c r="C44" s="215"/>
      <c r="D44" s="215"/>
      <c r="E44" s="151"/>
      <c r="F44" s="239"/>
      <c r="G44" s="239"/>
      <c r="H44" s="239"/>
      <c r="I44" s="239"/>
      <c r="J44" s="239"/>
      <c r="K44" s="239"/>
      <c r="L44" s="395">
        <f t="shared" si="2"/>
        <v>0</v>
      </c>
      <c r="M44" s="239"/>
      <c r="N44" s="239"/>
      <c r="O44" s="378">
        <f t="shared" si="0"/>
        <v>0</v>
      </c>
    </row>
    <row r="45" spans="2:15">
      <c r="B45" s="215"/>
      <c r="C45" s="215"/>
      <c r="D45" s="215"/>
      <c r="E45" s="151"/>
      <c r="F45" s="239"/>
      <c r="G45" s="239"/>
      <c r="H45" s="239"/>
      <c r="I45" s="239"/>
      <c r="J45" s="239"/>
      <c r="K45" s="239"/>
      <c r="L45" s="395">
        <f t="shared" si="2"/>
        <v>0</v>
      </c>
      <c r="M45" s="239"/>
      <c r="N45" s="239"/>
      <c r="O45" s="378">
        <f t="shared" si="0"/>
        <v>0</v>
      </c>
    </row>
    <row r="46" spans="2:15">
      <c r="B46" s="215"/>
      <c r="C46" s="215"/>
      <c r="D46" s="215"/>
      <c r="E46" s="151"/>
      <c r="F46" s="239"/>
      <c r="G46" s="239"/>
      <c r="H46" s="239"/>
      <c r="I46" s="239"/>
      <c r="J46" s="239"/>
      <c r="K46" s="239"/>
      <c r="L46" s="395">
        <f t="shared" si="2"/>
        <v>0</v>
      </c>
      <c r="M46" s="239"/>
      <c r="N46" s="239"/>
      <c r="O46" s="378">
        <f t="shared" si="0"/>
        <v>0</v>
      </c>
    </row>
    <row r="47" spans="2:15">
      <c r="B47" s="215"/>
      <c r="C47" s="215"/>
      <c r="D47" s="215"/>
      <c r="E47" s="151"/>
      <c r="F47" s="239"/>
      <c r="G47" s="239"/>
      <c r="H47" s="239"/>
      <c r="I47" s="239"/>
      <c r="J47" s="239"/>
      <c r="K47" s="239"/>
      <c r="L47" s="395">
        <f t="shared" si="2"/>
        <v>0</v>
      </c>
      <c r="M47" s="239"/>
      <c r="N47" s="239"/>
      <c r="O47" s="378">
        <f t="shared" si="0"/>
        <v>0</v>
      </c>
    </row>
    <row r="48" spans="2:15">
      <c r="B48" s="215"/>
      <c r="C48" s="215"/>
      <c r="D48" s="215"/>
      <c r="E48" s="151"/>
      <c r="F48" s="239"/>
      <c r="G48" s="239"/>
      <c r="H48" s="239"/>
      <c r="I48" s="239"/>
      <c r="J48" s="239"/>
      <c r="K48" s="239"/>
      <c r="L48" s="395">
        <f t="shared" si="2"/>
        <v>0</v>
      </c>
      <c r="M48" s="239"/>
      <c r="N48" s="239"/>
      <c r="O48" s="378">
        <f t="shared" si="0"/>
        <v>0</v>
      </c>
    </row>
    <row r="49" spans="2:15">
      <c r="B49" s="215"/>
      <c r="C49" s="215"/>
      <c r="D49" s="215"/>
      <c r="E49" s="151"/>
      <c r="F49" s="239"/>
      <c r="G49" s="239"/>
      <c r="H49" s="239"/>
      <c r="I49" s="239"/>
      <c r="J49" s="239"/>
      <c r="K49" s="239"/>
      <c r="L49" s="395">
        <f t="shared" si="2"/>
        <v>0</v>
      </c>
      <c r="M49" s="239"/>
      <c r="N49" s="239"/>
      <c r="O49" s="378">
        <f t="shared" si="0"/>
        <v>0</v>
      </c>
    </row>
    <row r="50" spans="2:15">
      <c r="B50" s="215"/>
      <c r="C50" s="215"/>
      <c r="D50" s="215"/>
      <c r="E50" s="151"/>
      <c r="F50" s="239"/>
      <c r="G50" s="239"/>
      <c r="H50" s="239"/>
      <c r="I50" s="239"/>
      <c r="J50" s="239"/>
      <c r="K50" s="239"/>
      <c r="L50" s="395">
        <f t="shared" si="2"/>
        <v>0</v>
      </c>
      <c r="M50" s="239"/>
      <c r="N50" s="239"/>
      <c r="O50" s="378">
        <f t="shared" si="0"/>
        <v>0</v>
      </c>
    </row>
    <row r="51" spans="2:15">
      <c r="B51" s="215"/>
      <c r="C51" s="215"/>
      <c r="D51" s="215"/>
      <c r="E51" s="151"/>
      <c r="F51" s="239"/>
      <c r="G51" s="239"/>
      <c r="H51" s="239"/>
      <c r="I51" s="239"/>
      <c r="J51" s="239"/>
      <c r="K51" s="239"/>
      <c r="L51" s="395">
        <f t="shared" si="2"/>
        <v>0</v>
      </c>
      <c r="M51" s="239"/>
      <c r="N51" s="239"/>
      <c r="O51" s="378">
        <f t="shared" si="0"/>
        <v>0</v>
      </c>
    </row>
    <row r="52" spans="2:15">
      <c r="B52" s="215"/>
      <c r="C52" s="215"/>
      <c r="D52" s="215"/>
      <c r="E52" s="151"/>
      <c r="F52" s="239"/>
      <c r="G52" s="239"/>
      <c r="H52" s="239"/>
      <c r="I52" s="239"/>
      <c r="J52" s="239"/>
      <c r="K52" s="239"/>
      <c r="L52" s="395">
        <f t="shared" si="2"/>
        <v>0</v>
      </c>
      <c r="M52" s="239"/>
      <c r="N52" s="239"/>
      <c r="O52" s="378">
        <f t="shared" si="0"/>
        <v>0</v>
      </c>
    </row>
    <row r="53" spans="2:15">
      <c r="B53" s="396"/>
      <c r="C53" s="27"/>
      <c r="D53" s="27" t="s">
        <v>262</v>
      </c>
      <c r="E53" s="29"/>
      <c r="F53" s="240"/>
      <c r="G53" s="221">
        <f>SUM(G9:G52)</f>
        <v>0</v>
      </c>
      <c r="H53" s="221">
        <f t="shared" ref="H53:O53" si="3">SUM(H9:H52)</f>
        <v>192110850.11799997</v>
      </c>
      <c r="I53" s="221">
        <f t="shared" si="3"/>
        <v>44557286.219999999</v>
      </c>
      <c r="J53" s="221">
        <f t="shared" si="3"/>
        <v>164679.01999999999</v>
      </c>
      <c r="K53" s="221">
        <f t="shared" si="3"/>
        <v>-175177.40399999995</v>
      </c>
      <c r="L53" s="221">
        <f t="shared" si="3"/>
        <v>236657637.95399997</v>
      </c>
      <c r="M53" s="221">
        <f t="shared" si="3"/>
        <v>-39042341.635071598</v>
      </c>
      <c r="N53" s="221">
        <f t="shared" si="3"/>
        <v>-3628947.37</v>
      </c>
      <c r="O53" s="221">
        <f t="shared" si="3"/>
        <v>193986348.94892839</v>
      </c>
    </row>
    <row r="54" spans="2:15">
      <c r="O54" s="361"/>
    </row>
    <row r="56" spans="2:15" ht="15.75">
      <c r="B56" s="292" t="s">
        <v>314</v>
      </c>
    </row>
    <row r="58" spans="2:15" ht="46.5" customHeight="1">
      <c r="B58" s="93" t="s">
        <v>166</v>
      </c>
      <c r="C58" s="93" t="s">
        <v>167</v>
      </c>
      <c r="D58" s="94" t="s">
        <v>303</v>
      </c>
      <c r="E58" s="93" t="s">
        <v>277</v>
      </c>
      <c r="F58" s="93" t="s">
        <v>304</v>
      </c>
      <c r="G58" s="94" t="s">
        <v>306</v>
      </c>
      <c r="H58" s="93" t="s">
        <v>244</v>
      </c>
      <c r="I58" s="94" t="s">
        <v>245</v>
      </c>
      <c r="J58" s="173" t="s">
        <v>307</v>
      </c>
      <c r="K58" s="93" t="s">
        <v>308</v>
      </c>
      <c r="L58" s="173" t="s">
        <v>309</v>
      </c>
      <c r="M58" s="93" t="s">
        <v>310</v>
      </c>
      <c r="N58" s="93" t="s">
        <v>311</v>
      </c>
    </row>
    <row r="59" spans="2:15">
      <c r="B59" s="95"/>
      <c r="C59" s="95"/>
      <c r="D59" s="172"/>
      <c r="E59" s="95"/>
      <c r="F59" s="99" t="s">
        <v>312</v>
      </c>
      <c r="G59" s="99" t="s">
        <v>168</v>
      </c>
      <c r="H59" s="99" t="s">
        <v>168</v>
      </c>
      <c r="I59" s="99" t="s">
        <v>168</v>
      </c>
      <c r="J59" s="99" t="s">
        <v>168</v>
      </c>
      <c r="K59" s="99" t="s">
        <v>168</v>
      </c>
      <c r="L59" s="99" t="s">
        <v>168</v>
      </c>
      <c r="M59" s="99" t="s">
        <v>168</v>
      </c>
      <c r="N59" s="99" t="s">
        <v>168</v>
      </c>
    </row>
    <row r="60" spans="2:15">
      <c r="B60" s="315" t="s">
        <v>264</v>
      </c>
      <c r="C60" s="216" t="s">
        <v>315</v>
      </c>
      <c r="D60" s="216" t="s">
        <v>71</v>
      </c>
      <c r="E60" s="151" t="s">
        <v>316</v>
      </c>
      <c r="F60" s="214">
        <f>'3.1 Asset useful life'!$E$27</f>
        <v>5</v>
      </c>
      <c r="G60" s="239">
        <v>95760.133862354123</v>
      </c>
      <c r="H60" s="239">
        <v>0</v>
      </c>
      <c r="I60" s="239">
        <v>0</v>
      </c>
      <c r="J60" s="239">
        <v>-9751.6599720175454</v>
      </c>
      <c r="K60" s="395">
        <f>SUM(G60:J60)</f>
        <v>86008.47389033658</v>
      </c>
      <c r="L60" s="239">
        <v>-86008.47389033658</v>
      </c>
      <c r="M60" s="239">
        <v>0</v>
      </c>
      <c r="N60" s="378">
        <f t="shared" ref="N60:N80" si="4">SUM(K60:M60)</f>
        <v>0</v>
      </c>
    </row>
    <row r="61" spans="2:15">
      <c r="B61" s="315" t="s">
        <v>264</v>
      </c>
      <c r="C61" s="216" t="s">
        <v>315</v>
      </c>
      <c r="D61" s="216" t="s">
        <v>71</v>
      </c>
      <c r="E61" s="151" t="s">
        <v>317</v>
      </c>
      <c r="F61" s="214">
        <f>'3.1 Asset useful life'!$E$27</f>
        <v>5</v>
      </c>
      <c r="G61" s="239">
        <v>155023.60582758364</v>
      </c>
      <c r="H61" s="239">
        <v>0</v>
      </c>
      <c r="I61" s="239">
        <v>0</v>
      </c>
      <c r="J61" s="239">
        <v>-44068.293869666653</v>
      </c>
      <c r="K61" s="395">
        <f>SUM(G61:J61)</f>
        <v>110955.31195791699</v>
      </c>
      <c r="L61" s="239">
        <v>-110955.31195791699</v>
      </c>
      <c r="M61" s="239">
        <v>0</v>
      </c>
      <c r="N61" s="378">
        <f t="shared" si="4"/>
        <v>0</v>
      </c>
    </row>
    <row r="62" spans="2:15">
      <c r="B62" s="315" t="s">
        <v>264</v>
      </c>
      <c r="C62" s="216" t="s">
        <v>315</v>
      </c>
      <c r="D62" s="216" t="s">
        <v>71</v>
      </c>
      <c r="E62" s="151" t="s">
        <v>318</v>
      </c>
      <c r="F62" s="214">
        <f>'3.1 Asset useful life'!$E$27</f>
        <v>5</v>
      </c>
      <c r="G62" s="239">
        <v>968648.50527760317</v>
      </c>
      <c r="H62" s="239">
        <v>0</v>
      </c>
      <c r="I62" s="239">
        <v>0</v>
      </c>
      <c r="J62" s="239">
        <v>-82052.190657685991</v>
      </c>
      <c r="K62" s="395">
        <f t="shared" ref="K62:K79" si="5">SUM(G62:J62)</f>
        <v>886596.31461991719</v>
      </c>
      <c r="L62" s="239">
        <v>-886596.31461991719</v>
      </c>
      <c r="M62" s="239">
        <v>0</v>
      </c>
      <c r="N62" s="378">
        <f t="shared" si="4"/>
        <v>0</v>
      </c>
    </row>
    <row r="63" spans="2:15">
      <c r="B63" s="315" t="s">
        <v>264</v>
      </c>
      <c r="C63" s="216" t="s">
        <v>315</v>
      </c>
      <c r="D63" s="216" t="s">
        <v>71</v>
      </c>
      <c r="E63" s="151" t="s">
        <v>319</v>
      </c>
      <c r="F63" s="214">
        <f>'3.1 Asset useful life'!$E$27</f>
        <v>5</v>
      </c>
      <c r="G63" s="239">
        <v>906103.7375926997</v>
      </c>
      <c r="H63" s="239">
        <v>0</v>
      </c>
      <c r="I63" s="239">
        <v>0</v>
      </c>
      <c r="J63" s="239">
        <v>-56005.823827484623</v>
      </c>
      <c r="K63" s="395">
        <f t="shared" si="5"/>
        <v>850097.91376521508</v>
      </c>
      <c r="L63" s="239">
        <v>-850097.91376521508</v>
      </c>
      <c r="M63" s="239">
        <v>0</v>
      </c>
      <c r="N63" s="378">
        <f t="shared" si="4"/>
        <v>0</v>
      </c>
    </row>
    <row r="64" spans="2:15">
      <c r="B64" s="315" t="s">
        <v>264</v>
      </c>
      <c r="C64" s="216" t="s">
        <v>315</v>
      </c>
      <c r="D64" s="216" t="s">
        <v>71</v>
      </c>
      <c r="E64" s="151" t="s">
        <v>320</v>
      </c>
      <c r="F64" s="214">
        <f>'3.1 Asset useful life'!$E$27</f>
        <v>5</v>
      </c>
      <c r="G64" s="239">
        <v>407365.65659370553</v>
      </c>
      <c r="H64" s="239">
        <v>0</v>
      </c>
      <c r="I64" s="239">
        <v>0</v>
      </c>
      <c r="J64" s="239">
        <v>-46258.585000301566</v>
      </c>
      <c r="K64" s="395">
        <f t="shared" si="5"/>
        <v>361107.07159340393</v>
      </c>
      <c r="L64" s="239">
        <v>-361107.07159340393</v>
      </c>
      <c r="M64" s="239">
        <v>0</v>
      </c>
      <c r="N64" s="378">
        <f t="shared" si="4"/>
        <v>0</v>
      </c>
    </row>
    <row r="65" spans="2:14">
      <c r="B65" s="315" t="s">
        <v>264</v>
      </c>
      <c r="C65" s="216" t="s">
        <v>315</v>
      </c>
      <c r="D65" s="216" t="s">
        <v>71</v>
      </c>
      <c r="E65" s="151" t="s">
        <v>321</v>
      </c>
      <c r="F65" s="214">
        <f>'3.1 Asset useful life'!$E$27</f>
        <v>5</v>
      </c>
      <c r="G65" s="239">
        <v>657963.0534808744</v>
      </c>
      <c r="H65" s="239">
        <v>0</v>
      </c>
      <c r="I65" s="239">
        <v>0</v>
      </c>
      <c r="J65" s="239">
        <v>-55702.141982839625</v>
      </c>
      <c r="K65" s="395">
        <f t="shared" si="5"/>
        <v>602260.91149803472</v>
      </c>
      <c r="L65" s="239">
        <v>-602260.91149803472</v>
      </c>
      <c r="M65" s="239">
        <v>0</v>
      </c>
      <c r="N65" s="378">
        <f t="shared" si="4"/>
        <v>0</v>
      </c>
    </row>
    <row r="66" spans="2:14">
      <c r="B66" s="315" t="s">
        <v>264</v>
      </c>
      <c r="C66" s="216" t="s">
        <v>315</v>
      </c>
      <c r="D66" s="216" t="s">
        <v>71</v>
      </c>
      <c r="E66" s="151" t="s">
        <v>322</v>
      </c>
      <c r="F66" s="214">
        <f>'3.1 Asset useful life'!$E$27</f>
        <v>5</v>
      </c>
      <c r="G66" s="239">
        <v>895943.88138682721</v>
      </c>
      <c r="H66" s="239">
        <v>0</v>
      </c>
      <c r="I66" s="239">
        <v>0</v>
      </c>
      <c r="J66" s="239">
        <v>-16726.833735190772</v>
      </c>
      <c r="K66" s="395">
        <f t="shared" si="5"/>
        <v>879217.04765163641</v>
      </c>
      <c r="L66" s="239">
        <v>-879217.04765163641</v>
      </c>
      <c r="M66" s="239">
        <v>0</v>
      </c>
      <c r="N66" s="378">
        <f t="shared" si="4"/>
        <v>0</v>
      </c>
    </row>
    <row r="67" spans="2:14">
      <c r="B67" s="315" t="s">
        <v>264</v>
      </c>
      <c r="C67" s="216" t="s">
        <v>315</v>
      </c>
      <c r="D67" s="216" t="s">
        <v>71</v>
      </c>
      <c r="E67" s="151" t="s">
        <v>323</v>
      </c>
      <c r="F67" s="214">
        <f>'3.1 Asset useful life'!$E$27</f>
        <v>5</v>
      </c>
      <c r="G67" s="239">
        <v>766933.73943456332</v>
      </c>
      <c r="H67" s="239">
        <v>0</v>
      </c>
      <c r="I67" s="239">
        <v>0</v>
      </c>
      <c r="J67" s="239">
        <v>-16646.877202480042</v>
      </c>
      <c r="K67" s="395">
        <f t="shared" si="5"/>
        <v>750286.86223208322</v>
      </c>
      <c r="L67" s="239">
        <v>-600229.48978566658</v>
      </c>
      <c r="M67" s="239">
        <v>-150057.37244641664</v>
      </c>
      <c r="N67" s="378">
        <f t="shared" si="4"/>
        <v>0</v>
      </c>
    </row>
    <row r="68" spans="2:14">
      <c r="B68" s="315" t="s">
        <v>264</v>
      </c>
      <c r="C68" s="216" t="s">
        <v>315</v>
      </c>
      <c r="D68" s="216" t="s">
        <v>71</v>
      </c>
      <c r="E68" s="151" t="s">
        <v>324</v>
      </c>
      <c r="F68" s="214">
        <f>'3.1 Asset useful life'!$E$27</f>
        <v>5</v>
      </c>
      <c r="G68" s="239">
        <v>452421.39995830401</v>
      </c>
      <c r="H68" s="239">
        <v>0</v>
      </c>
      <c r="I68" s="239">
        <v>0</v>
      </c>
      <c r="J68" s="239">
        <v>-28328.948243196301</v>
      </c>
      <c r="K68" s="395">
        <f t="shared" ref="K68" si="6">SUM(G68:J68)</f>
        <v>424092.45171510772</v>
      </c>
      <c r="L68" s="239">
        <v>-254455.47102906465</v>
      </c>
      <c r="M68" s="239">
        <v>-84818.490343021549</v>
      </c>
      <c r="N68" s="378">
        <f t="shared" si="4"/>
        <v>84818.49034302152</v>
      </c>
    </row>
    <row r="69" spans="2:14">
      <c r="B69" s="315" t="s">
        <v>264</v>
      </c>
      <c r="C69" s="216" t="s">
        <v>315</v>
      </c>
      <c r="D69" s="216" t="s">
        <v>71</v>
      </c>
      <c r="E69" s="151" t="s">
        <v>325</v>
      </c>
      <c r="F69" s="214">
        <f>'3.1 Asset useful life'!$E$27</f>
        <v>5</v>
      </c>
      <c r="G69" s="239">
        <v>2010779.3489610634</v>
      </c>
      <c r="H69" s="239">
        <v>0</v>
      </c>
      <c r="I69" s="239">
        <v>0</v>
      </c>
      <c r="J69" s="239">
        <v>-373564.15286218864</v>
      </c>
      <c r="K69" s="395">
        <f>SUM(G69:J69)</f>
        <v>1637215.1960988748</v>
      </c>
      <c r="L69" s="239">
        <v>-654886.07843954989</v>
      </c>
      <c r="M69" s="239">
        <v>-327443.03921977495</v>
      </c>
      <c r="N69" s="378">
        <f>SUM(K69:M69)</f>
        <v>654886.07843955001</v>
      </c>
    </row>
    <row r="70" spans="2:14">
      <c r="B70" s="315" t="s">
        <v>264</v>
      </c>
      <c r="C70" s="216" t="s">
        <v>315</v>
      </c>
      <c r="D70" s="216" t="s">
        <v>71</v>
      </c>
      <c r="E70" s="151" t="s">
        <v>326</v>
      </c>
      <c r="F70" s="214">
        <v>5</v>
      </c>
      <c r="G70" s="239">
        <v>1261087.8114700522</v>
      </c>
      <c r="H70" s="239">
        <v>0</v>
      </c>
      <c r="I70" s="239">
        <v>0</v>
      </c>
      <c r="J70" s="239">
        <v>-1176.2703046694937</v>
      </c>
      <c r="K70" s="395">
        <f>SUM(G70:J70)</f>
        <v>1259911.5411653828</v>
      </c>
      <c r="L70" s="239">
        <v>-251982.30823307656</v>
      </c>
      <c r="M70" s="239">
        <v>-251982.30823307656</v>
      </c>
      <c r="N70" s="378">
        <f>SUM(K70:M70)</f>
        <v>755946.92469922965</v>
      </c>
    </row>
    <row r="71" spans="2:14">
      <c r="B71" s="315" t="s">
        <v>264</v>
      </c>
      <c r="C71" s="216" t="s">
        <v>315</v>
      </c>
      <c r="D71" s="216" t="s">
        <v>71</v>
      </c>
      <c r="E71" s="151" t="s">
        <v>327</v>
      </c>
      <c r="F71" s="214">
        <v>5</v>
      </c>
      <c r="G71" s="239">
        <v>365717.51278365066</v>
      </c>
      <c r="H71" s="239">
        <v>0</v>
      </c>
      <c r="I71" s="239">
        <v>0</v>
      </c>
      <c r="J71" s="239">
        <v>-60716.725238362356</v>
      </c>
      <c r="K71" s="395">
        <f>SUM(G71:J71)</f>
        <v>305000.78754528833</v>
      </c>
      <c r="L71" s="239">
        <v>0</v>
      </c>
      <c r="M71" s="239">
        <v>-61000.157509057666</v>
      </c>
      <c r="N71" s="378">
        <f>SUM(K71:M71)</f>
        <v>244000.63003623066</v>
      </c>
    </row>
    <row r="72" spans="2:14">
      <c r="B72" s="315" t="s">
        <v>264</v>
      </c>
      <c r="C72" s="216" t="s">
        <v>315</v>
      </c>
      <c r="D72" s="216" t="s">
        <v>71</v>
      </c>
      <c r="E72" s="151" t="s">
        <v>328</v>
      </c>
      <c r="F72" s="214">
        <v>5</v>
      </c>
      <c r="G72" s="239">
        <v>1650551.6353102885</v>
      </c>
      <c r="H72" s="239">
        <v>0</v>
      </c>
      <c r="I72" s="239">
        <v>0</v>
      </c>
      <c r="J72" s="239">
        <v>-17998.074930613548</v>
      </c>
      <c r="K72" s="395">
        <f>SUM(G72:J72)</f>
        <v>1632553.5603796749</v>
      </c>
      <c r="L72" s="239">
        <v>0</v>
      </c>
      <c r="M72" s="239">
        <v>0</v>
      </c>
      <c r="N72" s="378">
        <f>SUM(K72:M72)</f>
        <v>1632553.5603796749</v>
      </c>
    </row>
    <row r="73" spans="2:14">
      <c r="B73" s="315" t="s">
        <v>264</v>
      </c>
      <c r="C73" s="216" t="s">
        <v>266</v>
      </c>
      <c r="D73" s="216" t="s">
        <v>266</v>
      </c>
      <c r="E73" s="151" t="s">
        <v>329</v>
      </c>
      <c r="F73" s="214" t="str">
        <f>'3.1 Asset useful life'!$E$33</f>
        <v>Various</v>
      </c>
      <c r="G73" s="239">
        <v>449341.17267043405</v>
      </c>
      <c r="H73" s="239">
        <v>172469.26100873388</v>
      </c>
      <c r="I73" s="239">
        <v>0</v>
      </c>
      <c r="J73" s="239">
        <v>-493.92623767454552</v>
      </c>
      <c r="K73" s="395">
        <f t="shared" si="5"/>
        <v>621316.50744149333</v>
      </c>
      <c r="L73" s="239">
        <v>-142015.20035772907</v>
      </c>
      <c r="M73" s="239">
        <v>0</v>
      </c>
      <c r="N73" s="378">
        <f t="shared" si="4"/>
        <v>479301.30708376423</v>
      </c>
    </row>
    <row r="74" spans="2:14">
      <c r="B74" s="315" t="s">
        <v>264</v>
      </c>
      <c r="C74" s="216" t="s">
        <v>266</v>
      </c>
      <c r="D74" s="216" t="s">
        <v>266</v>
      </c>
      <c r="E74" s="151" t="s">
        <v>324</v>
      </c>
      <c r="F74" s="214" t="str">
        <f>'3.1 Asset useful life'!$E$33</f>
        <v>Various</v>
      </c>
      <c r="G74" s="239">
        <v>0</v>
      </c>
      <c r="H74" s="239">
        <v>142927.08488895532</v>
      </c>
      <c r="I74" s="239">
        <v>0</v>
      </c>
      <c r="J74" s="239">
        <v>-20883.731600772029</v>
      </c>
      <c r="K74" s="395">
        <f t="shared" si="5"/>
        <v>122043.35328818328</v>
      </c>
      <c r="L74" s="239">
        <v>-152687.41073387751</v>
      </c>
      <c r="M74" s="239">
        <v>0</v>
      </c>
      <c r="N74" s="378">
        <f t="shared" si="4"/>
        <v>-30644.057445694227</v>
      </c>
    </row>
    <row r="75" spans="2:14">
      <c r="B75" s="315" t="s">
        <v>264</v>
      </c>
      <c r="C75" s="216" t="s">
        <v>266</v>
      </c>
      <c r="D75" s="216" t="s">
        <v>266</v>
      </c>
      <c r="E75" s="151" t="s">
        <v>325</v>
      </c>
      <c r="F75" s="214" t="str">
        <f>'3.1 Asset useful life'!$E$33</f>
        <v>Various</v>
      </c>
      <c r="G75" s="239">
        <v>0</v>
      </c>
      <c r="H75" s="239">
        <v>152040.87993159785</v>
      </c>
      <c r="I75" s="239">
        <v>0</v>
      </c>
      <c r="J75" s="239">
        <v>-16695.034901900923</v>
      </c>
      <c r="K75" s="395">
        <f t="shared" ref="K75" si="7">SUM(G75:J75)</f>
        <v>135345.84502969694</v>
      </c>
      <c r="L75" s="239">
        <v>-154240.93423591068</v>
      </c>
      <c r="M75" s="239">
        <v>0</v>
      </c>
      <c r="N75" s="378">
        <f t="shared" ref="N75" si="8">SUM(K75:M75)</f>
        <v>-18895.089206213743</v>
      </c>
    </row>
    <row r="76" spans="2:14">
      <c r="B76" s="315" t="s">
        <v>264</v>
      </c>
      <c r="C76" s="216" t="s">
        <v>266</v>
      </c>
      <c r="D76" s="216" t="s">
        <v>266</v>
      </c>
      <c r="E76" s="151" t="str">
        <f>E70</f>
        <v>During FY23</v>
      </c>
      <c r="F76" s="214" t="str">
        <f>'3.1 Asset useful life'!$E$33</f>
        <v>Various</v>
      </c>
      <c r="G76" s="239">
        <v>0</v>
      </c>
      <c r="H76" s="239">
        <v>297596.44364220294</v>
      </c>
      <c r="I76" s="239">
        <v>0</v>
      </c>
      <c r="J76" s="239">
        <v>-3616.2344042875402</v>
      </c>
      <c r="K76" s="395">
        <f t="shared" si="5"/>
        <v>293980.20923791541</v>
      </c>
      <c r="L76" s="239">
        <v>-182836.56671845555</v>
      </c>
      <c r="M76" s="239">
        <v>0</v>
      </c>
      <c r="N76" s="378">
        <f t="shared" si="4"/>
        <v>111143.64251945986</v>
      </c>
    </row>
    <row r="77" spans="2:14">
      <c r="B77" s="315" t="s">
        <v>264</v>
      </c>
      <c r="C77" s="216" t="s">
        <v>266</v>
      </c>
      <c r="D77" s="216" t="s">
        <v>266</v>
      </c>
      <c r="E77" s="151" t="str">
        <f>E71</f>
        <v>During FY24</v>
      </c>
      <c r="F77" s="214" t="str">
        <f>'3.1 Asset useful life'!$E$33</f>
        <v>Various</v>
      </c>
      <c r="G77" s="239">
        <v>0</v>
      </c>
      <c r="H77" s="239">
        <v>310239.80065274367</v>
      </c>
      <c r="I77" s="239">
        <v>0</v>
      </c>
      <c r="J77" s="239">
        <v>603.19216833405801</v>
      </c>
      <c r="K77" s="395">
        <f t="shared" si="5"/>
        <v>310842.9928210777</v>
      </c>
      <c r="L77" s="239">
        <v>-116394.55037429753</v>
      </c>
      <c r="M77" s="239">
        <v>0</v>
      </c>
      <c r="N77" s="378">
        <f t="shared" si="4"/>
        <v>194448.44244678016</v>
      </c>
    </row>
    <row r="78" spans="2:14">
      <c r="B78" s="315" t="s">
        <v>264</v>
      </c>
      <c r="C78" s="216" t="s">
        <v>266</v>
      </c>
      <c r="D78" s="216" t="s">
        <v>266</v>
      </c>
      <c r="E78" s="151" t="str">
        <f>E72</f>
        <v>During FY25</v>
      </c>
      <c r="F78" s="214" t="str">
        <f>'3.1 Asset useful life'!$E$33</f>
        <v>Various</v>
      </c>
      <c r="G78" s="239">
        <v>0</v>
      </c>
      <c r="H78" s="239">
        <v>219893.44333649849</v>
      </c>
      <c r="I78" s="239">
        <v>0</v>
      </c>
      <c r="J78" s="239">
        <v>-4968.4463760505441</v>
      </c>
      <c r="K78" s="395">
        <f t="shared" ref="K78" si="9">SUM(G78:J78)</f>
        <v>214924.99696044796</v>
      </c>
      <c r="L78" s="239">
        <v>0</v>
      </c>
      <c r="M78" s="239">
        <v>-209698.68423621281</v>
      </c>
      <c r="N78" s="378">
        <f t="shared" ref="N78" si="10">SUM(K78:M78)</f>
        <v>5226.3127242351475</v>
      </c>
    </row>
    <row r="79" spans="2:14">
      <c r="B79" s="315"/>
      <c r="C79" s="216"/>
      <c r="D79" s="216"/>
      <c r="E79" s="151"/>
      <c r="F79" s="214"/>
      <c r="G79" s="239"/>
      <c r="H79" s="239"/>
      <c r="I79" s="239"/>
      <c r="J79" s="239"/>
      <c r="K79" s="395">
        <f t="shared" si="5"/>
        <v>0</v>
      </c>
      <c r="L79" s="239"/>
      <c r="M79" s="239"/>
      <c r="N79" s="378">
        <f t="shared" si="4"/>
        <v>0</v>
      </c>
    </row>
    <row r="80" spans="2:14">
      <c r="B80" s="315"/>
      <c r="C80" s="216"/>
      <c r="D80" s="216"/>
      <c r="E80" s="151"/>
      <c r="F80" s="214"/>
      <c r="G80" s="239"/>
      <c r="H80" s="239"/>
      <c r="I80" s="239"/>
      <c r="J80" s="239"/>
      <c r="K80" s="395">
        <f>SUM(G80:J80)</f>
        <v>0</v>
      </c>
      <c r="L80" s="239"/>
      <c r="M80" s="239"/>
      <c r="N80" s="378">
        <f t="shared" si="4"/>
        <v>0</v>
      </c>
    </row>
    <row r="81" spans="2:14">
      <c r="B81" s="396"/>
      <c r="C81" s="27"/>
      <c r="D81" s="27" t="s">
        <v>330</v>
      </c>
      <c r="E81" s="30"/>
      <c r="F81" s="30"/>
      <c r="G81" s="221">
        <f t="shared" ref="G81:L81" si="11">SUM(G60:G80)</f>
        <v>11043641.194610003</v>
      </c>
      <c r="H81" s="221">
        <f t="shared" si="11"/>
        <v>1295166.913460732</v>
      </c>
      <c r="I81" s="221">
        <f t="shared" si="11"/>
        <v>0</v>
      </c>
      <c r="J81" s="221">
        <f t="shared" si="11"/>
        <v>-855050.75917904871</v>
      </c>
      <c r="K81" s="221">
        <f t="shared" si="11"/>
        <v>11483757.348891685</v>
      </c>
      <c r="L81" s="221">
        <f t="shared" si="11"/>
        <v>-6285971.0548840882</v>
      </c>
      <c r="M81" s="221">
        <f>SUM(M60:M80)</f>
        <v>-1085000.0519875602</v>
      </c>
      <c r="N81" s="221">
        <f>SUM(N60:N80)</f>
        <v>4112786.2420200384</v>
      </c>
    </row>
    <row r="92" spans="2:14" ht="29.25" customHeight="1"/>
  </sheetData>
  <mergeCells count="1">
    <mergeCell ref="I5:K5"/>
  </mergeCells>
  <phoneticPr fontId="40"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0"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I37"/>
  <sheetViews>
    <sheetView zoomScaleNormal="100" workbookViewId="0"/>
  </sheetViews>
  <sheetFormatPr defaultColWidth="9.140625" defaultRowHeight="12.75"/>
  <cols>
    <col min="1" max="1" width="12.140625" style="23" customWidth="1"/>
    <col min="2" max="2" width="21" style="23" customWidth="1"/>
    <col min="3" max="3" width="42.140625" style="23" customWidth="1"/>
    <col min="4" max="4" width="28.85546875" style="23" customWidth="1"/>
    <col min="5" max="5" width="22.5703125" style="23" customWidth="1"/>
    <col min="6" max="6" width="20.5703125" style="23" customWidth="1"/>
    <col min="7" max="7" width="22.5703125" style="23" customWidth="1"/>
    <col min="8" max="8" width="9.42578125" style="23" customWidth="1"/>
    <col min="9" max="9" width="25.140625" style="23" customWidth="1"/>
    <col min="10" max="16384" width="9.140625" style="23"/>
  </cols>
  <sheetData>
    <row r="1" spans="2:9" ht="20.25">
      <c r="B1" s="24" t="s">
        <v>331</v>
      </c>
      <c r="C1" s="24"/>
      <c r="D1" s="15"/>
      <c r="E1" s="15"/>
      <c r="F1" s="15"/>
      <c r="G1" s="15"/>
    </row>
    <row r="2" spans="2:9" ht="20.25">
      <c r="B2" s="34" t="str">
        <f>Tradingname</f>
        <v>APA (PILBARA PIPELINE) PTY LTD</v>
      </c>
      <c r="C2" s="35"/>
      <c r="D2" s="24"/>
      <c r="E2" s="460" t="s">
        <v>223</v>
      </c>
      <c r="F2" s="460"/>
      <c r="G2" s="460"/>
    </row>
    <row r="3" spans="2:9" ht="17.25" customHeight="1">
      <c r="B3" s="36" t="s">
        <v>136</v>
      </c>
      <c r="C3" s="37" t="str">
        <f>TEXT(Yearstart,"dd/mm/yyyy")&amp;" to "&amp;TEXT(Yearending,"dd/mm/yyyy")</f>
        <v>01/07/2024 to 30/06/2025</v>
      </c>
      <c r="E3" s="460"/>
      <c r="F3" s="460"/>
      <c r="G3" s="460"/>
    </row>
    <row r="4" spans="2:9">
      <c r="E4" s="460"/>
      <c r="F4" s="460"/>
      <c r="G4" s="460"/>
    </row>
    <row r="5" spans="2:9" ht="15.75">
      <c r="B5" s="25" t="s">
        <v>332</v>
      </c>
      <c r="C5" s="386"/>
      <c r="D5" s="386"/>
      <c r="E5" s="386"/>
      <c r="F5" s="387"/>
      <c r="G5" s="386"/>
    </row>
    <row r="6" spans="2:9" ht="15.75">
      <c r="B6" s="25"/>
      <c r="C6" s="386"/>
      <c r="D6" s="386"/>
      <c r="E6" s="386"/>
      <c r="F6" s="387"/>
      <c r="G6" s="386"/>
    </row>
    <row r="7" spans="2:9" ht="40.5" customHeight="1">
      <c r="B7" s="81" t="s">
        <v>166</v>
      </c>
      <c r="C7" s="81" t="s">
        <v>333</v>
      </c>
      <c r="D7" s="81" t="s">
        <v>334</v>
      </c>
      <c r="E7" s="90" t="s">
        <v>335</v>
      </c>
      <c r="F7" s="90" t="s">
        <v>228</v>
      </c>
      <c r="G7" s="90" t="s">
        <v>336</v>
      </c>
    </row>
    <row r="8" spans="2:9">
      <c r="B8" s="83"/>
      <c r="C8" s="83"/>
      <c r="D8" s="87"/>
      <c r="E8" s="96" t="s">
        <v>168</v>
      </c>
      <c r="F8" s="96"/>
      <c r="G8" s="96" t="s">
        <v>168</v>
      </c>
    </row>
    <row r="9" spans="2:9">
      <c r="B9" s="315" t="s">
        <v>264</v>
      </c>
      <c r="C9" s="316" t="s">
        <v>315</v>
      </c>
      <c r="D9" s="316" t="s">
        <v>71</v>
      </c>
      <c r="E9" s="229">
        <v>469189720.46000004</v>
      </c>
      <c r="F9" s="85">
        <v>2.0855749851740164E-2</v>
      </c>
      <c r="G9" s="397">
        <f>E9*F9</f>
        <v>9785303.4429216553</v>
      </c>
      <c r="I9" s="345"/>
    </row>
    <row r="10" spans="2:9">
      <c r="B10" s="315" t="s">
        <v>264</v>
      </c>
      <c r="C10" s="316" t="s">
        <v>266</v>
      </c>
      <c r="D10" s="316" t="s">
        <v>266</v>
      </c>
      <c r="E10" s="229">
        <v>86146034.725643426</v>
      </c>
      <c r="F10" s="85">
        <v>1.9715984725101096E-2</v>
      </c>
      <c r="G10" s="397">
        <f t="shared" ref="G10:G35" si="0">E10*F10</f>
        <v>1698453.9047788144</v>
      </c>
    </row>
    <row r="11" spans="2:9">
      <c r="B11" s="113"/>
      <c r="C11" s="113"/>
      <c r="D11" s="113"/>
      <c r="E11" s="229"/>
      <c r="F11" s="85"/>
      <c r="G11" s="397">
        <f t="shared" si="0"/>
        <v>0</v>
      </c>
    </row>
    <row r="12" spans="2:9">
      <c r="B12" s="113"/>
      <c r="C12" s="113"/>
      <c r="D12" s="113"/>
      <c r="E12" s="229"/>
      <c r="F12" s="85"/>
      <c r="G12" s="397">
        <f t="shared" si="0"/>
        <v>0</v>
      </c>
    </row>
    <row r="13" spans="2:9">
      <c r="B13" s="113"/>
      <c r="C13" s="113"/>
      <c r="D13" s="113"/>
      <c r="E13" s="229"/>
      <c r="F13" s="85"/>
      <c r="G13" s="397">
        <f t="shared" si="0"/>
        <v>0</v>
      </c>
    </row>
    <row r="14" spans="2:9">
      <c r="B14" s="113"/>
      <c r="C14" s="113"/>
      <c r="D14" s="113"/>
      <c r="E14" s="229"/>
      <c r="F14" s="85"/>
      <c r="G14" s="397">
        <f t="shared" si="0"/>
        <v>0</v>
      </c>
    </row>
    <row r="15" spans="2:9">
      <c r="B15" s="113"/>
      <c r="C15" s="113"/>
      <c r="D15" s="113"/>
      <c r="E15" s="229"/>
      <c r="F15" s="85"/>
      <c r="G15" s="397">
        <f t="shared" si="0"/>
        <v>0</v>
      </c>
    </row>
    <row r="16" spans="2:9">
      <c r="B16" s="113"/>
      <c r="C16" s="113"/>
      <c r="D16" s="113"/>
      <c r="E16" s="229"/>
      <c r="F16" s="85"/>
      <c r="G16" s="397">
        <f t="shared" si="0"/>
        <v>0</v>
      </c>
    </row>
    <row r="17" spans="2:7">
      <c r="B17" s="113"/>
      <c r="C17" s="113"/>
      <c r="D17" s="113"/>
      <c r="E17" s="229"/>
      <c r="F17" s="85"/>
      <c r="G17" s="397">
        <f t="shared" si="0"/>
        <v>0</v>
      </c>
    </row>
    <row r="18" spans="2:7">
      <c r="B18" s="113"/>
      <c r="C18" s="113"/>
      <c r="D18" s="113"/>
      <c r="E18" s="229"/>
      <c r="F18" s="85"/>
      <c r="G18" s="397">
        <f t="shared" si="0"/>
        <v>0</v>
      </c>
    </row>
    <row r="19" spans="2:7">
      <c r="B19" s="113"/>
      <c r="C19" s="113"/>
      <c r="D19" s="113"/>
      <c r="E19" s="229"/>
      <c r="F19" s="85"/>
      <c r="G19" s="397">
        <f t="shared" si="0"/>
        <v>0</v>
      </c>
    </row>
    <row r="20" spans="2:7">
      <c r="B20" s="113"/>
      <c r="C20" s="113"/>
      <c r="D20" s="113"/>
      <c r="E20" s="229"/>
      <c r="F20" s="85"/>
      <c r="G20" s="397">
        <f t="shared" si="0"/>
        <v>0</v>
      </c>
    </row>
    <row r="21" spans="2:7">
      <c r="B21" s="113"/>
      <c r="C21" s="113"/>
      <c r="D21" s="113"/>
      <c r="E21" s="229"/>
      <c r="F21" s="85"/>
      <c r="G21" s="397">
        <f t="shared" si="0"/>
        <v>0</v>
      </c>
    </row>
    <row r="22" spans="2:7">
      <c r="B22" s="113"/>
      <c r="C22" s="113"/>
      <c r="D22" s="113"/>
      <c r="E22" s="229"/>
      <c r="F22" s="85"/>
      <c r="G22" s="397">
        <f t="shared" si="0"/>
        <v>0</v>
      </c>
    </row>
    <row r="23" spans="2:7">
      <c r="B23" s="113"/>
      <c r="C23" s="113"/>
      <c r="D23" s="113"/>
      <c r="E23" s="229"/>
      <c r="F23" s="85"/>
      <c r="G23" s="397">
        <f t="shared" si="0"/>
        <v>0</v>
      </c>
    </row>
    <row r="24" spans="2:7">
      <c r="B24" s="113"/>
      <c r="C24" s="113"/>
      <c r="D24" s="113"/>
      <c r="E24" s="229"/>
      <c r="F24" s="85"/>
      <c r="G24" s="397">
        <f t="shared" si="0"/>
        <v>0</v>
      </c>
    </row>
    <row r="25" spans="2:7">
      <c r="B25" s="113"/>
      <c r="C25" s="113"/>
      <c r="D25" s="113"/>
      <c r="E25" s="229"/>
      <c r="F25" s="85"/>
      <c r="G25" s="397">
        <f t="shared" si="0"/>
        <v>0</v>
      </c>
    </row>
    <row r="26" spans="2:7">
      <c r="B26" s="113"/>
      <c r="C26" s="113"/>
      <c r="D26" s="113"/>
      <c r="E26" s="229"/>
      <c r="F26" s="85"/>
      <c r="G26" s="397">
        <f t="shared" si="0"/>
        <v>0</v>
      </c>
    </row>
    <row r="27" spans="2:7">
      <c r="B27" s="113"/>
      <c r="C27" s="113"/>
      <c r="D27" s="113"/>
      <c r="E27" s="229"/>
      <c r="F27" s="85"/>
      <c r="G27" s="397">
        <f t="shared" si="0"/>
        <v>0</v>
      </c>
    </row>
    <row r="28" spans="2:7">
      <c r="B28" s="113"/>
      <c r="C28" s="113"/>
      <c r="D28" s="113"/>
      <c r="E28" s="229"/>
      <c r="F28" s="85"/>
      <c r="G28" s="397">
        <f t="shared" si="0"/>
        <v>0</v>
      </c>
    </row>
    <row r="29" spans="2:7">
      <c r="B29" s="113"/>
      <c r="C29" s="113"/>
      <c r="D29" s="113"/>
      <c r="E29" s="229"/>
      <c r="F29" s="85"/>
      <c r="G29" s="397">
        <f t="shared" si="0"/>
        <v>0</v>
      </c>
    </row>
    <row r="30" spans="2:7">
      <c r="B30" s="113"/>
      <c r="C30" s="113"/>
      <c r="D30" s="113"/>
      <c r="E30" s="229"/>
      <c r="F30" s="85"/>
      <c r="G30" s="397">
        <f t="shared" si="0"/>
        <v>0</v>
      </c>
    </row>
    <row r="31" spans="2:7">
      <c r="B31" s="113"/>
      <c r="C31" s="113"/>
      <c r="D31" s="113"/>
      <c r="E31" s="229"/>
      <c r="F31" s="85"/>
      <c r="G31" s="397">
        <f t="shared" si="0"/>
        <v>0</v>
      </c>
    </row>
    <row r="32" spans="2:7">
      <c r="B32" s="113"/>
      <c r="C32" s="113"/>
      <c r="D32" s="113"/>
      <c r="E32" s="229"/>
      <c r="F32" s="85"/>
      <c r="G32" s="397">
        <f t="shared" si="0"/>
        <v>0</v>
      </c>
    </row>
    <row r="33" spans="2:7">
      <c r="B33" s="113"/>
      <c r="C33" s="113"/>
      <c r="D33" s="113"/>
      <c r="E33" s="229"/>
      <c r="F33" s="85"/>
      <c r="G33" s="397">
        <f t="shared" si="0"/>
        <v>0</v>
      </c>
    </row>
    <row r="34" spans="2:7">
      <c r="B34" s="113"/>
      <c r="C34" s="113"/>
      <c r="D34" s="113"/>
      <c r="E34" s="229"/>
      <c r="F34" s="85"/>
      <c r="G34" s="397">
        <f t="shared" si="0"/>
        <v>0</v>
      </c>
    </row>
    <row r="35" spans="2:7">
      <c r="B35" s="113"/>
      <c r="C35" s="113"/>
      <c r="D35" s="113"/>
      <c r="E35" s="229"/>
      <c r="F35" s="85"/>
      <c r="G35" s="397">
        <f t="shared" si="0"/>
        <v>0</v>
      </c>
    </row>
    <row r="36" spans="2:7">
      <c r="B36" s="28"/>
      <c r="C36" s="463" t="s">
        <v>48</v>
      </c>
      <c r="D36" s="464"/>
      <c r="E36" s="378">
        <f>SUM(E9:E35)</f>
        <v>555335755.18564343</v>
      </c>
      <c r="F36" s="26"/>
      <c r="G36" s="397">
        <f>SUM(G9:G35)</f>
        <v>11483757.347700469</v>
      </c>
    </row>
    <row r="37" spans="2:7">
      <c r="E37" s="217"/>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BJ39"/>
  <sheetViews>
    <sheetView zoomScaleNormal="100" workbookViewId="0">
      <pane xSplit="29" ySplit="8" topLeftCell="AX9" activePane="bottomRight" state="frozen"/>
      <selection pane="topRight" activeCell="AD1" sqref="AD1"/>
      <selection pane="bottomLeft" activeCell="A9" sqref="A9"/>
      <selection pane="bottomRight"/>
    </sheetView>
  </sheetViews>
  <sheetFormatPr defaultColWidth="9" defaultRowHeight="12.75" outlineLevelCol="1"/>
  <cols>
    <col min="1" max="1" width="11.42578125" style="290" customWidth="1"/>
    <col min="2" max="2" width="22.140625" style="290" customWidth="1"/>
    <col min="3" max="3" width="25.42578125" style="290" customWidth="1"/>
    <col min="4" max="4" width="50.5703125" style="290" customWidth="1"/>
    <col min="5" max="5" width="23.85546875" style="290" customWidth="1"/>
    <col min="6" max="26" width="12" style="290" hidden="1" customWidth="1" outlineLevel="1"/>
    <col min="27" max="29" width="13.5703125" style="290" hidden="1" customWidth="1" outlineLevel="1"/>
    <col min="30" max="30" width="13.5703125" style="290" bestFit="1" customWidth="1" collapsed="1"/>
    <col min="31" max="31" width="12.140625" style="290" customWidth="1"/>
    <col min="32" max="33" width="12" style="290" customWidth="1"/>
    <col min="34" max="41" width="14" style="290" customWidth="1"/>
    <col min="42" max="58" width="13.42578125" style="290" bestFit="1" customWidth="1"/>
    <col min="59" max="59" width="13.140625" style="290" customWidth="1"/>
    <col min="60" max="60" width="13.42578125" style="290" bestFit="1" customWidth="1"/>
    <col min="61" max="61" width="18.85546875" style="290" hidden="1" customWidth="1" outlineLevel="1"/>
    <col min="62" max="62" width="9" style="290" collapsed="1"/>
    <col min="63" max="16384" width="9" style="290"/>
  </cols>
  <sheetData>
    <row r="1" spans="2:61" ht="20.25">
      <c r="B1" s="289" t="s">
        <v>337</v>
      </c>
    </row>
    <row r="2" spans="2:61" ht="15">
      <c r="B2" s="34" t="str">
        <f>Tradingname</f>
        <v>APA (PILBARA PIPELINE) PTY LTD</v>
      </c>
      <c r="C2" s="35"/>
    </row>
    <row r="3" spans="2:61" ht="19.5" customHeight="1">
      <c r="B3" s="36" t="s">
        <v>136</v>
      </c>
      <c r="C3" s="37" t="str">
        <f>TEXT(Yearstart,"dd/mm/yyyy")&amp;" to "&amp;TEXT(Yearending,"dd/mm/yyyy")</f>
        <v>01/07/2024 to 30/06/2025</v>
      </c>
      <c r="K3" s="293"/>
    </row>
    <row r="4" spans="2:61" ht="20.25">
      <c r="B4" s="289"/>
    </row>
    <row r="5" spans="2:61" ht="15.75">
      <c r="B5" s="292" t="s">
        <v>338</v>
      </c>
      <c r="D5" s="329"/>
      <c r="E5" s="329"/>
    </row>
    <row r="7" spans="2:61" ht="25.5">
      <c r="B7" s="93" t="s">
        <v>166</v>
      </c>
      <c r="C7" s="94" t="s">
        <v>291</v>
      </c>
      <c r="D7" s="94"/>
      <c r="E7" s="97" t="s">
        <v>48</v>
      </c>
      <c r="F7" s="465" t="s">
        <v>339</v>
      </c>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466"/>
      <c r="AQ7" s="466"/>
      <c r="AR7" s="466"/>
      <c r="AS7" s="466"/>
      <c r="AT7" s="466"/>
      <c r="AU7" s="466"/>
      <c r="AV7" s="466"/>
      <c r="AW7" s="466"/>
      <c r="AX7" s="466"/>
      <c r="AY7" s="466"/>
      <c r="AZ7" s="466"/>
      <c r="BA7" s="466"/>
      <c r="BB7" s="466"/>
      <c r="BC7" s="466"/>
      <c r="BD7" s="466"/>
      <c r="BE7" s="466"/>
      <c r="BF7" s="466"/>
      <c r="BG7" s="466"/>
      <c r="BH7" s="466"/>
      <c r="BI7" s="98" t="s">
        <v>340</v>
      </c>
    </row>
    <row r="8" spans="2:61" s="291" customFormat="1">
      <c r="B8" s="99"/>
      <c r="C8" s="218"/>
      <c r="D8" s="218"/>
      <c r="E8" s="218"/>
      <c r="F8" s="267" t="str">
        <f>RIGHT(TEXT(C38,"dd/mm/yyyy"),4)</f>
        <v>1971</v>
      </c>
      <c r="G8" s="268">
        <f>F8+1</f>
        <v>1972</v>
      </c>
      <c r="H8" s="268">
        <f t="shared" ref="H8:BH8" si="0">G8+1</f>
        <v>1973</v>
      </c>
      <c r="I8" s="268">
        <f t="shared" si="0"/>
        <v>1974</v>
      </c>
      <c r="J8" s="268">
        <f t="shared" si="0"/>
        <v>1975</v>
      </c>
      <c r="K8" s="268">
        <f t="shared" si="0"/>
        <v>1976</v>
      </c>
      <c r="L8" s="268">
        <f t="shared" si="0"/>
        <v>1977</v>
      </c>
      <c r="M8" s="268">
        <f t="shared" si="0"/>
        <v>1978</v>
      </c>
      <c r="N8" s="268">
        <f t="shared" si="0"/>
        <v>1979</v>
      </c>
      <c r="O8" s="268">
        <f t="shared" si="0"/>
        <v>1980</v>
      </c>
      <c r="P8" s="268">
        <f t="shared" si="0"/>
        <v>1981</v>
      </c>
      <c r="Q8" s="268">
        <f t="shared" si="0"/>
        <v>1982</v>
      </c>
      <c r="R8" s="268">
        <f t="shared" si="0"/>
        <v>1983</v>
      </c>
      <c r="S8" s="268">
        <f t="shared" si="0"/>
        <v>1984</v>
      </c>
      <c r="T8" s="268">
        <f t="shared" si="0"/>
        <v>1985</v>
      </c>
      <c r="U8" s="268">
        <f t="shared" si="0"/>
        <v>1986</v>
      </c>
      <c r="V8" s="268">
        <f t="shared" si="0"/>
        <v>1987</v>
      </c>
      <c r="W8" s="268">
        <f t="shared" si="0"/>
        <v>1988</v>
      </c>
      <c r="X8" s="268">
        <f t="shared" si="0"/>
        <v>1989</v>
      </c>
      <c r="Y8" s="268">
        <f t="shared" si="0"/>
        <v>1990</v>
      </c>
      <c r="Z8" s="268">
        <f t="shared" si="0"/>
        <v>1991</v>
      </c>
      <c r="AA8" s="268">
        <f t="shared" si="0"/>
        <v>1992</v>
      </c>
      <c r="AB8" s="268">
        <f t="shared" si="0"/>
        <v>1993</v>
      </c>
      <c r="AC8" s="268">
        <f t="shared" si="0"/>
        <v>1994</v>
      </c>
      <c r="AD8" s="268">
        <f t="shared" si="0"/>
        <v>1995</v>
      </c>
      <c r="AE8" s="268">
        <f t="shared" si="0"/>
        <v>1996</v>
      </c>
      <c r="AF8" s="268">
        <f t="shared" si="0"/>
        <v>1997</v>
      </c>
      <c r="AG8" s="268">
        <f t="shared" si="0"/>
        <v>1998</v>
      </c>
      <c r="AH8" s="268">
        <f t="shared" si="0"/>
        <v>1999</v>
      </c>
      <c r="AI8" s="268">
        <f t="shared" si="0"/>
        <v>2000</v>
      </c>
      <c r="AJ8" s="268">
        <f t="shared" si="0"/>
        <v>2001</v>
      </c>
      <c r="AK8" s="268">
        <f t="shared" si="0"/>
        <v>2002</v>
      </c>
      <c r="AL8" s="268">
        <f t="shared" si="0"/>
        <v>2003</v>
      </c>
      <c r="AM8" s="268">
        <f t="shared" si="0"/>
        <v>2004</v>
      </c>
      <c r="AN8" s="268">
        <f t="shared" si="0"/>
        <v>2005</v>
      </c>
      <c r="AO8" s="268">
        <f t="shared" si="0"/>
        <v>2006</v>
      </c>
      <c r="AP8" s="268">
        <f t="shared" si="0"/>
        <v>2007</v>
      </c>
      <c r="AQ8" s="268">
        <f t="shared" si="0"/>
        <v>2008</v>
      </c>
      <c r="AR8" s="268">
        <f t="shared" si="0"/>
        <v>2009</v>
      </c>
      <c r="AS8" s="268">
        <f t="shared" si="0"/>
        <v>2010</v>
      </c>
      <c r="AT8" s="268">
        <f t="shared" si="0"/>
        <v>2011</v>
      </c>
      <c r="AU8" s="268">
        <f t="shared" si="0"/>
        <v>2012</v>
      </c>
      <c r="AV8" s="268">
        <f t="shared" si="0"/>
        <v>2013</v>
      </c>
      <c r="AW8" s="268">
        <f t="shared" si="0"/>
        <v>2014</v>
      </c>
      <c r="AX8" s="268">
        <f t="shared" si="0"/>
        <v>2015</v>
      </c>
      <c r="AY8" s="268">
        <f t="shared" si="0"/>
        <v>2016</v>
      </c>
      <c r="AZ8" s="268">
        <f t="shared" si="0"/>
        <v>2017</v>
      </c>
      <c r="BA8" s="268">
        <f t="shared" si="0"/>
        <v>2018</v>
      </c>
      <c r="BB8" s="268">
        <f t="shared" si="0"/>
        <v>2019</v>
      </c>
      <c r="BC8" s="268">
        <f t="shared" si="0"/>
        <v>2020</v>
      </c>
      <c r="BD8" s="268">
        <f t="shared" si="0"/>
        <v>2021</v>
      </c>
      <c r="BE8" s="268">
        <f t="shared" si="0"/>
        <v>2022</v>
      </c>
      <c r="BF8" s="268">
        <f t="shared" si="0"/>
        <v>2023</v>
      </c>
      <c r="BG8" s="268">
        <f t="shared" si="0"/>
        <v>2024</v>
      </c>
      <c r="BH8" s="268">
        <f t="shared" si="0"/>
        <v>2025</v>
      </c>
    </row>
    <row r="9" spans="2:61">
      <c r="B9" s="317">
        <v>3</v>
      </c>
      <c r="C9" s="122" t="s">
        <v>341</v>
      </c>
      <c r="D9" s="398"/>
      <c r="E9" s="378"/>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row>
    <row r="10" spans="2:61">
      <c r="B10" s="252"/>
      <c r="C10" s="100"/>
      <c r="D10" s="118" t="s">
        <v>342</v>
      </c>
      <c r="E10" s="378">
        <f t="shared" ref="E10:E32" si="1">SUM(F10:BH10)</f>
        <v>127464313.9814703</v>
      </c>
      <c r="F10" s="220">
        <v>0</v>
      </c>
      <c r="G10" s="220">
        <v>0</v>
      </c>
      <c r="H10" s="220">
        <v>0</v>
      </c>
      <c r="I10" s="220">
        <v>0</v>
      </c>
      <c r="J10" s="220">
        <v>0</v>
      </c>
      <c r="K10" s="220">
        <v>0</v>
      </c>
      <c r="L10" s="220">
        <v>0</v>
      </c>
      <c r="M10" s="220">
        <v>0</v>
      </c>
      <c r="N10" s="220">
        <v>0</v>
      </c>
      <c r="O10" s="220">
        <v>0</v>
      </c>
      <c r="P10" s="220">
        <v>0</v>
      </c>
      <c r="Q10" s="220">
        <v>0</v>
      </c>
      <c r="R10" s="220">
        <v>0</v>
      </c>
      <c r="S10" s="220">
        <v>0</v>
      </c>
      <c r="T10" s="220">
        <v>0</v>
      </c>
      <c r="U10" s="220">
        <v>0</v>
      </c>
      <c r="V10" s="220">
        <v>0</v>
      </c>
      <c r="W10" s="220">
        <v>0</v>
      </c>
      <c r="X10" s="220">
        <v>0</v>
      </c>
      <c r="Y10" s="220">
        <v>0</v>
      </c>
      <c r="Z10" s="220">
        <v>0</v>
      </c>
      <c r="AA10" s="220">
        <v>0</v>
      </c>
      <c r="AB10" s="220">
        <v>0</v>
      </c>
      <c r="AC10" s="220">
        <v>0</v>
      </c>
      <c r="AD10" s="220">
        <v>79239783.988613024</v>
      </c>
      <c r="AE10" s="220">
        <v>0</v>
      </c>
      <c r="AF10" s="220">
        <v>0</v>
      </c>
      <c r="AG10" s="220">
        <v>48224529.992857277</v>
      </c>
      <c r="AH10" s="220">
        <v>0</v>
      </c>
      <c r="AI10" s="220">
        <v>0</v>
      </c>
      <c r="AJ10" s="220">
        <v>0</v>
      </c>
      <c r="AK10" s="220">
        <v>0</v>
      </c>
      <c r="AL10" s="220">
        <v>0</v>
      </c>
      <c r="AM10" s="220">
        <v>0</v>
      </c>
      <c r="AN10" s="220">
        <v>0</v>
      </c>
      <c r="AO10" s="220">
        <v>0</v>
      </c>
      <c r="AP10" s="220">
        <v>0</v>
      </c>
      <c r="AQ10" s="220">
        <v>0</v>
      </c>
      <c r="AR10" s="220">
        <v>0</v>
      </c>
      <c r="AS10" s="220">
        <v>0</v>
      </c>
      <c r="AT10" s="220">
        <v>0</v>
      </c>
      <c r="AU10" s="220">
        <v>0</v>
      </c>
      <c r="AV10" s="220">
        <v>0</v>
      </c>
      <c r="AW10" s="220">
        <v>0</v>
      </c>
      <c r="AX10" s="220">
        <v>0</v>
      </c>
      <c r="AY10" s="220">
        <v>0</v>
      </c>
      <c r="AZ10" s="220">
        <v>0</v>
      </c>
      <c r="BA10" s="220">
        <v>0</v>
      </c>
      <c r="BB10" s="220">
        <v>0</v>
      </c>
      <c r="BC10" s="220">
        <v>0</v>
      </c>
      <c r="BD10" s="220">
        <v>0</v>
      </c>
      <c r="BE10" s="220">
        <v>0</v>
      </c>
      <c r="BF10" s="220">
        <v>0</v>
      </c>
      <c r="BG10" s="220">
        <v>0</v>
      </c>
      <c r="BH10" s="220">
        <v>0</v>
      </c>
    </row>
    <row r="11" spans="2:61">
      <c r="B11" s="252"/>
      <c r="C11" s="100"/>
      <c r="D11" s="118" t="s">
        <v>343</v>
      </c>
      <c r="E11" s="378">
        <f>SUM(F11:BH11)</f>
        <v>5075526.4691361254</v>
      </c>
      <c r="F11" s="220">
        <v>0</v>
      </c>
      <c r="G11" s="220">
        <v>0</v>
      </c>
      <c r="H11" s="220">
        <v>0</v>
      </c>
      <c r="I11" s="220">
        <v>0</v>
      </c>
      <c r="J11" s="220">
        <v>0</v>
      </c>
      <c r="K11" s="220">
        <v>0</v>
      </c>
      <c r="L11" s="220">
        <v>0</v>
      </c>
      <c r="M11" s="220">
        <v>0</v>
      </c>
      <c r="N11" s="220">
        <v>0</v>
      </c>
      <c r="O11" s="220">
        <v>0</v>
      </c>
      <c r="P11" s="220">
        <v>0</v>
      </c>
      <c r="Q11" s="220">
        <v>0</v>
      </c>
      <c r="R11" s="220">
        <v>0</v>
      </c>
      <c r="S11" s="220">
        <v>0</v>
      </c>
      <c r="T11" s="220">
        <v>0</v>
      </c>
      <c r="U11" s="220">
        <v>0</v>
      </c>
      <c r="V11" s="220">
        <v>0</v>
      </c>
      <c r="W11" s="220">
        <v>0</v>
      </c>
      <c r="X11" s="220">
        <v>0</v>
      </c>
      <c r="Y11" s="220">
        <v>0</v>
      </c>
      <c r="Z11" s="220">
        <v>0</v>
      </c>
      <c r="AA11" s="220">
        <v>0</v>
      </c>
      <c r="AB11" s="220">
        <v>0</v>
      </c>
      <c r="AC11" s="220">
        <v>0</v>
      </c>
      <c r="AD11" s="220">
        <v>2186347.1279877527</v>
      </c>
      <c r="AE11" s="220">
        <v>67584.146151089575</v>
      </c>
      <c r="AF11" s="220">
        <v>6758.4146151090972</v>
      </c>
      <c r="AG11" s="220">
        <v>16896.03653777251</v>
      </c>
      <c r="AH11" s="220">
        <v>23654.451152881142</v>
      </c>
      <c r="AI11" s="220">
        <v>70963.353458644357</v>
      </c>
      <c r="AJ11" s="220">
        <v>145305.91422484303</v>
      </c>
      <c r="AK11" s="220">
        <v>70963.353458644357</v>
      </c>
      <c r="AL11" s="220">
        <v>67584.146151089575</v>
      </c>
      <c r="AM11" s="220">
        <v>67584.146151089575</v>
      </c>
      <c r="AN11" s="220">
        <v>67584.146151090041</v>
      </c>
      <c r="AO11" s="220">
        <v>111513.84114929847</v>
      </c>
      <c r="AP11" s="220">
        <v>60825.731535980478</v>
      </c>
      <c r="AQ11" s="220">
        <v>131789.08499462483</v>
      </c>
      <c r="AR11" s="220">
        <v>43929.694998208433</v>
      </c>
      <c r="AS11" s="220">
        <v>97997.011919079814</v>
      </c>
      <c r="AT11" s="220">
        <v>114893.04845685279</v>
      </c>
      <c r="AU11" s="220">
        <v>40550.487690653652</v>
      </c>
      <c r="AV11" s="220">
        <v>81100.975381307304</v>
      </c>
      <c r="AW11" s="220">
        <v>104755.42653418938</v>
      </c>
      <c r="AX11" s="220">
        <v>54067.316920871381</v>
      </c>
      <c r="AY11" s="220">
        <v>37171.280383098871</v>
      </c>
      <c r="AZ11" s="220">
        <v>70963.353458644357</v>
      </c>
      <c r="BA11" s="220">
        <v>77721.768073752988</v>
      </c>
      <c r="BB11" s="220">
        <v>60825.731535980478</v>
      </c>
      <c r="BC11" s="220">
        <v>-13516.829230217263</v>
      </c>
      <c r="BD11" s="220">
        <v>148685.12153239734</v>
      </c>
      <c r="BE11" s="220">
        <v>246682.13345147762</v>
      </c>
      <c r="BF11" s="220">
        <v>256819.75537414104</v>
      </c>
      <c r="BG11" s="220">
        <v>453651.72758436855</v>
      </c>
      <c r="BH11" s="220">
        <v>103874.57135140896</v>
      </c>
    </row>
    <row r="12" spans="2:61">
      <c r="B12" s="252"/>
      <c r="C12" s="100"/>
      <c r="D12" s="118" t="s">
        <v>244</v>
      </c>
      <c r="E12" s="378">
        <f t="shared" si="1"/>
        <v>114841173.0358496</v>
      </c>
      <c r="F12" s="220">
        <v>0</v>
      </c>
      <c r="G12" s="220">
        <v>0</v>
      </c>
      <c r="H12" s="220">
        <v>0</v>
      </c>
      <c r="I12" s="220">
        <v>0</v>
      </c>
      <c r="J12" s="220">
        <v>0</v>
      </c>
      <c r="K12" s="220">
        <v>0</v>
      </c>
      <c r="L12" s="220">
        <v>0</v>
      </c>
      <c r="M12" s="220">
        <v>0</v>
      </c>
      <c r="N12" s="220">
        <v>0</v>
      </c>
      <c r="O12" s="220">
        <v>0</v>
      </c>
      <c r="P12" s="220">
        <v>0</v>
      </c>
      <c r="Q12" s="220">
        <v>0</v>
      </c>
      <c r="R12" s="220">
        <v>0</v>
      </c>
      <c r="S12" s="220">
        <v>0</v>
      </c>
      <c r="T12" s="220">
        <v>0</v>
      </c>
      <c r="U12" s="220">
        <v>0</v>
      </c>
      <c r="V12" s="220">
        <v>0</v>
      </c>
      <c r="W12" s="220">
        <v>0</v>
      </c>
      <c r="X12" s="220">
        <v>0</v>
      </c>
      <c r="Y12" s="220">
        <v>0</v>
      </c>
      <c r="Z12" s="220">
        <v>0</v>
      </c>
      <c r="AA12" s="220">
        <v>0</v>
      </c>
      <c r="AB12" s="220">
        <v>0</v>
      </c>
      <c r="AC12" s="220">
        <v>0</v>
      </c>
      <c r="AD12" s="220">
        <v>0</v>
      </c>
      <c r="AE12" s="220">
        <v>0</v>
      </c>
      <c r="AF12" s="220">
        <v>0</v>
      </c>
      <c r="AG12" s="220">
        <v>6807986.6077420162</v>
      </c>
      <c r="AH12" s="220">
        <v>0</v>
      </c>
      <c r="AI12" s="220">
        <v>18695482.094908401</v>
      </c>
      <c r="AJ12" s="220">
        <v>0</v>
      </c>
      <c r="AK12" s="220">
        <v>0</v>
      </c>
      <c r="AL12" s="220">
        <v>1037413.9615692128</v>
      </c>
      <c r="AM12" s="220">
        <v>163463.21464801929</v>
      </c>
      <c r="AN12" s="220">
        <v>11851402.852746226</v>
      </c>
      <c r="AO12" s="220">
        <v>9679.305048389253</v>
      </c>
      <c r="AP12" s="220">
        <v>0</v>
      </c>
      <c r="AQ12" s="220">
        <v>309963.75754753902</v>
      </c>
      <c r="AR12" s="220">
        <v>13306745.757395172</v>
      </c>
      <c r="AS12" s="220">
        <v>18416515.27844565</v>
      </c>
      <c r="AT12" s="220">
        <v>116133.76483142121</v>
      </c>
      <c r="AU12" s="220">
        <v>123188.13799358434</v>
      </c>
      <c r="AV12" s="220">
        <v>0</v>
      </c>
      <c r="AW12" s="220">
        <v>27325641.356733557</v>
      </c>
      <c r="AX12" s="220">
        <v>4331364.7337332014</v>
      </c>
      <c r="AY12" s="220">
        <v>250061.92276944584</v>
      </c>
      <c r="AZ12" s="220">
        <v>170643.19703739177</v>
      </c>
      <c r="BA12" s="220">
        <v>521073.62497711368</v>
      </c>
      <c r="BB12" s="220">
        <v>402175.62076371664</v>
      </c>
      <c r="BC12" s="220">
        <v>4673959.6486483803</v>
      </c>
      <c r="BD12" s="220">
        <v>63698.548191534988</v>
      </c>
      <c r="BE12" s="220">
        <v>1248798.9373812075</v>
      </c>
      <c r="BF12" s="220">
        <v>2016897.9424185001</v>
      </c>
      <c r="BG12" s="220">
        <v>1872816.5956949086</v>
      </c>
      <c r="BH12" s="220">
        <v>1126066.174624973</v>
      </c>
    </row>
    <row r="13" spans="2:61">
      <c r="B13" s="252"/>
      <c r="C13" s="100"/>
      <c r="D13" s="118" t="s">
        <v>344</v>
      </c>
      <c r="E13" s="378">
        <f t="shared" si="1"/>
        <v>603895.5092362694</v>
      </c>
      <c r="F13" s="220">
        <v>0</v>
      </c>
      <c r="G13" s="220">
        <v>0</v>
      </c>
      <c r="H13" s="220">
        <v>0</v>
      </c>
      <c r="I13" s="220">
        <v>0</v>
      </c>
      <c r="J13" s="220">
        <v>0</v>
      </c>
      <c r="K13" s="220">
        <v>0</v>
      </c>
      <c r="L13" s="220">
        <v>0</v>
      </c>
      <c r="M13" s="220">
        <v>0</v>
      </c>
      <c r="N13" s="220">
        <v>0</v>
      </c>
      <c r="O13" s="220">
        <v>0</v>
      </c>
      <c r="P13" s="220">
        <v>0</v>
      </c>
      <c r="Q13" s="220">
        <v>0</v>
      </c>
      <c r="R13" s="220">
        <v>0</v>
      </c>
      <c r="S13" s="220">
        <v>0</v>
      </c>
      <c r="T13" s="220">
        <v>0</v>
      </c>
      <c r="U13" s="220">
        <v>0</v>
      </c>
      <c r="V13" s="220">
        <v>0</v>
      </c>
      <c r="W13" s="220">
        <v>0</v>
      </c>
      <c r="X13" s="220">
        <v>0</v>
      </c>
      <c r="Y13" s="220">
        <v>0</v>
      </c>
      <c r="Z13" s="220">
        <v>0</v>
      </c>
      <c r="AA13" s="220">
        <v>0</v>
      </c>
      <c r="AB13" s="220">
        <v>0</v>
      </c>
      <c r="AC13" s="220">
        <v>0</v>
      </c>
      <c r="AD13" s="220">
        <v>0</v>
      </c>
      <c r="AE13" s="220">
        <v>0</v>
      </c>
      <c r="AF13" s="220">
        <v>0</v>
      </c>
      <c r="AG13" s="220">
        <v>0</v>
      </c>
      <c r="AH13" s="220">
        <v>0</v>
      </c>
      <c r="AI13" s="220">
        <v>0</v>
      </c>
      <c r="AJ13" s="220">
        <v>0</v>
      </c>
      <c r="AK13" s="220">
        <v>0</v>
      </c>
      <c r="AL13" s="220">
        <v>0</v>
      </c>
      <c r="AM13" s="220">
        <v>0</v>
      </c>
      <c r="AN13" s="220">
        <v>0</v>
      </c>
      <c r="AO13" s="220">
        <v>0</v>
      </c>
      <c r="AP13" s="220">
        <v>0</v>
      </c>
      <c r="AQ13" s="220">
        <v>0</v>
      </c>
      <c r="AR13" s="220">
        <v>0</v>
      </c>
      <c r="AS13" s="220">
        <v>0</v>
      </c>
      <c r="AT13" s="220">
        <v>0</v>
      </c>
      <c r="AU13" s="220">
        <v>0</v>
      </c>
      <c r="AV13" s="220">
        <v>0</v>
      </c>
      <c r="AW13" s="220">
        <v>0</v>
      </c>
      <c r="AX13" s="220">
        <v>0</v>
      </c>
      <c r="AY13" s="220">
        <v>0</v>
      </c>
      <c r="AZ13" s="220">
        <v>0</v>
      </c>
      <c r="BA13" s="220">
        <v>0</v>
      </c>
      <c r="BB13" s="220">
        <v>0</v>
      </c>
      <c r="BC13" s="220">
        <v>0</v>
      </c>
      <c r="BD13" s="220">
        <v>170232.73760998997</v>
      </c>
      <c r="BE13" s="220">
        <v>0</v>
      </c>
      <c r="BF13" s="220">
        <v>222663.54617110005</v>
      </c>
      <c r="BG13" s="220">
        <v>207031.70824565308</v>
      </c>
      <c r="BH13" s="220">
        <v>3967.5172095262287</v>
      </c>
    </row>
    <row r="14" spans="2:61">
      <c r="B14" s="252"/>
      <c r="C14" s="100"/>
      <c r="D14" s="118" t="s">
        <v>345</v>
      </c>
      <c r="E14" s="378">
        <f t="shared" si="1"/>
        <v>-242901.45709219709</v>
      </c>
      <c r="F14" s="220">
        <v>0</v>
      </c>
      <c r="G14" s="220">
        <v>0</v>
      </c>
      <c r="H14" s="220">
        <v>0</v>
      </c>
      <c r="I14" s="220">
        <v>0</v>
      </c>
      <c r="J14" s="220">
        <v>0</v>
      </c>
      <c r="K14" s="220">
        <v>0</v>
      </c>
      <c r="L14" s="220">
        <v>0</v>
      </c>
      <c r="M14" s="220">
        <v>0</v>
      </c>
      <c r="N14" s="220">
        <v>0</v>
      </c>
      <c r="O14" s="220">
        <v>0</v>
      </c>
      <c r="P14" s="220">
        <v>0</v>
      </c>
      <c r="Q14" s="220">
        <v>0</v>
      </c>
      <c r="R14" s="220">
        <v>0</v>
      </c>
      <c r="S14" s="220">
        <v>0</v>
      </c>
      <c r="T14" s="220">
        <v>0</v>
      </c>
      <c r="U14" s="220">
        <v>0</v>
      </c>
      <c r="V14" s="220">
        <v>0</v>
      </c>
      <c r="W14" s="220">
        <v>0</v>
      </c>
      <c r="X14" s="220">
        <v>0</v>
      </c>
      <c r="Y14" s="220">
        <v>0</v>
      </c>
      <c r="Z14" s="220">
        <v>0</v>
      </c>
      <c r="AA14" s="220">
        <v>0</v>
      </c>
      <c r="AB14" s="220">
        <v>0</v>
      </c>
      <c r="AC14" s="220">
        <v>0</v>
      </c>
      <c r="AD14" s="220">
        <v>0</v>
      </c>
      <c r="AE14" s="220">
        <v>0</v>
      </c>
      <c r="AF14" s="220">
        <v>0</v>
      </c>
      <c r="AG14" s="220">
        <v>0</v>
      </c>
      <c r="AH14" s="220">
        <v>0</v>
      </c>
      <c r="AI14" s="220">
        <v>0</v>
      </c>
      <c r="AJ14" s="220">
        <v>0</v>
      </c>
      <c r="AK14" s="220">
        <v>0</v>
      </c>
      <c r="AL14" s="220">
        <v>0</v>
      </c>
      <c r="AM14" s="220">
        <v>0</v>
      </c>
      <c r="AN14" s="220">
        <v>0</v>
      </c>
      <c r="AO14" s="220">
        <v>0</v>
      </c>
      <c r="AP14" s="220">
        <v>0</v>
      </c>
      <c r="AQ14" s="220">
        <v>0</v>
      </c>
      <c r="AR14" s="220">
        <v>0</v>
      </c>
      <c r="AS14" s="220">
        <v>0</v>
      </c>
      <c r="AT14" s="220">
        <v>0</v>
      </c>
      <c r="AU14" s="220">
        <v>0</v>
      </c>
      <c r="AV14" s="220">
        <v>0</v>
      </c>
      <c r="AW14" s="220">
        <v>0</v>
      </c>
      <c r="AX14" s="220">
        <v>0</v>
      </c>
      <c r="AY14" s="220">
        <v>-49248.642456144888</v>
      </c>
      <c r="AZ14" s="220">
        <v>0</v>
      </c>
      <c r="BA14" s="220">
        <v>0</v>
      </c>
      <c r="BB14" s="220">
        <v>0</v>
      </c>
      <c r="BC14" s="220">
        <v>0</v>
      </c>
      <c r="BD14" s="220">
        <v>-33673.393651988001</v>
      </c>
      <c r="BE14" s="220">
        <v>0</v>
      </c>
      <c r="BF14" s="220">
        <v>0</v>
      </c>
      <c r="BG14" s="220">
        <v>-4829.5229427959293</v>
      </c>
      <c r="BH14" s="220">
        <v>-155149.89804126826</v>
      </c>
    </row>
    <row r="15" spans="2:61">
      <c r="B15" s="252"/>
      <c r="C15" s="100"/>
      <c r="D15" s="118" t="s">
        <v>346</v>
      </c>
      <c r="E15" s="378">
        <f t="shared" si="1"/>
        <v>36614.770672601</v>
      </c>
      <c r="F15" s="220">
        <v>0</v>
      </c>
      <c r="G15" s="220">
        <v>0</v>
      </c>
      <c r="H15" s="220">
        <v>0</v>
      </c>
      <c r="I15" s="220">
        <v>0</v>
      </c>
      <c r="J15" s="220">
        <v>0</v>
      </c>
      <c r="K15" s="220">
        <v>0</v>
      </c>
      <c r="L15" s="220">
        <v>0</v>
      </c>
      <c r="M15" s="220">
        <v>0</v>
      </c>
      <c r="N15" s="220">
        <v>0</v>
      </c>
      <c r="O15" s="220">
        <v>0</v>
      </c>
      <c r="P15" s="220">
        <v>0</v>
      </c>
      <c r="Q15" s="220">
        <v>0</v>
      </c>
      <c r="R15" s="220">
        <v>0</v>
      </c>
      <c r="S15" s="220">
        <v>0</v>
      </c>
      <c r="T15" s="220">
        <v>0</v>
      </c>
      <c r="U15" s="220">
        <v>0</v>
      </c>
      <c r="V15" s="220">
        <v>0</v>
      </c>
      <c r="W15" s="220">
        <v>0</v>
      </c>
      <c r="X15" s="220">
        <v>0</v>
      </c>
      <c r="Y15" s="220">
        <v>0</v>
      </c>
      <c r="Z15" s="220">
        <v>0</v>
      </c>
      <c r="AA15" s="220">
        <v>0</v>
      </c>
      <c r="AB15" s="220">
        <v>0</v>
      </c>
      <c r="AC15" s="220">
        <v>0</v>
      </c>
      <c r="AD15" s="220">
        <v>0</v>
      </c>
      <c r="AE15" s="220">
        <v>0</v>
      </c>
      <c r="AF15" s="220">
        <v>0</v>
      </c>
      <c r="AG15" s="220">
        <v>0</v>
      </c>
      <c r="AH15" s="220">
        <v>0</v>
      </c>
      <c r="AI15" s="220">
        <v>0</v>
      </c>
      <c r="AJ15" s="220">
        <v>0</v>
      </c>
      <c r="AK15" s="220">
        <v>0</v>
      </c>
      <c r="AL15" s="220">
        <v>0</v>
      </c>
      <c r="AM15" s="220">
        <v>0</v>
      </c>
      <c r="AN15" s="220">
        <v>0</v>
      </c>
      <c r="AO15" s="220">
        <v>0</v>
      </c>
      <c r="AP15" s="220">
        <v>0</v>
      </c>
      <c r="AQ15" s="220">
        <v>0</v>
      </c>
      <c r="AR15" s="220">
        <v>0</v>
      </c>
      <c r="AS15" s="220">
        <v>0</v>
      </c>
      <c r="AT15" s="220">
        <v>0</v>
      </c>
      <c r="AU15" s="220">
        <v>0</v>
      </c>
      <c r="AV15" s="220">
        <v>0</v>
      </c>
      <c r="AW15" s="220">
        <v>0</v>
      </c>
      <c r="AX15" s="220">
        <v>0</v>
      </c>
      <c r="AY15" s="220">
        <v>0</v>
      </c>
      <c r="AZ15" s="220">
        <v>0</v>
      </c>
      <c r="BA15" s="220">
        <v>0</v>
      </c>
      <c r="BB15" s="220">
        <v>0</v>
      </c>
      <c r="BC15" s="220">
        <v>36614.770672601</v>
      </c>
      <c r="BD15" s="220">
        <v>0</v>
      </c>
      <c r="BE15" s="220">
        <v>0</v>
      </c>
      <c r="BF15" s="220">
        <v>0</v>
      </c>
      <c r="BG15" s="220">
        <v>0</v>
      </c>
      <c r="BH15" s="220">
        <v>0</v>
      </c>
    </row>
    <row r="16" spans="2:61">
      <c r="B16" s="252"/>
      <c r="C16" s="100"/>
      <c r="D16" s="119" t="s">
        <v>308</v>
      </c>
      <c r="E16" s="378">
        <f>SUM(F16:BH16)</f>
        <v>247778622.30927274</v>
      </c>
      <c r="F16" s="221">
        <f>SUM(F9:F15)</f>
        <v>0</v>
      </c>
      <c r="G16" s="221">
        <f t="shared" ref="G16:BH16" si="2">SUM(G9:G15)</f>
        <v>0</v>
      </c>
      <c r="H16" s="221">
        <f t="shared" si="2"/>
        <v>0</v>
      </c>
      <c r="I16" s="221">
        <f t="shared" si="2"/>
        <v>0</v>
      </c>
      <c r="J16" s="221">
        <f t="shared" si="2"/>
        <v>0</v>
      </c>
      <c r="K16" s="221">
        <f t="shared" si="2"/>
        <v>0</v>
      </c>
      <c r="L16" s="221">
        <f t="shared" si="2"/>
        <v>0</v>
      </c>
      <c r="M16" s="221">
        <f t="shared" si="2"/>
        <v>0</v>
      </c>
      <c r="N16" s="221">
        <f t="shared" si="2"/>
        <v>0</v>
      </c>
      <c r="O16" s="221">
        <f t="shared" si="2"/>
        <v>0</v>
      </c>
      <c r="P16" s="221">
        <f t="shared" si="2"/>
        <v>0</v>
      </c>
      <c r="Q16" s="221">
        <f t="shared" si="2"/>
        <v>0</v>
      </c>
      <c r="R16" s="221">
        <f t="shared" si="2"/>
        <v>0</v>
      </c>
      <c r="S16" s="221">
        <f t="shared" si="2"/>
        <v>0</v>
      </c>
      <c r="T16" s="221">
        <f t="shared" si="2"/>
        <v>0</v>
      </c>
      <c r="U16" s="221">
        <f t="shared" si="2"/>
        <v>0</v>
      </c>
      <c r="V16" s="221">
        <f t="shared" si="2"/>
        <v>0</v>
      </c>
      <c r="W16" s="221">
        <f t="shared" si="2"/>
        <v>0</v>
      </c>
      <c r="X16" s="221">
        <f t="shared" si="2"/>
        <v>0</v>
      </c>
      <c r="Y16" s="221">
        <f t="shared" si="2"/>
        <v>0</v>
      </c>
      <c r="Z16" s="221">
        <f t="shared" si="2"/>
        <v>0</v>
      </c>
      <c r="AA16" s="221">
        <f t="shared" si="2"/>
        <v>0</v>
      </c>
      <c r="AB16" s="221">
        <f t="shared" si="2"/>
        <v>0</v>
      </c>
      <c r="AC16" s="221">
        <f t="shared" si="2"/>
        <v>0</v>
      </c>
      <c r="AD16" s="221">
        <f t="shared" si="2"/>
        <v>81426131.116600782</v>
      </c>
      <c r="AE16" s="221">
        <f t="shared" si="2"/>
        <v>67584.146151089575</v>
      </c>
      <c r="AF16" s="221">
        <f t="shared" si="2"/>
        <v>6758.4146151090972</v>
      </c>
      <c r="AG16" s="221">
        <f t="shared" si="2"/>
        <v>55049412.63713707</v>
      </c>
      <c r="AH16" s="221">
        <f t="shared" si="2"/>
        <v>23654.451152881142</v>
      </c>
      <c r="AI16" s="221">
        <f t="shared" si="2"/>
        <v>18766445.448367044</v>
      </c>
      <c r="AJ16" s="221">
        <f t="shared" si="2"/>
        <v>145305.91422484303</v>
      </c>
      <c r="AK16" s="221">
        <f t="shared" si="2"/>
        <v>70963.353458644357</v>
      </c>
      <c r="AL16" s="221">
        <f t="shared" si="2"/>
        <v>1104998.1077203024</v>
      </c>
      <c r="AM16" s="221">
        <f t="shared" si="2"/>
        <v>231047.36079910886</v>
      </c>
      <c r="AN16" s="221">
        <f t="shared" si="2"/>
        <v>11918986.998897316</v>
      </c>
      <c r="AO16" s="221">
        <f t="shared" si="2"/>
        <v>121193.14619768773</v>
      </c>
      <c r="AP16" s="221">
        <f t="shared" si="2"/>
        <v>60825.731535980478</v>
      </c>
      <c r="AQ16" s="221">
        <f t="shared" si="2"/>
        <v>441752.84254216385</v>
      </c>
      <c r="AR16" s="221">
        <f t="shared" si="2"/>
        <v>13350675.452393381</v>
      </c>
      <c r="AS16" s="221">
        <f t="shared" si="2"/>
        <v>18514512.290364731</v>
      </c>
      <c r="AT16" s="221">
        <f t="shared" si="2"/>
        <v>231026.81328827399</v>
      </c>
      <c r="AU16" s="221">
        <f t="shared" si="2"/>
        <v>163738.62568423798</v>
      </c>
      <c r="AV16" s="221">
        <f t="shared" si="2"/>
        <v>81100.975381307304</v>
      </c>
      <c r="AW16" s="221">
        <f t="shared" si="2"/>
        <v>27430396.783267748</v>
      </c>
      <c r="AX16" s="221">
        <f t="shared" si="2"/>
        <v>4385432.0506540723</v>
      </c>
      <c r="AY16" s="221">
        <f t="shared" si="2"/>
        <v>237984.5606963998</v>
      </c>
      <c r="AZ16" s="221">
        <f t="shared" si="2"/>
        <v>241606.55049603613</v>
      </c>
      <c r="BA16" s="221">
        <f t="shared" si="2"/>
        <v>598795.39305086667</v>
      </c>
      <c r="BB16" s="221">
        <f t="shared" si="2"/>
        <v>463001.35229969712</v>
      </c>
      <c r="BC16" s="221">
        <f t="shared" si="2"/>
        <v>4697057.5900907638</v>
      </c>
      <c r="BD16" s="221">
        <f t="shared" si="2"/>
        <v>348943.01368193433</v>
      </c>
      <c r="BE16" s="221">
        <f t="shared" si="2"/>
        <v>1495481.0708326851</v>
      </c>
      <c r="BF16" s="221">
        <f t="shared" si="2"/>
        <v>2496381.2439637408</v>
      </c>
      <c r="BG16" s="221">
        <f t="shared" si="2"/>
        <v>2528670.5085821347</v>
      </c>
      <c r="BH16" s="221">
        <f t="shared" si="2"/>
        <v>1078758.3651446397</v>
      </c>
    </row>
    <row r="17" spans="2:60">
      <c r="B17" s="317" t="s">
        <v>347</v>
      </c>
      <c r="C17" s="122" t="s">
        <v>348</v>
      </c>
      <c r="D17" s="398"/>
      <c r="E17" s="378"/>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c r="AJ17" s="221"/>
      <c r="AK17" s="221"/>
      <c r="AL17" s="221"/>
      <c r="AM17" s="221"/>
      <c r="AN17" s="221"/>
      <c r="AO17" s="221"/>
      <c r="AP17" s="221"/>
      <c r="AQ17" s="221"/>
      <c r="AR17" s="221"/>
      <c r="AS17" s="221"/>
      <c r="AT17" s="221"/>
      <c r="AU17" s="221"/>
      <c r="AV17" s="221"/>
      <c r="AW17" s="221"/>
      <c r="AX17" s="221"/>
      <c r="AY17" s="221"/>
      <c r="AZ17" s="221"/>
      <c r="BA17" s="221"/>
      <c r="BB17" s="221"/>
      <c r="BC17" s="221"/>
      <c r="BD17" s="221"/>
      <c r="BE17" s="221"/>
      <c r="BF17" s="221"/>
      <c r="BG17" s="221"/>
      <c r="BH17" s="221"/>
    </row>
    <row r="18" spans="2:60" ht="25.5">
      <c r="B18" s="252"/>
      <c r="C18" s="100"/>
      <c r="D18" s="118" t="s">
        <v>349</v>
      </c>
      <c r="E18" s="378">
        <f t="shared" si="1"/>
        <v>0</v>
      </c>
      <c r="F18" s="220">
        <v>0</v>
      </c>
      <c r="G18" s="220">
        <v>0</v>
      </c>
      <c r="H18" s="220">
        <v>0</v>
      </c>
      <c r="I18" s="220">
        <v>0</v>
      </c>
      <c r="J18" s="220">
        <v>0</v>
      </c>
      <c r="K18" s="220">
        <v>0</v>
      </c>
      <c r="L18" s="220">
        <v>0</v>
      </c>
      <c r="M18" s="220">
        <v>0</v>
      </c>
      <c r="N18" s="220">
        <v>0</v>
      </c>
      <c r="O18" s="220">
        <v>0</v>
      </c>
      <c r="P18" s="220">
        <v>0</v>
      </c>
      <c r="Q18" s="220">
        <v>0</v>
      </c>
      <c r="R18" s="220">
        <v>0</v>
      </c>
      <c r="S18" s="220">
        <v>0</v>
      </c>
      <c r="T18" s="220">
        <v>0</v>
      </c>
      <c r="U18" s="220">
        <v>0</v>
      </c>
      <c r="V18" s="220">
        <v>0</v>
      </c>
      <c r="W18" s="220">
        <v>0</v>
      </c>
      <c r="X18" s="220">
        <v>0</v>
      </c>
      <c r="Y18" s="220">
        <v>0</v>
      </c>
      <c r="Z18" s="220">
        <v>0</v>
      </c>
      <c r="AA18" s="220">
        <v>0</v>
      </c>
      <c r="AB18" s="220">
        <v>0</v>
      </c>
      <c r="AC18" s="220">
        <v>0</v>
      </c>
      <c r="AD18" s="220">
        <v>0</v>
      </c>
      <c r="AE18" s="220">
        <v>0</v>
      </c>
      <c r="AF18" s="220">
        <v>0</v>
      </c>
      <c r="AG18" s="220">
        <v>0</v>
      </c>
      <c r="AH18" s="220">
        <v>0</v>
      </c>
      <c r="AI18" s="220">
        <v>0</v>
      </c>
      <c r="AJ18" s="220">
        <v>0</v>
      </c>
      <c r="AK18" s="220">
        <v>0</v>
      </c>
      <c r="AL18" s="220">
        <v>0</v>
      </c>
      <c r="AM18" s="220">
        <v>0</v>
      </c>
      <c r="AN18" s="220">
        <v>0</v>
      </c>
      <c r="AO18" s="220">
        <v>0</v>
      </c>
      <c r="AP18" s="220">
        <v>0</v>
      </c>
      <c r="AQ18" s="220">
        <v>0</v>
      </c>
      <c r="AR18" s="220">
        <v>0</v>
      </c>
      <c r="AS18" s="220">
        <v>0</v>
      </c>
      <c r="AT18" s="220">
        <v>0</v>
      </c>
      <c r="AU18" s="220">
        <v>0</v>
      </c>
      <c r="AV18" s="220">
        <v>0</v>
      </c>
      <c r="AW18" s="220">
        <v>0</v>
      </c>
      <c r="AX18" s="220">
        <v>0</v>
      </c>
      <c r="AY18" s="220">
        <v>0</v>
      </c>
      <c r="AZ18" s="220">
        <v>0</v>
      </c>
      <c r="BA18" s="220">
        <v>0</v>
      </c>
      <c r="BB18" s="220">
        <v>0</v>
      </c>
      <c r="BC18" s="220">
        <v>0</v>
      </c>
      <c r="BD18" s="220">
        <v>0</v>
      </c>
      <c r="BE18" s="220">
        <v>0</v>
      </c>
      <c r="BF18" s="220">
        <v>0</v>
      </c>
      <c r="BG18" s="220">
        <v>0</v>
      </c>
      <c r="BH18" s="220">
        <v>0</v>
      </c>
    </row>
    <row r="19" spans="2:60">
      <c r="B19" s="252"/>
      <c r="C19" s="100"/>
      <c r="D19" s="118" t="s">
        <v>244</v>
      </c>
      <c r="E19" s="378">
        <f t="shared" si="1"/>
        <v>10681604.549629323</v>
      </c>
      <c r="F19" s="220">
        <v>0</v>
      </c>
      <c r="G19" s="220">
        <v>0</v>
      </c>
      <c r="H19" s="220">
        <v>0</v>
      </c>
      <c r="I19" s="220">
        <v>0</v>
      </c>
      <c r="J19" s="220">
        <v>0</v>
      </c>
      <c r="K19" s="220">
        <v>0</v>
      </c>
      <c r="L19" s="220">
        <v>0</v>
      </c>
      <c r="M19" s="220">
        <v>0</v>
      </c>
      <c r="N19" s="220">
        <v>0</v>
      </c>
      <c r="O19" s="220">
        <v>0</v>
      </c>
      <c r="P19" s="220">
        <v>0</v>
      </c>
      <c r="Q19" s="220">
        <v>0</v>
      </c>
      <c r="R19" s="220">
        <v>0</v>
      </c>
      <c r="S19" s="220">
        <v>0</v>
      </c>
      <c r="T19" s="220">
        <v>0</v>
      </c>
      <c r="U19" s="220">
        <v>0</v>
      </c>
      <c r="V19" s="220">
        <v>0</v>
      </c>
      <c r="W19" s="220">
        <v>0</v>
      </c>
      <c r="X19" s="220">
        <v>0</v>
      </c>
      <c r="Y19" s="220">
        <v>0</v>
      </c>
      <c r="Z19" s="220">
        <v>0</v>
      </c>
      <c r="AA19" s="220">
        <v>0</v>
      </c>
      <c r="AB19" s="220">
        <v>0</v>
      </c>
      <c r="AC19" s="220">
        <v>0</v>
      </c>
      <c r="AD19" s="220">
        <v>0</v>
      </c>
      <c r="AE19" s="220">
        <v>0</v>
      </c>
      <c r="AF19" s="220">
        <v>0</v>
      </c>
      <c r="AG19" s="220">
        <v>0</v>
      </c>
      <c r="AH19" s="220">
        <v>0</v>
      </c>
      <c r="AI19" s="220">
        <v>0</v>
      </c>
      <c r="AJ19" s="220">
        <v>0</v>
      </c>
      <c r="AK19" s="220">
        <v>0</v>
      </c>
      <c r="AL19" s="220">
        <v>0</v>
      </c>
      <c r="AM19" s="220">
        <v>0</v>
      </c>
      <c r="AN19" s="220">
        <v>0</v>
      </c>
      <c r="AO19" s="220">
        <v>0</v>
      </c>
      <c r="AP19" s="220">
        <v>0</v>
      </c>
      <c r="AQ19" s="220">
        <v>0</v>
      </c>
      <c r="AR19" s="220">
        <v>0</v>
      </c>
      <c r="AS19" s="220">
        <v>0</v>
      </c>
      <c r="AT19" s="220">
        <v>0</v>
      </c>
      <c r="AU19" s="220">
        <v>0</v>
      </c>
      <c r="AV19" s="220">
        <v>90019.810758614331</v>
      </c>
      <c r="AW19" s="220">
        <v>115771.50165277181</v>
      </c>
      <c r="AX19" s="220">
        <v>924863.52249870123</v>
      </c>
      <c r="AY19" s="220">
        <v>886384.76065712713</v>
      </c>
      <c r="AZ19" s="220">
        <v>376233.19034000655</v>
      </c>
      <c r="BA19" s="220">
        <v>627244.19524766051</v>
      </c>
      <c r="BB19" s="220">
        <v>911721.22386247735</v>
      </c>
      <c r="BC19" s="220">
        <v>793338.2710934222</v>
      </c>
      <c r="BD19" s="220">
        <v>467679.08546119783</v>
      </c>
      <c r="BE19" s="220">
        <v>2086408.786981392</v>
      </c>
      <c r="BF19" s="220">
        <v>1308586.6838890722</v>
      </c>
      <c r="BG19" s="220">
        <v>379735.29965312884</v>
      </c>
      <c r="BH19" s="220">
        <v>1713618.2175337509</v>
      </c>
    </row>
    <row r="20" spans="2:60">
      <c r="B20" s="252"/>
      <c r="C20" s="100"/>
      <c r="D20" s="118" t="s">
        <v>344</v>
      </c>
      <c r="E20" s="378">
        <f t="shared" si="1"/>
        <v>0</v>
      </c>
      <c r="F20" s="220">
        <v>0</v>
      </c>
      <c r="G20" s="220">
        <v>0</v>
      </c>
      <c r="H20" s="220">
        <v>0</v>
      </c>
      <c r="I20" s="220">
        <v>0</v>
      </c>
      <c r="J20" s="220">
        <v>0</v>
      </c>
      <c r="K20" s="220">
        <v>0</v>
      </c>
      <c r="L20" s="220">
        <v>0</v>
      </c>
      <c r="M20" s="220">
        <v>0</v>
      </c>
      <c r="N20" s="220">
        <v>0</v>
      </c>
      <c r="O20" s="220">
        <v>0</v>
      </c>
      <c r="P20" s="220">
        <v>0</v>
      </c>
      <c r="Q20" s="220">
        <v>0</v>
      </c>
      <c r="R20" s="220">
        <v>0</v>
      </c>
      <c r="S20" s="220">
        <v>0</v>
      </c>
      <c r="T20" s="220">
        <v>0</v>
      </c>
      <c r="U20" s="220">
        <v>0</v>
      </c>
      <c r="V20" s="220">
        <v>0</v>
      </c>
      <c r="W20" s="220">
        <v>0</v>
      </c>
      <c r="X20" s="220">
        <v>0</v>
      </c>
      <c r="Y20" s="220">
        <v>0</v>
      </c>
      <c r="Z20" s="220">
        <v>0</v>
      </c>
      <c r="AA20" s="220">
        <v>0</v>
      </c>
      <c r="AB20" s="220">
        <v>0</v>
      </c>
      <c r="AC20" s="220">
        <v>0</v>
      </c>
      <c r="AD20" s="220">
        <v>0</v>
      </c>
      <c r="AE20" s="220">
        <v>0</v>
      </c>
      <c r="AF20" s="220">
        <v>0</v>
      </c>
      <c r="AG20" s="220">
        <v>0</v>
      </c>
      <c r="AH20" s="220">
        <v>0</v>
      </c>
      <c r="AI20" s="220">
        <v>0</v>
      </c>
      <c r="AJ20" s="220">
        <v>0</v>
      </c>
      <c r="AK20" s="220">
        <v>0</v>
      </c>
      <c r="AL20" s="220">
        <v>0</v>
      </c>
      <c r="AM20" s="220">
        <v>0</v>
      </c>
      <c r="AN20" s="220">
        <v>0</v>
      </c>
      <c r="AO20" s="220">
        <v>0</v>
      </c>
      <c r="AP20" s="220">
        <v>0</v>
      </c>
      <c r="AQ20" s="220">
        <v>0</v>
      </c>
      <c r="AR20" s="220">
        <v>0</v>
      </c>
      <c r="AS20" s="220">
        <v>0</v>
      </c>
      <c r="AT20" s="220">
        <v>0</v>
      </c>
      <c r="AU20" s="220">
        <v>0</v>
      </c>
      <c r="AV20" s="220">
        <v>0</v>
      </c>
      <c r="AW20" s="220">
        <v>0</v>
      </c>
      <c r="AX20" s="220">
        <v>0</v>
      </c>
      <c r="AY20" s="220">
        <v>0</v>
      </c>
      <c r="AZ20" s="220">
        <v>0</v>
      </c>
      <c r="BA20" s="220">
        <v>0</v>
      </c>
      <c r="BB20" s="220">
        <v>0</v>
      </c>
      <c r="BC20" s="220">
        <v>0</v>
      </c>
      <c r="BD20" s="220">
        <v>0</v>
      </c>
      <c r="BE20" s="220">
        <v>0</v>
      </c>
      <c r="BF20" s="220">
        <v>0</v>
      </c>
      <c r="BG20" s="220">
        <v>0</v>
      </c>
      <c r="BH20" s="220">
        <v>0</v>
      </c>
    </row>
    <row r="21" spans="2:60">
      <c r="B21" s="252"/>
      <c r="C21" s="100"/>
      <c r="D21" s="118" t="s">
        <v>345</v>
      </c>
      <c r="E21" s="378">
        <f t="shared" si="1"/>
        <v>-564775.63945413625</v>
      </c>
      <c r="F21" s="220">
        <v>0</v>
      </c>
      <c r="G21" s="220">
        <v>0</v>
      </c>
      <c r="H21" s="220">
        <v>0</v>
      </c>
      <c r="I21" s="220">
        <v>0</v>
      </c>
      <c r="J21" s="220">
        <v>0</v>
      </c>
      <c r="K21" s="220">
        <v>0</v>
      </c>
      <c r="L21" s="220">
        <v>0</v>
      </c>
      <c r="M21" s="220">
        <v>0</v>
      </c>
      <c r="N21" s="220">
        <v>0</v>
      </c>
      <c r="O21" s="220">
        <v>0</v>
      </c>
      <c r="P21" s="220">
        <v>0</v>
      </c>
      <c r="Q21" s="220">
        <v>0</v>
      </c>
      <c r="R21" s="220">
        <v>0</v>
      </c>
      <c r="S21" s="220">
        <v>0</v>
      </c>
      <c r="T21" s="220">
        <v>0</v>
      </c>
      <c r="U21" s="220">
        <v>0</v>
      </c>
      <c r="V21" s="220">
        <v>0</v>
      </c>
      <c r="W21" s="220">
        <v>0</v>
      </c>
      <c r="X21" s="220">
        <v>0</v>
      </c>
      <c r="Y21" s="220">
        <v>0</v>
      </c>
      <c r="Z21" s="220">
        <v>0</v>
      </c>
      <c r="AA21" s="220">
        <v>0</v>
      </c>
      <c r="AB21" s="220">
        <v>0</v>
      </c>
      <c r="AC21" s="220">
        <v>0</v>
      </c>
      <c r="AD21" s="220">
        <v>0</v>
      </c>
      <c r="AE21" s="220">
        <v>0</v>
      </c>
      <c r="AF21" s="220">
        <v>0</v>
      </c>
      <c r="AG21" s="220">
        <v>0</v>
      </c>
      <c r="AH21" s="220">
        <v>0</v>
      </c>
      <c r="AI21" s="220">
        <v>0</v>
      </c>
      <c r="AJ21" s="220">
        <v>0</v>
      </c>
      <c r="AK21" s="220">
        <v>0</v>
      </c>
      <c r="AL21" s="220">
        <v>0</v>
      </c>
      <c r="AM21" s="220">
        <v>0</v>
      </c>
      <c r="AN21" s="220">
        <v>0</v>
      </c>
      <c r="AO21" s="220">
        <v>0</v>
      </c>
      <c r="AP21" s="220">
        <v>0</v>
      </c>
      <c r="AQ21" s="220">
        <v>0</v>
      </c>
      <c r="AR21" s="220">
        <v>0</v>
      </c>
      <c r="AS21" s="220">
        <v>0</v>
      </c>
      <c r="AT21" s="220">
        <v>0</v>
      </c>
      <c r="AU21" s="220">
        <v>0</v>
      </c>
      <c r="AV21" s="220">
        <v>0</v>
      </c>
      <c r="AW21" s="220">
        <v>0</v>
      </c>
      <c r="AX21" s="220">
        <v>0</v>
      </c>
      <c r="AY21" s="220">
        <v>0</v>
      </c>
      <c r="AZ21" s="220">
        <v>0</v>
      </c>
      <c r="BA21" s="220">
        <v>0</v>
      </c>
      <c r="BB21" s="220">
        <v>0</v>
      </c>
      <c r="BC21" s="220">
        <v>-17730.939020082678</v>
      </c>
      <c r="BD21" s="220">
        <v>-50872.352865366236</v>
      </c>
      <c r="BE21" s="220">
        <v>-404937.61733326025</v>
      </c>
      <c r="BF21" s="220">
        <v>-4973.0143988199015</v>
      </c>
      <c r="BG21" s="220">
        <v>-62417.657606294306</v>
      </c>
      <c r="BH21" s="220">
        <v>-23844.058230312861</v>
      </c>
    </row>
    <row r="22" spans="2:60">
      <c r="B22" s="252"/>
      <c r="C22" s="100"/>
      <c r="D22" s="118" t="s">
        <v>346</v>
      </c>
      <c r="E22" s="378">
        <f t="shared" si="1"/>
        <v>1807957.2345713191</v>
      </c>
      <c r="F22" s="220">
        <v>0</v>
      </c>
      <c r="G22" s="220">
        <v>0</v>
      </c>
      <c r="H22" s="220">
        <v>0</v>
      </c>
      <c r="I22" s="220">
        <v>0</v>
      </c>
      <c r="J22" s="220">
        <v>0</v>
      </c>
      <c r="K22" s="220">
        <v>0</v>
      </c>
      <c r="L22" s="220">
        <v>0</v>
      </c>
      <c r="M22" s="220">
        <v>0</v>
      </c>
      <c r="N22" s="220">
        <v>0</v>
      </c>
      <c r="O22" s="220">
        <v>0</v>
      </c>
      <c r="P22" s="220">
        <v>0</v>
      </c>
      <c r="Q22" s="220">
        <v>0</v>
      </c>
      <c r="R22" s="220">
        <v>0</v>
      </c>
      <c r="S22" s="220">
        <v>0</v>
      </c>
      <c r="T22" s="220">
        <v>0</v>
      </c>
      <c r="U22" s="220">
        <v>0</v>
      </c>
      <c r="V22" s="220">
        <v>0</v>
      </c>
      <c r="W22" s="220">
        <v>0</v>
      </c>
      <c r="X22" s="220">
        <v>0</v>
      </c>
      <c r="Y22" s="220">
        <v>0</v>
      </c>
      <c r="Z22" s="220">
        <v>0</v>
      </c>
      <c r="AA22" s="220">
        <v>0</v>
      </c>
      <c r="AB22" s="220">
        <v>0</v>
      </c>
      <c r="AC22" s="220">
        <v>0</v>
      </c>
      <c r="AD22" s="220">
        <v>0</v>
      </c>
      <c r="AE22" s="220">
        <v>0</v>
      </c>
      <c r="AF22" s="220">
        <v>0</v>
      </c>
      <c r="AG22" s="220">
        <v>0</v>
      </c>
      <c r="AH22" s="220">
        <v>0</v>
      </c>
      <c r="AI22" s="220">
        <v>0</v>
      </c>
      <c r="AJ22" s="220">
        <v>0</v>
      </c>
      <c r="AK22" s="220">
        <v>0</v>
      </c>
      <c r="AL22" s="220">
        <v>0</v>
      </c>
      <c r="AM22" s="220">
        <v>0</v>
      </c>
      <c r="AN22" s="220">
        <v>0</v>
      </c>
      <c r="AO22" s="220">
        <v>0</v>
      </c>
      <c r="AP22" s="220">
        <v>0</v>
      </c>
      <c r="AQ22" s="220">
        <v>0</v>
      </c>
      <c r="AR22" s="220">
        <v>0</v>
      </c>
      <c r="AS22" s="220">
        <v>0</v>
      </c>
      <c r="AT22" s="220">
        <v>0</v>
      </c>
      <c r="AU22" s="220">
        <v>0</v>
      </c>
      <c r="AV22" s="220">
        <v>0</v>
      </c>
      <c r="AW22" s="220">
        <v>0</v>
      </c>
      <c r="AX22" s="220">
        <v>0</v>
      </c>
      <c r="AY22" s="220">
        <v>0</v>
      </c>
      <c r="AZ22" s="220">
        <v>0</v>
      </c>
      <c r="BA22" s="220">
        <v>0</v>
      </c>
      <c r="BB22" s="220">
        <v>0</v>
      </c>
      <c r="BC22" s="220">
        <v>643218.55856644281</v>
      </c>
      <c r="BD22" s="220">
        <v>147747.22936329289</v>
      </c>
      <c r="BE22" s="220">
        <v>157759.44189678025</v>
      </c>
      <c r="BF22" s="220">
        <v>308805.41369198653</v>
      </c>
      <c r="BG22" s="220">
        <v>322131.15190600528</v>
      </c>
      <c r="BH22" s="220">
        <v>228295.43914681103</v>
      </c>
    </row>
    <row r="23" spans="2:60">
      <c r="B23" s="252"/>
      <c r="C23" s="100"/>
      <c r="D23" s="119" t="s">
        <v>308</v>
      </c>
      <c r="E23" s="378">
        <f>SUM(F23:BH23)</f>
        <v>11924786.144746505</v>
      </c>
      <c r="F23" s="221">
        <f>SUM(F18:F22)</f>
        <v>0</v>
      </c>
      <c r="G23" s="221">
        <f t="shared" ref="G23:BH23" si="3">SUM(G18:G22)</f>
        <v>0</v>
      </c>
      <c r="H23" s="221">
        <f t="shared" si="3"/>
        <v>0</v>
      </c>
      <c r="I23" s="221">
        <f t="shared" si="3"/>
        <v>0</v>
      </c>
      <c r="J23" s="221">
        <f t="shared" si="3"/>
        <v>0</v>
      </c>
      <c r="K23" s="221">
        <f t="shared" si="3"/>
        <v>0</v>
      </c>
      <c r="L23" s="221">
        <f t="shared" si="3"/>
        <v>0</v>
      </c>
      <c r="M23" s="221">
        <f t="shared" si="3"/>
        <v>0</v>
      </c>
      <c r="N23" s="221">
        <f t="shared" si="3"/>
        <v>0</v>
      </c>
      <c r="O23" s="221">
        <f t="shared" si="3"/>
        <v>0</v>
      </c>
      <c r="P23" s="221">
        <f t="shared" si="3"/>
        <v>0</v>
      </c>
      <c r="Q23" s="221">
        <f t="shared" si="3"/>
        <v>0</v>
      </c>
      <c r="R23" s="221">
        <f t="shared" si="3"/>
        <v>0</v>
      </c>
      <c r="S23" s="221">
        <f t="shared" si="3"/>
        <v>0</v>
      </c>
      <c r="T23" s="221">
        <f t="shared" si="3"/>
        <v>0</v>
      </c>
      <c r="U23" s="221">
        <f t="shared" si="3"/>
        <v>0</v>
      </c>
      <c r="V23" s="221">
        <f t="shared" si="3"/>
        <v>0</v>
      </c>
      <c r="W23" s="221">
        <f t="shared" si="3"/>
        <v>0</v>
      </c>
      <c r="X23" s="221">
        <f t="shared" si="3"/>
        <v>0</v>
      </c>
      <c r="Y23" s="221">
        <f t="shared" si="3"/>
        <v>0</v>
      </c>
      <c r="Z23" s="221">
        <f t="shared" si="3"/>
        <v>0</v>
      </c>
      <c r="AA23" s="221">
        <f t="shared" si="3"/>
        <v>0</v>
      </c>
      <c r="AB23" s="221">
        <f t="shared" si="3"/>
        <v>0</v>
      </c>
      <c r="AC23" s="221">
        <f t="shared" si="3"/>
        <v>0</v>
      </c>
      <c r="AD23" s="221">
        <f t="shared" si="3"/>
        <v>0</v>
      </c>
      <c r="AE23" s="221">
        <f t="shared" si="3"/>
        <v>0</v>
      </c>
      <c r="AF23" s="221">
        <f t="shared" si="3"/>
        <v>0</v>
      </c>
      <c r="AG23" s="221">
        <f t="shared" si="3"/>
        <v>0</v>
      </c>
      <c r="AH23" s="221">
        <f t="shared" si="3"/>
        <v>0</v>
      </c>
      <c r="AI23" s="221">
        <f t="shared" si="3"/>
        <v>0</v>
      </c>
      <c r="AJ23" s="221">
        <f t="shared" si="3"/>
        <v>0</v>
      </c>
      <c r="AK23" s="221">
        <f t="shared" si="3"/>
        <v>0</v>
      </c>
      <c r="AL23" s="221">
        <f t="shared" si="3"/>
        <v>0</v>
      </c>
      <c r="AM23" s="221">
        <f t="shared" si="3"/>
        <v>0</v>
      </c>
      <c r="AN23" s="221">
        <f t="shared" si="3"/>
        <v>0</v>
      </c>
      <c r="AO23" s="221">
        <f t="shared" si="3"/>
        <v>0</v>
      </c>
      <c r="AP23" s="221">
        <f t="shared" si="3"/>
        <v>0</v>
      </c>
      <c r="AQ23" s="221">
        <f t="shared" si="3"/>
        <v>0</v>
      </c>
      <c r="AR23" s="221">
        <f t="shared" si="3"/>
        <v>0</v>
      </c>
      <c r="AS23" s="221">
        <f t="shared" si="3"/>
        <v>0</v>
      </c>
      <c r="AT23" s="221">
        <f t="shared" si="3"/>
        <v>0</v>
      </c>
      <c r="AU23" s="221">
        <f t="shared" si="3"/>
        <v>0</v>
      </c>
      <c r="AV23" s="221">
        <f t="shared" si="3"/>
        <v>90019.810758614331</v>
      </c>
      <c r="AW23" s="221">
        <f t="shared" si="3"/>
        <v>115771.50165277181</v>
      </c>
      <c r="AX23" s="221">
        <f t="shared" si="3"/>
        <v>924863.52249870123</v>
      </c>
      <c r="AY23" s="221">
        <f t="shared" si="3"/>
        <v>886384.76065712713</v>
      </c>
      <c r="AZ23" s="221">
        <f t="shared" si="3"/>
        <v>376233.19034000655</v>
      </c>
      <c r="BA23" s="221">
        <f t="shared" si="3"/>
        <v>627244.19524766051</v>
      </c>
      <c r="BB23" s="221">
        <f t="shared" si="3"/>
        <v>911721.22386247735</v>
      </c>
      <c r="BC23" s="221">
        <f t="shared" si="3"/>
        <v>1418825.8906397824</v>
      </c>
      <c r="BD23" s="221">
        <f t="shared" si="3"/>
        <v>564553.96195912454</v>
      </c>
      <c r="BE23" s="221">
        <f t="shared" si="3"/>
        <v>1839230.611544912</v>
      </c>
      <c r="BF23" s="221">
        <f t="shared" si="3"/>
        <v>1612419.0831822387</v>
      </c>
      <c r="BG23" s="221">
        <f t="shared" si="3"/>
        <v>639448.7939528398</v>
      </c>
      <c r="BH23" s="221">
        <f t="shared" si="3"/>
        <v>1918069.5984502491</v>
      </c>
    </row>
    <row r="24" spans="2:60">
      <c r="B24" s="252"/>
      <c r="C24" s="100"/>
      <c r="D24" s="119" t="s">
        <v>82</v>
      </c>
      <c r="E24" s="378">
        <f>E16+E23</f>
        <v>259703408.45401925</v>
      </c>
      <c r="F24" s="221">
        <f t="shared" ref="F24:BH24" si="4">F16+F23</f>
        <v>0</v>
      </c>
      <c r="G24" s="221">
        <f t="shared" si="4"/>
        <v>0</v>
      </c>
      <c r="H24" s="221">
        <f t="shared" si="4"/>
        <v>0</v>
      </c>
      <c r="I24" s="221">
        <f t="shared" si="4"/>
        <v>0</v>
      </c>
      <c r="J24" s="221">
        <f t="shared" si="4"/>
        <v>0</v>
      </c>
      <c r="K24" s="221">
        <f t="shared" si="4"/>
        <v>0</v>
      </c>
      <c r="L24" s="221">
        <f t="shared" si="4"/>
        <v>0</v>
      </c>
      <c r="M24" s="221">
        <f t="shared" si="4"/>
        <v>0</v>
      </c>
      <c r="N24" s="221">
        <f t="shared" si="4"/>
        <v>0</v>
      </c>
      <c r="O24" s="221">
        <f t="shared" si="4"/>
        <v>0</v>
      </c>
      <c r="P24" s="221">
        <f t="shared" si="4"/>
        <v>0</v>
      </c>
      <c r="Q24" s="221">
        <f t="shared" si="4"/>
        <v>0</v>
      </c>
      <c r="R24" s="221">
        <f t="shared" si="4"/>
        <v>0</v>
      </c>
      <c r="S24" s="221">
        <f t="shared" si="4"/>
        <v>0</v>
      </c>
      <c r="T24" s="221">
        <f t="shared" si="4"/>
        <v>0</v>
      </c>
      <c r="U24" s="221">
        <f t="shared" si="4"/>
        <v>0</v>
      </c>
      <c r="V24" s="221">
        <f t="shared" si="4"/>
        <v>0</v>
      </c>
      <c r="W24" s="221">
        <f t="shared" si="4"/>
        <v>0</v>
      </c>
      <c r="X24" s="221">
        <f t="shared" si="4"/>
        <v>0</v>
      </c>
      <c r="Y24" s="221">
        <f t="shared" si="4"/>
        <v>0</v>
      </c>
      <c r="Z24" s="221">
        <f t="shared" si="4"/>
        <v>0</v>
      </c>
      <c r="AA24" s="221">
        <f t="shared" si="4"/>
        <v>0</v>
      </c>
      <c r="AB24" s="221">
        <f t="shared" si="4"/>
        <v>0</v>
      </c>
      <c r="AC24" s="221">
        <f t="shared" si="4"/>
        <v>0</v>
      </c>
      <c r="AD24" s="221">
        <f t="shared" si="4"/>
        <v>81426131.116600782</v>
      </c>
      <c r="AE24" s="221">
        <f t="shared" si="4"/>
        <v>67584.146151089575</v>
      </c>
      <c r="AF24" s="221">
        <f t="shared" si="4"/>
        <v>6758.4146151090972</v>
      </c>
      <c r="AG24" s="221">
        <f t="shared" si="4"/>
        <v>55049412.63713707</v>
      </c>
      <c r="AH24" s="221">
        <f t="shared" si="4"/>
        <v>23654.451152881142</v>
      </c>
      <c r="AI24" s="221">
        <f t="shared" si="4"/>
        <v>18766445.448367044</v>
      </c>
      <c r="AJ24" s="221">
        <f t="shared" si="4"/>
        <v>145305.91422484303</v>
      </c>
      <c r="AK24" s="221">
        <f t="shared" si="4"/>
        <v>70963.353458644357</v>
      </c>
      <c r="AL24" s="221">
        <f t="shared" si="4"/>
        <v>1104998.1077203024</v>
      </c>
      <c r="AM24" s="221">
        <f t="shared" si="4"/>
        <v>231047.36079910886</v>
      </c>
      <c r="AN24" s="221">
        <f t="shared" si="4"/>
        <v>11918986.998897316</v>
      </c>
      <c r="AO24" s="221">
        <f t="shared" si="4"/>
        <v>121193.14619768773</v>
      </c>
      <c r="AP24" s="221">
        <f t="shared" si="4"/>
        <v>60825.731535980478</v>
      </c>
      <c r="AQ24" s="221">
        <f t="shared" si="4"/>
        <v>441752.84254216385</v>
      </c>
      <c r="AR24" s="221">
        <f t="shared" si="4"/>
        <v>13350675.452393381</v>
      </c>
      <c r="AS24" s="221">
        <f t="shared" si="4"/>
        <v>18514512.290364731</v>
      </c>
      <c r="AT24" s="221">
        <f t="shared" si="4"/>
        <v>231026.81328827399</v>
      </c>
      <c r="AU24" s="221">
        <f t="shared" si="4"/>
        <v>163738.62568423798</v>
      </c>
      <c r="AV24" s="221">
        <f t="shared" si="4"/>
        <v>171120.78613992163</v>
      </c>
      <c r="AW24" s="221">
        <f t="shared" si="4"/>
        <v>27546168.284920521</v>
      </c>
      <c r="AX24" s="221">
        <f t="shared" si="4"/>
        <v>5310295.5731527731</v>
      </c>
      <c r="AY24" s="221">
        <f t="shared" si="4"/>
        <v>1124369.321353527</v>
      </c>
      <c r="AZ24" s="221">
        <f t="shared" si="4"/>
        <v>617839.74083604268</v>
      </c>
      <c r="BA24" s="221">
        <f t="shared" si="4"/>
        <v>1226039.5882985271</v>
      </c>
      <c r="BB24" s="221">
        <f t="shared" si="4"/>
        <v>1374722.5761621743</v>
      </c>
      <c r="BC24" s="221">
        <f t="shared" si="4"/>
        <v>6115883.4807305466</v>
      </c>
      <c r="BD24" s="221">
        <f t="shared" si="4"/>
        <v>913496.97564105887</v>
      </c>
      <c r="BE24" s="221">
        <f t="shared" si="4"/>
        <v>3334711.6823775973</v>
      </c>
      <c r="BF24" s="221">
        <f t="shared" si="4"/>
        <v>4108800.3271459797</v>
      </c>
      <c r="BG24" s="221">
        <f t="shared" si="4"/>
        <v>3168119.3025349746</v>
      </c>
      <c r="BH24" s="221">
        <f t="shared" si="4"/>
        <v>2996827.9635948888</v>
      </c>
    </row>
    <row r="25" spans="2:60">
      <c r="B25" s="252"/>
      <c r="C25" s="122" t="s">
        <v>83</v>
      </c>
      <c r="D25" s="398"/>
      <c r="E25" s="378"/>
      <c r="F25" s="39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row>
    <row r="26" spans="2:60">
      <c r="B26" s="317" t="s">
        <v>350</v>
      </c>
      <c r="C26" s="100"/>
      <c r="D26" s="120" t="s">
        <v>84</v>
      </c>
      <c r="E26" s="378">
        <f t="shared" si="1"/>
        <v>709103937.99761295</v>
      </c>
      <c r="F26" s="220">
        <v>0</v>
      </c>
      <c r="G26" s="220">
        <v>0</v>
      </c>
      <c r="H26" s="220">
        <v>0</v>
      </c>
      <c r="I26" s="220">
        <v>0</v>
      </c>
      <c r="J26" s="220">
        <v>0</v>
      </c>
      <c r="K26" s="220">
        <v>0</v>
      </c>
      <c r="L26" s="220">
        <v>0</v>
      </c>
      <c r="M26" s="220">
        <v>0</v>
      </c>
      <c r="N26" s="220">
        <v>0</v>
      </c>
      <c r="O26" s="220">
        <v>0</v>
      </c>
      <c r="P26" s="220">
        <v>0</v>
      </c>
      <c r="Q26" s="220">
        <v>0</v>
      </c>
      <c r="R26" s="220">
        <v>0</v>
      </c>
      <c r="S26" s="220">
        <v>0</v>
      </c>
      <c r="T26" s="220">
        <v>0</v>
      </c>
      <c r="U26" s="220">
        <v>0</v>
      </c>
      <c r="V26" s="220">
        <v>0</v>
      </c>
      <c r="W26" s="220">
        <v>0</v>
      </c>
      <c r="X26" s="220">
        <v>0</v>
      </c>
      <c r="Y26" s="220">
        <v>0</v>
      </c>
      <c r="Z26" s="220">
        <v>0</v>
      </c>
      <c r="AA26" s="220">
        <v>0</v>
      </c>
      <c r="AB26" s="220">
        <v>0</v>
      </c>
      <c r="AC26" s="220">
        <v>0</v>
      </c>
      <c r="AD26" s="220">
        <v>5252813.9309894936</v>
      </c>
      <c r="AE26" s="220">
        <v>9840814.1549305934</v>
      </c>
      <c r="AF26" s="220">
        <v>8886108.0958538819</v>
      </c>
      <c r="AG26" s="220">
        <v>11338857.511217762</v>
      </c>
      <c r="AH26" s="220">
        <v>12520000</v>
      </c>
      <c r="AI26" s="220">
        <v>13969000</v>
      </c>
      <c r="AJ26" s="220">
        <v>13844000</v>
      </c>
      <c r="AK26" s="220">
        <v>14019000</v>
      </c>
      <c r="AL26" s="220">
        <v>14019000</v>
      </c>
      <c r="AM26" s="220">
        <v>14832000</v>
      </c>
      <c r="AN26" s="220">
        <v>17905010</v>
      </c>
      <c r="AO26" s="220">
        <v>20475000</v>
      </c>
      <c r="AP26" s="220">
        <v>20752271.469999999</v>
      </c>
      <c r="AQ26" s="220">
        <v>21030940.52</v>
      </c>
      <c r="AR26" s="220">
        <v>21841311.350000001</v>
      </c>
      <c r="AS26" s="220">
        <v>25467257.205801748</v>
      </c>
      <c r="AT26" s="220">
        <v>27718226.271175876</v>
      </c>
      <c r="AU26" s="220">
        <v>33958918.861175872</v>
      </c>
      <c r="AV26" s="220">
        <v>15943599.425587939</v>
      </c>
      <c r="AW26" s="220">
        <v>42634277.141175881</v>
      </c>
      <c r="AX26" s="220">
        <v>36354361.001175866</v>
      </c>
      <c r="AY26" s="220">
        <v>29859449.221175872</v>
      </c>
      <c r="AZ26" s="220">
        <v>30122248.311175875</v>
      </c>
      <c r="BA26" s="220">
        <v>30202705.541175876</v>
      </c>
      <c r="BB26" s="220">
        <v>30262076.132578515</v>
      </c>
      <c r="BC26" s="220">
        <v>30940334.371175874</v>
      </c>
      <c r="BD26" s="220">
        <v>28622219.960000001</v>
      </c>
      <c r="BE26" s="220">
        <v>29604839.020000003</v>
      </c>
      <c r="BF26" s="220">
        <v>31976439.960000001</v>
      </c>
      <c r="BG26" s="220">
        <v>31811190.691245858</v>
      </c>
      <c r="BH26" s="220">
        <v>33099667.850000009</v>
      </c>
    </row>
    <row r="27" spans="2:60">
      <c r="B27" s="317" t="s">
        <v>350</v>
      </c>
      <c r="C27" s="100"/>
      <c r="D27" s="120" t="s">
        <v>85</v>
      </c>
      <c r="E27" s="378">
        <f t="shared" si="1"/>
        <v>-126125155.09299201</v>
      </c>
      <c r="F27" s="220">
        <v>0</v>
      </c>
      <c r="G27" s="220">
        <v>0</v>
      </c>
      <c r="H27" s="220">
        <v>0</v>
      </c>
      <c r="I27" s="220">
        <v>0</v>
      </c>
      <c r="J27" s="220">
        <v>0</v>
      </c>
      <c r="K27" s="220">
        <v>0</v>
      </c>
      <c r="L27" s="220">
        <v>0</v>
      </c>
      <c r="M27" s="220">
        <v>0</v>
      </c>
      <c r="N27" s="220">
        <v>0</v>
      </c>
      <c r="O27" s="220">
        <v>0</v>
      </c>
      <c r="P27" s="220">
        <v>0</v>
      </c>
      <c r="Q27" s="220">
        <v>0</v>
      </c>
      <c r="R27" s="220">
        <v>0</v>
      </c>
      <c r="S27" s="220">
        <v>0</v>
      </c>
      <c r="T27" s="220">
        <v>0</v>
      </c>
      <c r="U27" s="220">
        <v>0</v>
      </c>
      <c r="V27" s="220">
        <v>0</v>
      </c>
      <c r="W27" s="220">
        <v>0</v>
      </c>
      <c r="X27" s="220">
        <v>0</v>
      </c>
      <c r="Y27" s="220">
        <v>0</v>
      </c>
      <c r="Z27" s="220">
        <v>0</v>
      </c>
      <c r="AA27" s="220">
        <v>0</v>
      </c>
      <c r="AB27" s="220">
        <v>0</v>
      </c>
      <c r="AC27" s="220">
        <v>0</v>
      </c>
      <c r="AD27" s="220">
        <v>0</v>
      </c>
      <c r="AE27" s="220">
        <v>0</v>
      </c>
      <c r="AF27" s="220">
        <v>0</v>
      </c>
      <c r="AG27" s="220">
        <v>-293000</v>
      </c>
      <c r="AH27" s="220">
        <v>-749000</v>
      </c>
      <c r="AI27" s="220">
        <v>-916000</v>
      </c>
      <c r="AJ27" s="220">
        <v>-851000</v>
      </c>
      <c r="AK27" s="220">
        <v>-840000</v>
      </c>
      <c r="AL27" s="220">
        <v>-1642000</v>
      </c>
      <c r="AM27" s="220">
        <v>-2148000</v>
      </c>
      <c r="AN27" s="220">
        <v>-3342415</v>
      </c>
      <c r="AO27" s="220">
        <v>-10989000</v>
      </c>
      <c r="AP27" s="220">
        <v>-4507123.7495968873</v>
      </c>
      <c r="AQ27" s="220">
        <v>-5050174.7732096575</v>
      </c>
      <c r="AR27" s="220">
        <v>-4775628.4851538772</v>
      </c>
      <c r="AS27" s="220">
        <v>-5782833.3709433153</v>
      </c>
      <c r="AT27" s="220">
        <v>-6920881.574168114</v>
      </c>
      <c r="AU27" s="220">
        <v>-10663626.173482038</v>
      </c>
      <c r="AV27" s="220">
        <v>-2019273.1</v>
      </c>
      <c r="AW27" s="220">
        <v>-4694471.26</v>
      </c>
      <c r="AX27" s="220">
        <v>-7206146.4600000009</v>
      </c>
      <c r="AY27" s="220">
        <v>-3088404.7274732674</v>
      </c>
      <c r="AZ27" s="220">
        <v>-3575831.2087425599</v>
      </c>
      <c r="BA27" s="220">
        <v>-3259148.2620116984</v>
      </c>
      <c r="BB27" s="220">
        <v>-4376753.2781020403</v>
      </c>
      <c r="BC27" s="220">
        <v>-4121864.4347107285</v>
      </c>
      <c r="BD27" s="220">
        <v>-4888531.1721430933</v>
      </c>
      <c r="BE27" s="220">
        <v>-6127495.8443610333</v>
      </c>
      <c r="BF27" s="220">
        <v>-8165482.9414591249</v>
      </c>
      <c r="BG27" s="220">
        <v>-7718366.8211636115</v>
      </c>
      <c r="BH27" s="220">
        <v>-7412702.4562709797</v>
      </c>
    </row>
    <row r="28" spans="2:60">
      <c r="B28" s="317" t="s">
        <v>351</v>
      </c>
      <c r="C28" s="100"/>
      <c r="D28" s="120" t="s">
        <v>86</v>
      </c>
      <c r="E28" s="378">
        <f t="shared" si="1"/>
        <v>-40855277.407918036</v>
      </c>
      <c r="F28" s="220">
        <v>0</v>
      </c>
      <c r="G28" s="220">
        <v>0</v>
      </c>
      <c r="H28" s="220">
        <v>0</v>
      </c>
      <c r="I28" s="220">
        <v>0</v>
      </c>
      <c r="J28" s="220">
        <v>0</v>
      </c>
      <c r="K28" s="220">
        <v>0</v>
      </c>
      <c r="L28" s="220">
        <v>0</v>
      </c>
      <c r="M28" s="220">
        <v>0</v>
      </c>
      <c r="N28" s="220">
        <v>0</v>
      </c>
      <c r="O28" s="220">
        <v>0</v>
      </c>
      <c r="P28" s="220">
        <v>0</v>
      </c>
      <c r="Q28" s="220">
        <v>0</v>
      </c>
      <c r="R28" s="220">
        <v>0</v>
      </c>
      <c r="S28" s="220">
        <v>0</v>
      </c>
      <c r="T28" s="220">
        <v>0</v>
      </c>
      <c r="U28" s="220">
        <v>0</v>
      </c>
      <c r="V28" s="220">
        <v>0</v>
      </c>
      <c r="W28" s="220">
        <v>0</v>
      </c>
      <c r="X28" s="220">
        <v>0</v>
      </c>
      <c r="Y28" s="220">
        <v>0</v>
      </c>
      <c r="Z28" s="220">
        <v>0</v>
      </c>
      <c r="AA28" s="220">
        <v>0</v>
      </c>
      <c r="AB28" s="220">
        <v>0</v>
      </c>
      <c r="AC28" s="220">
        <v>0</v>
      </c>
      <c r="AD28" s="220">
        <v>-1158177.8351068106</v>
      </c>
      <c r="AE28" s="220">
        <v>-79179.55588478822</v>
      </c>
      <c r="AF28" s="220">
        <v>0</v>
      </c>
      <c r="AG28" s="220">
        <v>-128252.26983822472</v>
      </c>
      <c r="AH28" s="220">
        <v>0</v>
      </c>
      <c r="AI28" s="220">
        <v>0</v>
      </c>
      <c r="AJ28" s="220">
        <v>0</v>
      </c>
      <c r="AK28" s="220">
        <v>0</v>
      </c>
      <c r="AL28" s="220">
        <v>0</v>
      </c>
      <c r="AM28" s="220">
        <v>0</v>
      </c>
      <c r="AN28" s="220">
        <v>0</v>
      </c>
      <c r="AO28" s="220">
        <v>0</v>
      </c>
      <c r="AP28" s="220">
        <v>0</v>
      </c>
      <c r="AQ28" s="220">
        <v>0</v>
      </c>
      <c r="AR28" s="220">
        <v>0</v>
      </c>
      <c r="AS28" s="220">
        <v>0</v>
      </c>
      <c r="AT28" s="220">
        <v>0</v>
      </c>
      <c r="AU28" s="220">
        <v>0</v>
      </c>
      <c r="AV28" s="220">
        <v>0</v>
      </c>
      <c r="AW28" s="220">
        <v>0</v>
      </c>
      <c r="AX28" s="220">
        <v>-2700429.9032787629</v>
      </c>
      <c r="AY28" s="220">
        <v>-2762681.8619095655</v>
      </c>
      <c r="AZ28" s="220">
        <v>-2773002.2518895371</v>
      </c>
      <c r="BA28" s="220">
        <v>-3829515.5617839042</v>
      </c>
      <c r="BB28" s="220">
        <v>-3718292.6007380625</v>
      </c>
      <c r="BC28" s="220">
        <v>-4449253.5406030621</v>
      </c>
      <c r="BD28" s="220">
        <v>-3686060.3749135495</v>
      </c>
      <c r="BE28" s="220">
        <v>-3683826.7535948902</v>
      </c>
      <c r="BF28" s="220">
        <v>-3757302.8377289828</v>
      </c>
      <c r="BG28" s="220">
        <v>-3764727.8033522186</v>
      </c>
      <c r="BH28" s="220">
        <v>-4364574.2572956653</v>
      </c>
    </row>
    <row r="29" spans="2:60">
      <c r="B29" s="317"/>
      <c r="C29" s="100"/>
      <c r="D29" s="120" t="s">
        <v>87</v>
      </c>
      <c r="E29" s="378">
        <f t="shared" si="1"/>
        <v>-146117.8291813391</v>
      </c>
      <c r="F29" s="220">
        <v>0</v>
      </c>
      <c r="G29" s="220">
        <v>0</v>
      </c>
      <c r="H29" s="220">
        <v>0</v>
      </c>
      <c r="I29" s="220">
        <v>0</v>
      </c>
      <c r="J29" s="220">
        <v>0</v>
      </c>
      <c r="K29" s="220">
        <v>0</v>
      </c>
      <c r="L29" s="220">
        <v>0</v>
      </c>
      <c r="M29" s="220">
        <v>0</v>
      </c>
      <c r="N29" s="220">
        <v>0</v>
      </c>
      <c r="O29" s="220">
        <v>0</v>
      </c>
      <c r="P29" s="220">
        <v>0</v>
      </c>
      <c r="Q29" s="220">
        <v>0</v>
      </c>
      <c r="R29" s="220">
        <v>0</v>
      </c>
      <c r="S29" s="220">
        <v>0</v>
      </c>
      <c r="T29" s="220">
        <v>0</v>
      </c>
      <c r="U29" s="220">
        <v>0</v>
      </c>
      <c r="V29" s="220">
        <v>0</v>
      </c>
      <c r="W29" s="220">
        <v>0</v>
      </c>
      <c r="X29" s="220">
        <v>0</v>
      </c>
      <c r="Y29" s="220">
        <v>0</v>
      </c>
      <c r="Z29" s="220">
        <v>0</v>
      </c>
      <c r="AA29" s="220">
        <v>0</v>
      </c>
      <c r="AB29" s="220">
        <v>0</v>
      </c>
      <c r="AC29" s="220">
        <v>0</v>
      </c>
      <c r="AD29" s="220">
        <v>0</v>
      </c>
      <c r="AE29" s="220">
        <v>0</v>
      </c>
      <c r="AF29" s="220">
        <v>0</v>
      </c>
      <c r="AG29" s="220">
        <v>0</v>
      </c>
      <c r="AH29" s="220">
        <v>0</v>
      </c>
      <c r="AI29" s="220">
        <v>0</v>
      </c>
      <c r="AJ29" s="220">
        <v>0</v>
      </c>
      <c r="AK29" s="220">
        <v>0</v>
      </c>
      <c r="AL29" s="220">
        <v>0</v>
      </c>
      <c r="AM29" s="220">
        <v>0</v>
      </c>
      <c r="AN29" s="220">
        <v>0</v>
      </c>
      <c r="AO29" s="220">
        <v>0</v>
      </c>
      <c r="AP29" s="220">
        <v>0</v>
      </c>
      <c r="AQ29" s="220">
        <v>0</v>
      </c>
      <c r="AR29" s="220">
        <v>0</v>
      </c>
      <c r="AS29" s="220">
        <v>0</v>
      </c>
      <c r="AT29" s="220">
        <v>0</v>
      </c>
      <c r="AU29" s="220">
        <v>0</v>
      </c>
      <c r="AV29" s="220">
        <v>0</v>
      </c>
      <c r="AW29" s="220">
        <v>0</v>
      </c>
      <c r="AX29" s="220">
        <v>0</v>
      </c>
      <c r="AY29" s="220">
        <v>0</v>
      </c>
      <c r="AZ29" s="220">
        <v>0</v>
      </c>
      <c r="BA29" s="220">
        <v>0</v>
      </c>
      <c r="BB29" s="220">
        <v>0</v>
      </c>
      <c r="BC29" s="220">
        <v>-22447.061785668619</v>
      </c>
      <c r="BD29" s="220">
        <v>-18433.576769817842</v>
      </c>
      <c r="BE29" s="220">
        <v>-15204.497055224272</v>
      </c>
      <c r="BF29" s="220">
        <v>-27845.33070240993</v>
      </c>
      <c r="BG29" s="220">
        <v>-29169.591792799532</v>
      </c>
      <c r="BH29" s="220">
        <v>-33017.771075418903</v>
      </c>
    </row>
    <row r="30" spans="2:60">
      <c r="B30" s="317" t="s">
        <v>352</v>
      </c>
      <c r="C30" s="100"/>
      <c r="D30" s="120" t="s">
        <v>88</v>
      </c>
      <c r="E30" s="378">
        <f t="shared" si="1"/>
        <v>-511083514.10649472</v>
      </c>
      <c r="F30" s="220">
        <v>0</v>
      </c>
      <c r="G30" s="220">
        <v>0</v>
      </c>
      <c r="H30" s="220">
        <v>0</v>
      </c>
      <c r="I30" s="220">
        <v>0</v>
      </c>
      <c r="J30" s="220">
        <v>0</v>
      </c>
      <c r="K30" s="220">
        <v>0</v>
      </c>
      <c r="L30" s="220">
        <v>0</v>
      </c>
      <c r="M30" s="220">
        <v>0</v>
      </c>
      <c r="N30" s="220">
        <v>0</v>
      </c>
      <c r="O30" s="220">
        <v>0</v>
      </c>
      <c r="P30" s="220">
        <v>0</v>
      </c>
      <c r="Q30" s="220">
        <v>0</v>
      </c>
      <c r="R30" s="220">
        <v>0</v>
      </c>
      <c r="S30" s="220">
        <v>0</v>
      </c>
      <c r="T30" s="220">
        <v>0</v>
      </c>
      <c r="U30" s="220">
        <v>0</v>
      </c>
      <c r="V30" s="220">
        <v>0</v>
      </c>
      <c r="W30" s="220">
        <v>0</v>
      </c>
      <c r="X30" s="220">
        <v>0</v>
      </c>
      <c r="Y30" s="220">
        <v>0</v>
      </c>
      <c r="Z30" s="220">
        <v>0</v>
      </c>
      <c r="AA30" s="220">
        <v>0</v>
      </c>
      <c r="AB30" s="220">
        <v>0</v>
      </c>
      <c r="AC30" s="220">
        <v>0</v>
      </c>
      <c r="AD30" s="220">
        <v>0</v>
      </c>
      <c r="AE30" s="220">
        <v>-9847505.9106035549</v>
      </c>
      <c r="AF30" s="220">
        <v>-9118567.7208531611</v>
      </c>
      <c r="AG30" s="220">
        <v>-8440037.8243789934</v>
      </c>
      <c r="AH30" s="220">
        <v>-14738773.48218723</v>
      </c>
      <c r="AI30" s="220">
        <v>-14199220.201275684</v>
      </c>
      <c r="AJ30" s="220">
        <v>-16139314.949531265</v>
      </c>
      <c r="AK30" s="220">
        <v>-15703548.925018623</v>
      </c>
      <c r="AL30" s="220">
        <v>-16011496.738208868</v>
      </c>
      <c r="AM30" s="220">
        <v>-16236759.804349244</v>
      </c>
      <c r="AN30" s="220">
        <v>-16226125.697277129</v>
      </c>
      <c r="AO30" s="220">
        <v>-17941946.683822915</v>
      </c>
      <c r="AP30" s="220">
        <v>-19444797.609076731</v>
      </c>
      <c r="AQ30" s="220">
        <v>-17965035.133545067</v>
      </c>
      <c r="AR30" s="220">
        <v>-20193524.366906479</v>
      </c>
      <c r="AS30" s="220">
        <v>-21836868.13919377</v>
      </c>
      <c r="AT30" s="220">
        <v>-21826038.809353873</v>
      </c>
      <c r="AU30" s="220">
        <v>-21325009.249964796</v>
      </c>
      <c r="AV30" s="220">
        <v>-11093211.679346118</v>
      </c>
      <c r="AW30" s="220">
        <v>-20154055.898413524</v>
      </c>
      <c r="AX30" s="220">
        <v>-20909967.670435872</v>
      </c>
      <c r="AY30" s="220">
        <v>-20648087.224641345</v>
      </c>
      <c r="AZ30" s="220">
        <v>-20086332.775002841</v>
      </c>
      <c r="BA30" s="220">
        <v>-19720140.348133381</v>
      </c>
      <c r="BB30" s="220">
        <v>-17279257.112075422</v>
      </c>
      <c r="BC30" s="220">
        <v>-15873090.173609849</v>
      </c>
      <c r="BD30" s="220">
        <v>-15750347.002101328</v>
      </c>
      <c r="BE30" s="220">
        <v>-17721884.441135745</v>
      </c>
      <c r="BF30" s="220">
        <v>-17876615.400712557</v>
      </c>
      <c r="BG30" s="220">
        <v>-18374490.192469567</v>
      </c>
      <c r="BH30" s="220">
        <v>-18401462.942869708</v>
      </c>
    </row>
    <row r="31" spans="2:60">
      <c r="B31" s="252"/>
      <c r="C31" s="100"/>
      <c r="D31" s="119" t="s">
        <v>94</v>
      </c>
      <c r="E31" s="378">
        <f t="shared" si="1"/>
        <v>30893873.561026756</v>
      </c>
      <c r="F31" s="221">
        <f>SUM(F26:F30)</f>
        <v>0</v>
      </c>
      <c r="G31" s="221">
        <f t="shared" ref="G31:BH31" si="5">SUM(G26:G30)</f>
        <v>0</v>
      </c>
      <c r="H31" s="221">
        <f t="shared" si="5"/>
        <v>0</v>
      </c>
      <c r="I31" s="221">
        <f t="shared" si="5"/>
        <v>0</v>
      </c>
      <c r="J31" s="221">
        <f t="shared" si="5"/>
        <v>0</v>
      </c>
      <c r="K31" s="221">
        <f t="shared" si="5"/>
        <v>0</v>
      </c>
      <c r="L31" s="221">
        <f t="shared" si="5"/>
        <v>0</v>
      </c>
      <c r="M31" s="221">
        <f t="shared" si="5"/>
        <v>0</v>
      </c>
      <c r="N31" s="221">
        <f t="shared" si="5"/>
        <v>0</v>
      </c>
      <c r="O31" s="221">
        <f t="shared" si="5"/>
        <v>0</v>
      </c>
      <c r="P31" s="221">
        <f t="shared" si="5"/>
        <v>0</v>
      </c>
      <c r="Q31" s="221">
        <f t="shared" si="5"/>
        <v>0</v>
      </c>
      <c r="R31" s="221">
        <f t="shared" si="5"/>
        <v>0</v>
      </c>
      <c r="S31" s="221">
        <f t="shared" si="5"/>
        <v>0</v>
      </c>
      <c r="T31" s="221">
        <f t="shared" si="5"/>
        <v>0</v>
      </c>
      <c r="U31" s="221">
        <f t="shared" si="5"/>
        <v>0</v>
      </c>
      <c r="V31" s="221">
        <f t="shared" si="5"/>
        <v>0</v>
      </c>
      <c r="W31" s="221">
        <f t="shared" si="5"/>
        <v>0</v>
      </c>
      <c r="X31" s="221">
        <f t="shared" si="5"/>
        <v>0</v>
      </c>
      <c r="Y31" s="221">
        <f t="shared" si="5"/>
        <v>0</v>
      </c>
      <c r="Z31" s="221">
        <f t="shared" si="5"/>
        <v>0</v>
      </c>
      <c r="AA31" s="221">
        <f t="shared" si="5"/>
        <v>0</v>
      </c>
      <c r="AB31" s="221">
        <f t="shared" si="5"/>
        <v>0</v>
      </c>
      <c r="AC31" s="221">
        <f t="shared" si="5"/>
        <v>0</v>
      </c>
      <c r="AD31" s="221">
        <f t="shared" si="5"/>
        <v>4094636.0958826831</v>
      </c>
      <c r="AE31" s="221">
        <f t="shared" si="5"/>
        <v>-85871.311557749286</v>
      </c>
      <c r="AF31" s="221">
        <f t="shared" si="5"/>
        <v>-232459.62499927916</v>
      </c>
      <c r="AG31" s="221">
        <f t="shared" si="5"/>
        <v>2477567.4170005433</v>
      </c>
      <c r="AH31" s="221">
        <f t="shared" si="5"/>
        <v>-2967773.4821872301</v>
      </c>
      <c r="AI31" s="221">
        <f t="shared" si="5"/>
        <v>-1146220.2012756839</v>
      </c>
      <c r="AJ31" s="221">
        <f t="shared" si="5"/>
        <v>-3146314.9495312646</v>
      </c>
      <c r="AK31" s="221">
        <f t="shared" si="5"/>
        <v>-2524548.9250186235</v>
      </c>
      <c r="AL31" s="221">
        <f t="shared" si="5"/>
        <v>-3634496.7382088676</v>
      </c>
      <c r="AM31" s="221">
        <f t="shared" si="5"/>
        <v>-3552759.8043492436</v>
      </c>
      <c r="AN31" s="221">
        <f t="shared" si="5"/>
        <v>-1663530.6972771287</v>
      </c>
      <c r="AO31" s="221">
        <f t="shared" si="5"/>
        <v>-8455946.683822915</v>
      </c>
      <c r="AP31" s="221">
        <f t="shared" si="5"/>
        <v>-3199649.8886736184</v>
      </c>
      <c r="AQ31" s="221">
        <f t="shared" si="5"/>
        <v>-1984269.3867547251</v>
      </c>
      <c r="AR31" s="221">
        <f t="shared" si="5"/>
        <v>-3127841.5020603538</v>
      </c>
      <c r="AS31" s="221">
        <f t="shared" si="5"/>
        <v>-2152444.3043353371</v>
      </c>
      <c r="AT31" s="221">
        <f t="shared" si="5"/>
        <v>-1028694.1123461127</v>
      </c>
      <c r="AU31" s="221">
        <f t="shared" si="5"/>
        <v>1970283.4377290383</v>
      </c>
      <c r="AV31" s="221">
        <f t="shared" si="5"/>
        <v>2831114.6462418213</v>
      </c>
      <c r="AW31" s="221">
        <f t="shared" si="5"/>
        <v>17785749.982762359</v>
      </c>
      <c r="AX31" s="221">
        <f t="shared" si="5"/>
        <v>5537816.9674612284</v>
      </c>
      <c r="AY31" s="221">
        <f t="shared" si="5"/>
        <v>3360275.4071516953</v>
      </c>
      <c r="AZ31" s="221">
        <f t="shared" si="5"/>
        <v>3687082.0755409375</v>
      </c>
      <c r="BA31" s="221">
        <f t="shared" si="5"/>
        <v>3393901.3692468889</v>
      </c>
      <c r="BB31" s="221">
        <f t="shared" si="5"/>
        <v>4887773.1416629888</v>
      </c>
      <c r="BC31" s="221">
        <f t="shared" si="5"/>
        <v>6473679.160466563</v>
      </c>
      <c r="BD31" s="221">
        <f t="shared" si="5"/>
        <v>4278847.8340722099</v>
      </c>
      <c r="BE31" s="221">
        <f t="shared" si="5"/>
        <v>2056427.4838531092</v>
      </c>
      <c r="BF31" s="221">
        <f t="shared" si="5"/>
        <v>2149193.4493969232</v>
      </c>
      <c r="BG31" s="221">
        <f t="shared" si="5"/>
        <v>1924436.2824676596</v>
      </c>
      <c r="BH31" s="221">
        <f t="shared" si="5"/>
        <v>2887910.4224882387</v>
      </c>
    </row>
    <row r="32" spans="2:60" ht="15.75">
      <c r="B32" s="252"/>
      <c r="C32" s="27"/>
      <c r="D32" s="38" t="s">
        <v>90</v>
      </c>
      <c r="E32" s="378">
        <f t="shared" si="1"/>
        <v>228809534.89299238</v>
      </c>
      <c r="F32" s="221">
        <f>F16+F23-F31</f>
        <v>0</v>
      </c>
      <c r="G32" s="221">
        <f t="shared" ref="G32:BH32" si="6">G16+G23-G31</f>
        <v>0</v>
      </c>
      <c r="H32" s="221">
        <f t="shared" si="6"/>
        <v>0</v>
      </c>
      <c r="I32" s="221">
        <f t="shared" si="6"/>
        <v>0</v>
      </c>
      <c r="J32" s="221">
        <f t="shared" si="6"/>
        <v>0</v>
      </c>
      <c r="K32" s="221">
        <f t="shared" si="6"/>
        <v>0</v>
      </c>
      <c r="L32" s="221">
        <f t="shared" si="6"/>
        <v>0</v>
      </c>
      <c r="M32" s="221">
        <f t="shared" si="6"/>
        <v>0</v>
      </c>
      <c r="N32" s="221">
        <f t="shared" si="6"/>
        <v>0</v>
      </c>
      <c r="O32" s="221">
        <f t="shared" si="6"/>
        <v>0</v>
      </c>
      <c r="P32" s="221">
        <f t="shared" si="6"/>
        <v>0</v>
      </c>
      <c r="Q32" s="221">
        <f t="shared" si="6"/>
        <v>0</v>
      </c>
      <c r="R32" s="221">
        <f t="shared" si="6"/>
        <v>0</v>
      </c>
      <c r="S32" s="221">
        <f t="shared" si="6"/>
        <v>0</v>
      </c>
      <c r="T32" s="221">
        <f t="shared" si="6"/>
        <v>0</v>
      </c>
      <c r="U32" s="221">
        <f t="shared" si="6"/>
        <v>0</v>
      </c>
      <c r="V32" s="221">
        <f t="shared" si="6"/>
        <v>0</v>
      </c>
      <c r="W32" s="221">
        <f t="shared" si="6"/>
        <v>0</v>
      </c>
      <c r="X32" s="221">
        <f t="shared" si="6"/>
        <v>0</v>
      </c>
      <c r="Y32" s="221">
        <f t="shared" si="6"/>
        <v>0</v>
      </c>
      <c r="Z32" s="221">
        <f t="shared" si="6"/>
        <v>0</v>
      </c>
      <c r="AA32" s="221">
        <f t="shared" si="6"/>
        <v>0</v>
      </c>
      <c r="AB32" s="221">
        <f t="shared" si="6"/>
        <v>0</v>
      </c>
      <c r="AC32" s="221">
        <f t="shared" si="6"/>
        <v>0</v>
      </c>
      <c r="AD32" s="221">
        <f t="shared" si="6"/>
        <v>77331495.020718098</v>
      </c>
      <c r="AE32" s="221">
        <f t="shared" si="6"/>
        <v>153455.45770883886</v>
      </c>
      <c r="AF32" s="221">
        <f t="shared" si="6"/>
        <v>239218.03961438825</v>
      </c>
      <c r="AG32" s="221">
        <f t="shared" si="6"/>
        <v>52571845.220136523</v>
      </c>
      <c r="AH32" s="221">
        <f t="shared" si="6"/>
        <v>2991427.9333401113</v>
      </c>
      <c r="AI32" s="221">
        <f t="shared" si="6"/>
        <v>19912665.649642728</v>
      </c>
      <c r="AJ32" s="221">
        <f t="shared" si="6"/>
        <v>3291620.8637561076</v>
      </c>
      <c r="AK32" s="221">
        <f t="shared" si="6"/>
        <v>2595512.2784772678</v>
      </c>
      <c r="AL32" s="221">
        <f t="shared" si="6"/>
        <v>4739494.84592917</v>
      </c>
      <c r="AM32" s="221">
        <f t="shared" si="6"/>
        <v>3783807.1651483523</v>
      </c>
      <c r="AN32" s="221">
        <f t="shared" si="6"/>
        <v>13582517.696174445</v>
      </c>
      <c r="AO32" s="221">
        <f t="shared" si="6"/>
        <v>8577139.8300206028</v>
      </c>
      <c r="AP32" s="221">
        <f t="shared" si="6"/>
        <v>3260475.6202095989</v>
      </c>
      <c r="AQ32" s="221">
        <f t="shared" si="6"/>
        <v>2426022.2292968892</v>
      </c>
      <c r="AR32" s="221">
        <f t="shared" si="6"/>
        <v>16478516.954453735</v>
      </c>
      <c r="AS32" s="221">
        <f t="shared" si="6"/>
        <v>20666956.594700068</v>
      </c>
      <c r="AT32" s="221">
        <f t="shared" si="6"/>
        <v>1259720.9256343867</v>
      </c>
      <c r="AU32" s="221">
        <f t="shared" si="6"/>
        <v>-1806544.8120448003</v>
      </c>
      <c r="AV32" s="221">
        <f t="shared" si="6"/>
        <v>-2659993.8601018996</v>
      </c>
      <c r="AW32" s="221">
        <f t="shared" si="6"/>
        <v>9760418.302158162</v>
      </c>
      <c r="AX32" s="221">
        <f t="shared" si="6"/>
        <v>-227521.39430845529</v>
      </c>
      <c r="AY32" s="221">
        <f t="shared" si="6"/>
        <v>-2235906.0857981686</v>
      </c>
      <c r="AZ32" s="221">
        <f t="shared" si="6"/>
        <v>-3069242.3347048946</v>
      </c>
      <c r="BA32" s="221">
        <f t="shared" si="6"/>
        <v>-2167861.7809483618</v>
      </c>
      <c r="BB32" s="221">
        <f t="shared" si="6"/>
        <v>-3513050.5655008145</v>
      </c>
      <c r="BC32" s="221">
        <f t="shared" si="6"/>
        <v>-357795.67973601632</v>
      </c>
      <c r="BD32" s="221">
        <f t="shared" si="6"/>
        <v>-3365350.8584311511</v>
      </c>
      <c r="BE32" s="221">
        <f t="shared" si="6"/>
        <v>1278284.1985244881</v>
      </c>
      <c r="BF32" s="221">
        <f t="shared" si="6"/>
        <v>1959606.8777490566</v>
      </c>
      <c r="BG32" s="221">
        <f t="shared" si="6"/>
        <v>1243683.0200673151</v>
      </c>
      <c r="BH32" s="221">
        <f t="shared" si="6"/>
        <v>108917.54110665014</v>
      </c>
    </row>
    <row r="33" spans="2:60" ht="14.25" customHeight="1">
      <c r="B33" s="253"/>
      <c r="C33" s="27" t="s">
        <v>353</v>
      </c>
      <c r="D33" s="269" t="s">
        <v>91</v>
      </c>
      <c r="E33" s="378"/>
      <c r="F33" s="221"/>
      <c r="G33" s="378">
        <f t="shared" ref="G33:AL33" si="7">F24+F33-F31</f>
        <v>0</v>
      </c>
      <c r="H33" s="378">
        <f t="shared" si="7"/>
        <v>0</v>
      </c>
      <c r="I33" s="378">
        <f t="shared" si="7"/>
        <v>0</v>
      </c>
      <c r="J33" s="378">
        <f t="shared" si="7"/>
        <v>0</v>
      </c>
      <c r="K33" s="378">
        <f t="shared" si="7"/>
        <v>0</v>
      </c>
      <c r="L33" s="378">
        <f t="shared" si="7"/>
        <v>0</v>
      </c>
      <c r="M33" s="378">
        <f t="shared" si="7"/>
        <v>0</v>
      </c>
      <c r="N33" s="378">
        <f t="shared" si="7"/>
        <v>0</v>
      </c>
      <c r="O33" s="378">
        <f t="shared" si="7"/>
        <v>0</v>
      </c>
      <c r="P33" s="378">
        <f t="shared" si="7"/>
        <v>0</v>
      </c>
      <c r="Q33" s="378">
        <f t="shared" si="7"/>
        <v>0</v>
      </c>
      <c r="R33" s="378">
        <f t="shared" si="7"/>
        <v>0</v>
      </c>
      <c r="S33" s="378">
        <f t="shared" si="7"/>
        <v>0</v>
      </c>
      <c r="T33" s="378">
        <f t="shared" si="7"/>
        <v>0</v>
      </c>
      <c r="U33" s="378">
        <f t="shared" si="7"/>
        <v>0</v>
      </c>
      <c r="V33" s="378">
        <f t="shared" si="7"/>
        <v>0</v>
      </c>
      <c r="W33" s="378">
        <f t="shared" si="7"/>
        <v>0</v>
      </c>
      <c r="X33" s="378">
        <f t="shared" si="7"/>
        <v>0</v>
      </c>
      <c r="Y33" s="378">
        <f t="shared" si="7"/>
        <v>0</v>
      </c>
      <c r="Z33" s="378">
        <f t="shared" si="7"/>
        <v>0</v>
      </c>
      <c r="AA33" s="378">
        <f t="shared" si="7"/>
        <v>0</v>
      </c>
      <c r="AB33" s="378">
        <f t="shared" si="7"/>
        <v>0</v>
      </c>
      <c r="AC33" s="378">
        <f t="shared" si="7"/>
        <v>0</v>
      </c>
      <c r="AD33" s="378">
        <f t="shared" si="7"/>
        <v>0</v>
      </c>
      <c r="AE33" s="378">
        <f t="shared" si="7"/>
        <v>77331495.020718098</v>
      </c>
      <c r="AF33" s="378">
        <f t="shared" si="7"/>
        <v>77484950.478426948</v>
      </c>
      <c r="AG33" s="378">
        <f t="shared" si="7"/>
        <v>77724168.518041342</v>
      </c>
      <c r="AH33" s="378">
        <f t="shared" si="7"/>
        <v>130296013.73817787</v>
      </c>
      <c r="AI33" s="378">
        <f t="shared" si="7"/>
        <v>133287441.67151797</v>
      </c>
      <c r="AJ33" s="378">
        <f t="shared" si="7"/>
        <v>153200107.3211607</v>
      </c>
      <c r="AK33" s="378">
        <f t="shared" si="7"/>
        <v>156491728.18491679</v>
      </c>
      <c r="AL33" s="378">
        <f t="shared" si="7"/>
        <v>159087240.46339405</v>
      </c>
      <c r="AM33" s="378">
        <f t="shared" ref="AM33:BG33" si="8">AL24+AL33-AL31</f>
        <v>163826735.30932322</v>
      </c>
      <c r="AN33" s="378">
        <f t="shared" si="8"/>
        <v>167610542.47447157</v>
      </c>
      <c r="AO33" s="378">
        <f t="shared" si="8"/>
        <v>181193060.17064601</v>
      </c>
      <c r="AP33" s="378">
        <f t="shared" si="8"/>
        <v>189770200.00066662</v>
      </c>
      <c r="AQ33" s="378">
        <f t="shared" si="8"/>
        <v>193030675.62087619</v>
      </c>
      <c r="AR33" s="378">
        <f t="shared" si="8"/>
        <v>195456697.85017309</v>
      </c>
      <c r="AS33" s="378">
        <f t="shared" si="8"/>
        <v>211935214.80462682</v>
      </c>
      <c r="AT33" s="378">
        <f t="shared" si="8"/>
        <v>232602171.39932689</v>
      </c>
      <c r="AU33" s="378">
        <f t="shared" si="8"/>
        <v>233861892.32496127</v>
      </c>
      <c r="AV33" s="378">
        <f t="shared" si="8"/>
        <v>232055347.51291648</v>
      </c>
      <c r="AW33" s="378">
        <f t="shared" si="8"/>
        <v>229395353.6528146</v>
      </c>
      <c r="AX33" s="378">
        <f t="shared" si="8"/>
        <v>239155771.95497274</v>
      </c>
      <c r="AY33" s="378">
        <f t="shared" si="8"/>
        <v>238928250.5606643</v>
      </c>
      <c r="AZ33" s="378">
        <f t="shared" si="8"/>
        <v>236692344.47486612</v>
      </c>
      <c r="BA33" s="378">
        <f t="shared" si="8"/>
        <v>233623102.14016125</v>
      </c>
      <c r="BB33" s="378">
        <f t="shared" si="8"/>
        <v>231455240.35921288</v>
      </c>
      <c r="BC33" s="378">
        <f t="shared" si="8"/>
        <v>227942189.79371205</v>
      </c>
      <c r="BD33" s="378">
        <f t="shared" si="8"/>
        <v>227584394.11397603</v>
      </c>
      <c r="BE33" s="378">
        <f t="shared" si="8"/>
        <v>224219043.2555449</v>
      </c>
      <c r="BF33" s="378">
        <f t="shared" si="8"/>
        <v>225497327.45406941</v>
      </c>
      <c r="BG33" s="378">
        <f t="shared" si="8"/>
        <v>227456934.33181846</v>
      </c>
      <c r="BH33" s="378">
        <f>BG24+BG33-BG31</f>
        <v>228700617.35188577</v>
      </c>
    </row>
    <row r="34" spans="2:60" ht="14.25" customHeight="1">
      <c r="B34" s="253"/>
      <c r="C34" s="27" t="s">
        <v>353</v>
      </c>
      <c r="D34" s="269" t="s">
        <v>92</v>
      </c>
      <c r="E34" s="378"/>
      <c r="F34" s="333" t="s">
        <v>283</v>
      </c>
      <c r="G34" s="333" t="s">
        <v>283</v>
      </c>
      <c r="H34" s="333" t="s">
        <v>283</v>
      </c>
      <c r="I34" s="333" t="s">
        <v>283</v>
      </c>
      <c r="J34" s="333" t="s">
        <v>283</v>
      </c>
      <c r="K34" s="333" t="s">
        <v>283</v>
      </c>
      <c r="L34" s="333" t="s">
        <v>283</v>
      </c>
      <c r="M34" s="333" t="s">
        <v>283</v>
      </c>
      <c r="N34" s="333" t="s">
        <v>283</v>
      </c>
      <c r="O34" s="333" t="s">
        <v>283</v>
      </c>
      <c r="P34" s="333" t="s">
        <v>283</v>
      </c>
      <c r="Q34" s="333" t="s">
        <v>283</v>
      </c>
      <c r="R34" s="333" t="s">
        <v>283</v>
      </c>
      <c r="S34" s="333" t="s">
        <v>283</v>
      </c>
      <c r="T34" s="333" t="s">
        <v>283</v>
      </c>
      <c r="U34" s="333" t="s">
        <v>283</v>
      </c>
      <c r="V34" s="333" t="s">
        <v>283</v>
      </c>
      <c r="W34" s="333" t="s">
        <v>283</v>
      </c>
      <c r="X34" s="333" t="s">
        <v>283</v>
      </c>
      <c r="Y34" s="333" t="s">
        <v>283</v>
      </c>
      <c r="Z34" s="333" t="s">
        <v>283</v>
      </c>
      <c r="AA34" s="333" t="s">
        <v>283</v>
      </c>
      <c r="AB34" s="333" t="s">
        <v>283</v>
      </c>
      <c r="AC34" s="333" t="s">
        <v>283</v>
      </c>
      <c r="AD34" s="333" t="s">
        <v>283</v>
      </c>
      <c r="AE34" s="333">
        <v>0.1273414655693037</v>
      </c>
      <c r="AF34" s="333">
        <v>0.11768179065161716</v>
      </c>
      <c r="AG34" s="333">
        <v>0.10858961871582959</v>
      </c>
      <c r="AH34" s="333">
        <v>0.11311760858474094</v>
      </c>
      <c r="AI34" s="333">
        <v>0.10653081808164</v>
      </c>
      <c r="AJ34" s="333">
        <v>0.10534793500958617</v>
      </c>
      <c r="AK34" s="333">
        <v>0.10034746952543518</v>
      </c>
      <c r="AL34" s="333">
        <v>0.10064601467452763</v>
      </c>
      <c r="AM34" s="333">
        <v>9.910934118104972E-2</v>
      </c>
      <c r="AN34" s="333">
        <v>9.6808502960059883E-2</v>
      </c>
      <c r="AO34" s="333">
        <v>9.902115824372823E-2</v>
      </c>
      <c r="AP34" s="333">
        <v>0.10246496873064591</v>
      </c>
      <c r="AQ34" s="333">
        <v>9.3068291222424493E-2</v>
      </c>
      <c r="AR34" s="333">
        <v>0.10331456833669511</v>
      </c>
      <c r="AS34" s="333">
        <v>0.10303558169568071</v>
      </c>
      <c r="AT34" s="333">
        <v>9.3834200592578951E-2</v>
      </c>
      <c r="AU34" s="333">
        <v>9.1186336679140376E-2</v>
      </c>
      <c r="AV34" s="333">
        <v>9.5608326188032833E-2</v>
      </c>
      <c r="AW34" s="333">
        <v>8.7857297793905179E-2</v>
      </c>
      <c r="AX34" s="333">
        <v>8.7432419044323598E-2</v>
      </c>
      <c r="AY34" s="333">
        <v>8.641961415692348E-2</v>
      </c>
      <c r="AZ34" s="333">
        <v>8.4862621220669704E-2</v>
      </c>
      <c r="BA34" s="333">
        <v>8.4410061194643171E-2</v>
      </c>
      <c r="BB34" s="333">
        <v>7.465485372142984E-2</v>
      </c>
      <c r="BC34" s="333">
        <v>6.9636473124940201E-2</v>
      </c>
      <c r="BD34" s="333">
        <v>6.9206621409258096E-2</v>
      </c>
      <c r="BE34" s="333">
        <v>7.9038266258847245E-2</v>
      </c>
      <c r="BF34" s="333">
        <v>7.9276395878145237E-2</v>
      </c>
      <c r="BG34" s="333">
        <v>8.0782281913922727E-2</v>
      </c>
      <c r="BH34" s="333">
        <v>8.0460923787348815E-2</v>
      </c>
    </row>
    <row r="35" spans="2:60" ht="29.25" customHeight="1"/>
    <row r="36" spans="2:60" ht="15.75">
      <c r="B36" s="294" t="s">
        <v>354</v>
      </c>
      <c r="C36" s="295"/>
    </row>
    <row r="37" spans="2:60">
      <c r="B37" s="296"/>
      <c r="C37" s="399"/>
    </row>
    <row r="38" spans="2:60">
      <c r="B38" s="66" t="s">
        <v>355</v>
      </c>
      <c r="C38" s="101">
        <v>25934</v>
      </c>
    </row>
    <row r="39" spans="2:60">
      <c r="B39" s="66" t="s">
        <v>343</v>
      </c>
      <c r="C39" s="356">
        <f>E11</f>
        <v>5075526.4691361254</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sheetPr>
  <dimension ref="B1:E34"/>
  <sheetViews>
    <sheetView zoomScaleNormal="100" workbookViewId="0"/>
  </sheetViews>
  <sheetFormatPr defaultColWidth="9.140625" defaultRowHeight="12.75"/>
  <cols>
    <col min="1" max="1" width="12.140625" style="23" customWidth="1"/>
    <col min="2" max="2" width="21" style="23" customWidth="1"/>
    <col min="3" max="3" width="62" style="23" bestFit="1" customWidth="1"/>
    <col min="4" max="4" width="16.5703125" style="23" bestFit="1" customWidth="1"/>
    <col min="5" max="5" width="22" style="23" bestFit="1" customWidth="1"/>
    <col min="6" max="6" width="9.42578125" style="23" customWidth="1"/>
    <col min="7" max="7" width="25.140625" style="23" customWidth="1"/>
    <col min="8" max="16384" width="9.140625" style="23"/>
  </cols>
  <sheetData>
    <row r="1" spans="2:5" ht="20.25">
      <c r="B1" s="459" t="s">
        <v>356</v>
      </c>
      <c r="C1" s="459"/>
      <c r="D1" s="15"/>
      <c r="E1" s="15"/>
    </row>
    <row r="2" spans="2:5" ht="20.25">
      <c r="B2" s="34" t="str">
        <f>Tradingname</f>
        <v>APA (PILBARA PIPELINE) PTY LTD</v>
      </c>
      <c r="C2" s="35"/>
      <c r="D2" s="24"/>
      <c r="E2" s="24"/>
    </row>
    <row r="3" spans="2:5" ht="15.75" customHeight="1">
      <c r="B3" s="36" t="s">
        <v>136</v>
      </c>
      <c r="C3" s="37" t="str">
        <f>TEXT(Yearstart,"dd/mm/yyyy")&amp;" to "&amp;TEXT(Yearending,"dd/mm/yyyy")</f>
        <v>01/07/2024 to 30/06/2025</v>
      </c>
      <c r="E3" s="31"/>
    </row>
    <row r="4" spans="2:5" ht="20.25">
      <c r="B4" s="14"/>
    </row>
    <row r="5" spans="2:5" ht="15.75">
      <c r="B5" s="25" t="s">
        <v>357</v>
      </c>
      <c r="C5" s="386"/>
      <c r="D5" s="386"/>
      <c r="E5" s="386"/>
    </row>
    <row r="6" spans="2:5" ht="15.75">
      <c r="B6" s="25"/>
      <c r="C6" s="386"/>
      <c r="D6" s="386"/>
      <c r="E6" s="386"/>
    </row>
    <row r="7" spans="2:5" ht="25.5">
      <c r="B7" s="81" t="s">
        <v>166</v>
      </c>
      <c r="C7" s="81" t="s">
        <v>358</v>
      </c>
      <c r="D7" s="81" t="s">
        <v>359</v>
      </c>
      <c r="E7" s="81" t="s">
        <v>360</v>
      </c>
    </row>
    <row r="8" spans="2:5">
      <c r="B8" s="313" t="s">
        <v>361</v>
      </c>
      <c r="C8" s="316" t="s">
        <v>362</v>
      </c>
      <c r="D8" s="316" t="s">
        <v>363</v>
      </c>
      <c r="E8" s="241">
        <v>52199066.300000004</v>
      </c>
    </row>
    <row r="9" spans="2:5">
      <c r="B9" s="313" t="s">
        <v>361</v>
      </c>
      <c r="C9" s="316" t="s">
        <v>364</v>
      </c>
      <c r="D9" s="316" t="s">
        <v>365</v>
      </c>
      <c r="E9" s="241">
        <v>17752884</v>
      </c>
    </row>
    <row r="10" spans="2:5">
      <c r="B10" s="313" t="s">
        <v>361</v>
      </c>
      <c r="C10" s="316" t="s">
        <v>366</v>
      </c>
      <c r="D10" s="316" t="s">
        <v>367</v>
      </c>
      <c r="E10" s="241">
        <v>11316760.16</v>
      </c>
    </row>
    <row r="11" spans="2:5">
      <c r="B11" s="313" t="s">
        <v>361</v>
      </c>
      <c r="C11" s="316" t="s">
        <v>368</v>
      </c>
      <c r="D11" s="316" t="s">
        <v>369</v>
      </c>
      <c r="E11" s="241">
        <v>12675651.32</v>
      </c>
    </row>
    <row r="12" spans="2:5">
      <c r="B12" s="313" t="s">
        <v>361</v>
      </c>
      <c r="C12" s="316" t="s">
        <v>362</v>
      </c>
      <c r="D12" s="316" t="s">
        <v>370</v>
      </c>
      <c r="E12" s="241">
        <v>17542902.640000001</v>
      </c>
    </row>
    <row r="13" spans="2:5">
      <c r="B13" s="313" t="s">
        <v>361</v>
      </c>
      <c r="C13" s="316" t="s">
        <v>371</v>
      </c>
      <c r="D13" s="316" t="s">
        <v>372</v>
      </c>
      <c r="E13" s="241">
        <v>26188872.199999999</v>
      </c>
    </row>
    <row r="14" spans="2:5">
      <c r="B14" s="313" t="s">
        <v>361</v>
      </c>
      <c r="C14" s="316" t="s">
        <v>373</v>
      </c>
      <c r="D14" s="316" t="s">
        <v>374</v>
      </c>
      <c r="E14" s="241">
        <v>4152149.93</v>
      </c>
    </row>
    <row r="15" spans="2:5">
      <c r="B15" s="313" t="s">
        <v>361</v>
      </c>
      <c r="C15" s="316" t="s">
        <v>375</v>
      </c>
      <c r="D15" s="316" t="s">
        <v>376</v>
      </c>
      <c r="E15" s="241">
        <v>4553793.237999999</v>
      </c>
    </row>
    <row r="16" spans="2:5">
      <c r="B16" s="113"/>
      <c r="C16" s="113"/>
      <c r="D16" s="219"/>
      <c r="E16" s="241"/>
    </row>
    <row r="17" spans="2:5">
      <c r="B17" s="113"/>
      <c r="C17" s="113"/>
      <c r="D17" s="219"/>
      <c r="E17" s="241"/>
    </row>
    <row r="18" spans="2:5">
      <c r="B18" s="113"/>
      <c r="C18" s="113"/>
      <c r="D18" s="219"/>
      <c r="E18" s="241"/>
    </row>
    <row r="19" spans="2:5">
      <c r="B19" s="113"/>
      <c r="C19" s="113"/>
      <c r="D19" s="219"/>
      <c r="E19" s="241"/>
    </row>
    <row r="20" spans="2:5">
      <c r="B20" s="113"/>
      <c r="C20" s="113"/>
      <c r="D20" s="219"/>
      <c r="E20" s="241"/>
    </row>
    <row r="21" spans="2:5">
      <c r="B21" s="113"/>
      <c r="C21" s="113"/>
      <c r="D21" s="219"/>
      <c r="E21" s="241"/>
    </row>
    <row r="22" spans="2:5">
      <c r="B22" s="113"/>
      <c r="C22" s="113"/>
      <c r="D22" s="219"/>
      <c r="E22" s="241"/>
    </row>
    <row r="23" spans="2:5">
      <c r="B23" s="113"/>
      <c r="C23" s="113"/>
      <c r="D23" s="219"/>
      <c r="E23" s="241"/>
    </row>
    <row r="24" spans="2:5">
      <c r="B24" s="113"/>
      <c r="C24" s="113"/>
      <c r="D24" s="219"/>
      <c r="E24" s="241"/>
    </row>
    <row r="25" spans="2:5">
      <c r="B25" s="113"/>
      <c r="C25" s="113"/>
      <c r="D25" s="219"/>
      <c r="E25" s="241"/>
    </row>
    <row r="26" spans="2:5">
      <c r="B26" s="113"/>
      <c r="C26" s="113"/>
      <c r="D26" s="219"/>
      <c r="E26" s="241"/>
    </row>
    <row r="27" spans="2:5">
      <c r="B27" s="113"/>
      <c r="C27" s="113"/>
      <c r="D27" s="219"/>
      <c r="E27" s="241"/>
    </row>
    <row r="28" spans="2:5">
      <c r="B28" s="113"/>
      <c r="C28" s="113"/>
      <c r="D28" s="219"/>
      <c r="E28" s="241"/>
    </row>
    <row r="29" spans="2:5">
      <c r="B29" s="113"/>
      <c r="C29" s="113"/>
      <c r="D29" s="219"/>
      <c r="E29" s="241"/>
    </row>
    <row r="30" spans="2:5">
      <c r="B30" s="113"/>
      <c r="C30" s="113"/>
      <c r="D30" s="219"/>
      <c r="E30" s="241"/>
    </row>
    <row r="31" spans="2:5">
      <c r="B31" s="113"/>
      <c r="C31" s="113"/>
      <c r="D31" s="219"/>
      <c r="E31" s="241"/>
    </row>
    <row r="32" spans="2:5">
      <c r="B32" s="113"/>
      <c r="C32" s="113"/>
      <c r="D32" s="219"/>
      <c r="E32" s="241"/>
    </row>
    <row r="33" spans="2:5">
      <c r="B33" s="113"/>
      <c r="C33" s="113"/>
      <c r="D33" s="219"/>
      <c r="E33" s="241"/>
    </row>
    <row r="34" spans="2:5">
      <c r="B34" s="113"/>
      <c r="C34" s="113"/>
      <c r="D34" s="219"/>
      <c r="E34" s="241"/>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9999"/>
    <pageSetUpPr fitToPage="1"/>
  </sheetPr>
  <dimension ref="B1:BJ111"/>
  <sheetViews>
    <sheetView zoomScaleNormal="100" workbookViewId="0"/>
  </sheetViews>
  <sheetFormatPr defaultColWidth="9.140625" defaultRowHeight="12.75"/>
  <cols>
    <col min="1" max="1" width="11.85546875" style="16" customWidth="1"/>
    <col min="2" max="2" width="24.5703125" style="16" customWidth="1"/>
    <col min="3" max="3" width="35.85546875" style="16" customWidth="1"/>
    <col min="4" max="4" width="18.140625" style="16" customWidth="1"/>
    <col min="5" max="5" width="24.5703125" style="16" customWidth="1"/>
    <col min="6" max="11" width="9.140625" style="16"/>
    <col min="12" max="12" width="13.42578125" style="16" customWidth="1"/>
    <col min="13" max="62" width="9.5703125" style="16" customWidth="1"/>
    <col min="63" max="16384" width="9.140625" style="16"/>
  </cols>
  <sheetData>
    <row r="1" spans="2:62" ht="20.25">
      <c r="B1" s="461" t="s">
        <v>377</v>
      </c>
      <c r="C1" s="461"/>
      <c r="D1" s="472"/>
    </row>
    <row r="2" spans="2:62" ht="15">
      <c r="B2" s="281" t="str">
        <f>Tradingname</f>
        <v>APA (PILBARA PIPELINE) PTY LTD</v>
      </c>
      <c r="C2" s="282"/>
    </row>
    <row r="3" spans="2:62" ht="15">
      <c r="B3" s="283" t="s">
        <v>136</v>
      </c>
      <c r="C3" s="284" t="str">
        <f>TEXT(Yearstart,"dd/mm/yyyy")&amp;" to "&amp;TEXT(Yearending,"dd/mm/yyyy")</f>
        <v>01/07/2024 to 30/06/2025</v>
      </c>
    </row>
    <row r="5" spans="2:62" ht="15.75">
      <c r="B5" s="451" t="s">
        <v>378</v>
      </c>
      <c r="C5" s="451"/>
      <c r="D5" s="451"/>
      <c r="E5" s="159"/>
    </row>
    <row r="7" spans="2:62" s="20" customFormat="1" ht="13.35" customHeight="1">
      <c r="B7" s="479" t="s">
        <v>379</v>
      </c>
      <c r="C7" s="479" t="s">
        <v>98</v>
      </c>
      <c r="D7" s="176"/>
      <c r="E7" s="482" t="s">
        <v>380</v>
      </c>
      <c r="F7" s="485" t="s">
        <v>381</v>
      </c>
      <c r="G7" s="486"/>
      <c r="H7" s="486"/>
      <c r="I7" s="486"/>
      <c r="J7" s="486"/>
      <c r="K7" s="487"/>
      <c r="L7" s="491" t="s">
        <v>382</v>
      </c>
      <c r="M7" s="492"/>
      <c r="N7" s="492"/>
      <c r="O7" s="492"/>
      <c r="P7" s="492"/>
      <c r="Q7" s="492"/>
      <c r="R7" s="493"/>
      <c r="S7" s="473" t="s">
        <v>383</v>
      </c>
      <c r="T7" s="474"/>
      <c r="U7" s="474"/>
      <c r="V7" s="474"/>
      <c r="W7" s="474"/>
      <c r="X7" s="474"/>
      <c r="Y7" s="474"/>
      <c r="Z7" s="474"/>
      <c r="AA7" s="474"/>
      <c r="AB7" s="474"/>
      <c r="AC7" s="474"/>
      <c r="AD7" s="474"/>
      <c r="AE7" s="474"/>
      <c r="AF7" s="474"/>
      <c r="AG7" s="474"/>
      <c r="AH7" s="474"/>
      <c r="AI7" s="474"/>
      <c r="AJ7" s="474"/>
      <c r="AK7" s="475"/>
      <c r="AL7" s="476" t="s">
        <v>384</v>
      </c>
      <c r="AM7" s="477"/>
      <c r="AN7" s="477"/>
      <c r="AO7" s="477"/>
      <c r="AP7" s="477"/>
      <c r="AQ7" s="477"/>
      <c r="AR7" s="477"/>
      <c r="AS7" s="477"/>
      <c r="AT7" s="477"/>
      <c r="AU7" s="477"/>
      <c r="AV7" s="477"/>
      <c r="AW7" s="477"/>
      <c r="AX7" s="477"/>
      <c r="AY7" s="477"/>
      <c r="AZ7" s="477"/>
      <c r="BA7" s="477"/>
      <c r="BB7" s="477"/>
      <c r="BC7" s="477"/>
      <c r="BD7" s="477"/>
      <c r="BE7" s="477"/>
      <c r="BF7" s="477"/>
      <c r="BG7" s="477"/>
      <c r="BH7" s="477"/>
      <c r="BI7" s="477"/>
      <c r="BJ7" s="478"/>
    </row>
    <row r="8" spans="2:62" s="19" customFormat="1" ht="15">
      <c r="B8" s="480"/>
      <c r="C8" s="480"/>
      <c r="D8" s="177"/>
      <c r="E8" s="483"/>
      <c r="F8" s="488"/>
      <c r="G8" s="489"/>
      <c r="H8" s="489"/>
      <c r="I8" s="489"/>
      <c r="J8" s="489"/>
      <c r="K8" s="490"/>
      <c r="L8" s="494"/>
      <c r="M8" s="495"/>
      <c r="N8" s="495"/>
      <c r="O8" s="495"/>
      <c r="P8" s="495"/>
      <c r="Q8" s="495"/>
      <c r="R8" s="495"/>
      <c r="S8" s="180"/>
      <c r="T8" s="474" t="s">
        <v>385</v>
      </c>
      <c r="U8" s="474"/>
      <c r="V8" s="474"/>
      <c r="W8" s="474"/>
      <c r="X8" s="474"/>
      <c r="Y8" s="475"/>
      <c r="Z8" s="500" t="s">
        <v>386</v>
      </c>
      <c r="AA8" s="500"/>
      <c r="AB8" s="500"/>
      <c r="AC8" s="500"/>
      <c r="AD8" s="500"/>
      <c r="AE8" s="501"/>
      <c r="AF8" s="499" t="s">
        <v>387</v>
      </c>
      <c r="AG8" s="500"/>
      <c r="AH8" s="500"/>
      <c r="AI8" s="500"/>
      <c r="AJ8" s="500"/>
      <c r="AK8" s="501"/>
      <c r="AL8" s="181"/>
      <c r="AM8" s="467" t="s">
        <v>388</v>
      </c>
      <c r="AN8" s="468"/>
      <c r="AO8" s="468"/>
      <c r="AP8" s="468"/>
      <c r="AQ8" s="468"/>
      <c r="AR8" s="469"/>
      <c r="AS8" s="467" t="s">
        <v>389</v>
      </c>
      <c r="AT8" s="468"/>
      <c r="AU8" s="468"/>
      <c r="AV8" s="468"/>
      <c r="AW8" s="468"/>
      <c r="AX8" s="469"/>
      <c r="AY8" s="467" t="s">
        <v>390</v>
      </c>
      <c r="AZ8" s="468"/>
      <c r="BA8" s="468"/>
      <c r="BB8" s="468"/>
      <c r="BC8" s="468"/>
      <c r="BD8" s="469"/>
      <c r="BE8" s="467" t="s">
        <v>391</v>
      </c>
      <c r="BF8" s="468"/>
      <c r="BG8" s="468"/>
      <c r="BH8" s="468"/>
      <c r="BI8" s="468"/>
      <c r="BJ8" s="469"/>
    </row>
    <row r="9" spans="2:62" s="19" customFormat="1" ht="48">
      <c r="B9" s="480"/>
      <c r="C9" s="480"/>
      <c r="D9" s="177" t="s">
        <v>51</v>
      </c>
      <c r="E9" s="483"/>
      <c r="F9" s="471" t="s">
        <v>96</v>
      </c>
      <c r="G9" s="471"/>
      <c r="H9" s="471"/>
      <c r="I9" s="470" t="s">
        <v>97</v>
      </c>
      <c r="J9" s="470"/>
      <c r="K9" s="470"/>
      <c r="L9" s="179" t="s">
        <v>392</v>
      </c>
      <c r="M9" s="471" t="s">
        <v>393</v>
      </c>
      <c r="N9" s="471"/>
      <c r="O9" s="471"/>
      <c r="P9" s="470" t="s">
        <v>394</v>
      </c>
      <c r="Q9" s="470"/>
      <c r="R9" s="470"/>
      <c r="S9" s="179" t="s">
        <v>395</v>
      </c>
      <c r="T9" s="471" t="s">
        <v>393</v>
      </c>
      <c r="U9" s="471"/>
      <c r="V9" s="471"/>
      <c r="W9" s="470" t="s">
        <v>394</v>
      </c>
      <c r="X9" s="470"/>
      <c r="Y9" s="470"/>
      <c r="Z9" s="471" t="s">
        <v>393</v>
      </c>
      <c r="AA9" s="471"/>
      <c r="AB9" s="471"/>
      <c r="AC9" s="470" t="s">
        <v>394</v>
      </c>
      <c r="AD9" s="470"/>
      <c r="AE9" s="470"/>
      <c r="AF9" s="471" t="s">
        <v>393</v>
      </c>
      <c r="AG9" s="471"/>
      <c r="AH9" s="471"/>
      <c r="AI9" s="470" t="s">
        <v>394</v>
      </c>
      <c r="AJ9" s="470"/>
      <c r="AK9" s="470"/>
      <c r="AL9" s="179" t="s">
        <v>396</v>
      </c>
      <c r="AM9" s="471" t="s">
        <v>393</v>
      </c>
      <c r="AN9" s="471"/>
      <c r="AO9" s="471"/>
      <c r="AP9" s="470" t="s">
        <v>394</v>
      </c>
      <c r="AQ9" s="470"/>
      <c r="AR9" s="470"/>
      <c r="AS9" s="471" t="s">
        <v>393</v>
      </c>
      <c r="AT9" s="471"/>
      <c r="AU9" s="471"/>
      <c r="AV9" s="470" t="s">
        <v>394</v>
      </c>
      <c r="AW9" s="470"/>
      <c r="AX9" s="470"/>
      <c r="AY9" s="471" t="s">
        <v>393</v>
      </c>
      <c r="AZ9" s="471"/>
      <c r="BA9" s="471"/>
      <c r="BB9" s="470" t="s">
        <v>394</v>
      </c>
      <c r="BC9" s="470"/>
      <c r="BD9" s="470"/>
      <c r="BE9" s="471" t="s">
        <v>393</v>
      </c>
      <c r="BF9" s="471"/>
      <c r="BG9" s="471"/>
      <c r="BH9" s="470" t="s">
        <v>394</v>
      </c>
      <c r="BI9" s="470"/>
      <c r="BJ9" s="470"/>
    </row>
    <row r="10" spans="2:62" s="19" customFormat="1" ht="32.25" customHeight="1">
      <c r="B10" s="481"/>
      <c r="C10" s="481"/>
      <c r="D10" s="178" t="s">
        <v>397</v>
      </c>
      <c r="E10" s="484"/>
      <c r="F10" s="177" t="s">
        <v>398</v>
      </c>
      <c r="G10" s="177" t="s">
        <v>399</v>
      </c>
      <c r="H10" s="177" t="s">
        <v>101</v>
      </c>
      <c r="I10" s="177" t="s">
        <v>398</v>
      </c>
      <c r="J10" s="177" t="s">
        <v>102</v>
      </c>
      <c r="K10" s="177" t="s">
        <v>101</v>
      </c>
      <c r="L10" s="270" t="s">
        <v>400</v>
      </c>
      <c r="M10" s="271" t="s">
        <v>99</v>
      </c>
      <c r="N10" s="271" t="s">
        <v>399</v>
      </c>
      <c r="O10" s="271" t="s">
        <v>101</v>
      </c>
      <c r="P10" s="271" t="s">
        <v>99</v>
      </c>
      <c r="Q10" s="271" t="s">
        <v>102</v>
      </c>
      <c r="R10" s="271" t="s">
        <v>101</v>
      </c>
      <c r="S10" s="272" t="s">
        <v>397</v>
      </c>
      <c r="T10" s="272" t="s">
        <v>99</v>
      </c>
      <c r="U10" s="272" t="s">
        <v>399</v>
      </c>
      <c r="V10" s="272" t="s">
        <v>101</v>
      </c>
      <c r="W10" s="272" t="s">
        <v>99</v>
      </c>
      <c r="X10" s="272" t="s">
        <v>401</v>
      </c>
      <c r="Y10" s="272" t="s">
        <v>101</v>
      </c>
      <c r="Z10" s="272" t="s">
        <v>398</v>
      </c>
      <c r="AA10" s="272" t="s">
        <v>399</v>
      </c>
      <c r="AB10" s="272" t="s">
        <v>101</v>
      </c>
      <c r="AC10" s="272" t="s">
        <v>398</v>
      </c>
      <c r="AD10" s="272" t="s">
        <v>401</v>
      </c>
      <c r="AE10" s="272" t="s">
        <v>101</v>
      </c>
      <c r="AF10" s="272" t="s">
        <v>99</v>
      </c>
      <c r="AG10" s="272" t="s">
        <v>399</v>
      </c>
      <c r="AH10" s="272" t="s">
        <v>101</v>
      </c>
      <c r="AI10" s="272" t="s">
        <v>99</v>
      </c>
      <c r="AJ10" s="272" t="s">
        <v>401</v>
      </c>
      <c r="AK10" s="272" t="s">
        <v>101</v>
      </c>
      <c r="AL10" s="273" t="s">
        <v>397</v>
      </c>
      <c r="AM10" s="273" t="s">
        <v>398</v>
      </c>
      <c r="AN10" s="273" t="s">
        <v>399</v>
      </c>
      <c r="AO10" s="273" t="s">
        <v>101</v>
      </c>
      <c r="AP10" s="273" t="s">
        <v>398</v>
      </c>
      <c r="AQ10" s="273" t="s">
        <v>102</v>
      </c>
      <c r="AR10" s="273" t="s">
        <v>101</v>
      </c>
      <c r="AS10" s="273" t="s">
        <v>99</v>
      </c>
      <c r="AT10" s="273" t="s">
        <v>399</v>
      </c>
      <c r="AU10" s="273" t="s">
        <v>101</v>
      </c>
      <c r="AV10" s="273" t="s">
        <v>99</v>
      </c>
      <c r="AW10" s="273" t="s">
        <v>102</v>
      </c>
      <c r="AX10" s="273" t="s">
        <v>101</v>
      </c>
      <c r="AY10" s="273" t="s">
        <v>99</v>
      </c>
      <c r="AZ10" s="273" t="s">
        <v>399</v>
      </c>
      <c r="BA10" s="273" t="s">
        <v>101</v>
      </c>
      <c r="BB10" s="273" t="s">
        <v>99</v>
      </c>
      <c r="BC10" s="273" t="s">
        <v>102</v>
      </c>
      <c r="BD10" s="273" t="s">
        <v>101</v>
      </c>
      <c r="BE10" s="273" t="s">
        <v>398</v>
      </c>
      <c r="BF10" s="273" t="s">
        <v>399</v>
      </c>
      <c r="BG10" s="273" t="s">
        <v>101</v>
      </c>
      <c r="BH10" s="273" t="s">
        <v>398</v>
      </c>
      <c r="BI10" s="273" t="s">
        <v>401</v>
      </c>
      <c r="BJ10" s="273" t="s">
        <v>101</v>
      </c>
    </row>
    <row r="11" spans="2:62" s="19" customFormat="1" ht="13.35" customHeight="1">
      <c r="B11" s="184"/>
      <c r="C11" s="103" t="s">
        <v>103</v>
      </c>
      <c r="D11" s="102"/>
      <c r="E11" s="102"/>
      <c r="F11" s="496"/>
      <c r="G11" s="497"/>
      <c r="H11" s="497"/>
      <c r="I11" s="497"/>
      <c r="J11" s="497"/>
      <c r="K11" s="498"/>
      <c r="L11" s="274"/>
      <c r="M11" s="274"/>
      <c r="N11" s="274"/>
      <c r="O11" s="274"/>
      <c r="P11" s="274"/>
      <c r="Q11" s="274"/>
      <c r="R11" s="274"/>
      <c r="S11" s="275"/>
      <c r="T11" s="276"/>
      <c r="U11" s="275"/>
      <c r="V11" s="275"/>
      <c r="W11" s="275"/>
      <c r="X11" s="275"/>
      <c r="Y11" s="277"/>
      <c r="Z11" s="276"/>
      <c r="AA11" s="275"/>
      <c r="AB11" s="275"/>
      <c r="AC11" s="275"/>
      <c r="AD11" s="275"/>
      <c r="AE11" s="277"/>
      <c r="AF11" s="276"/>
      <c r="AG11" s="275"/>
      <c r="AH11" s="275"/>
      <c r="AI11" s="275"/>
      <c r="AJ11" s="275"/>
      <c r="AK11" s="277"/>
      <c r="AL11" s="278"/>
      <c r="AM11" s="279"/>
      <c r="AN11" s="278"/>
      <c r="AO11" s="278"/>
      <c r="AP11" s="278"/>
      <c r="AQ11" s="278"/>
      <c r="AR11" s="280"/>
      <c r="AS11" s="279"/>
      <c r="AT11" s="278"/>
      <c r="AU11" s="278"/>
      <c r="AV11" s="278"/>
      <c r="AW11" s="278"/>
      <c r="AX11" s="280"/>
      <c r="AY11" s="279"/>
      <c r="AZ11" s="278"/>
      <c r="BA11" s="278"/>
      <c r="BB11" s="278"/>
      <c r="BC11" s="278"/>
      <c r="BD11" s="280"/>
      <c r="BE11" s="279"/>
      <c r="BF11" s="278"/>
      <c r="BG11" s="278"/>
      <c r="BH11" s="278"/>
      <c r="BI11" s="278"/>
      <c r="BJ11" s="280"/>
    </row>
    <row r="12" spans="2:62" s="19" customFormat="1" ht="25.5">
      <c r="B12" s="351" t="s">
        <v>402</v>
      </c>
      <c r="C12" s="121" t="s">
        <v>104</v>
      </c>
      <c r="D12" s="232">
        <f>L12+S12+AL12</f>
        <v>27126.675860000007</v>
      </c>
      <c r="E12" s="182"/>
      <c r="F12" s="243"/>
      <c r="G12" s="243"/>
      <c r="H12" s="243"/>
      <c r="I12" s="243"/>
      <c r="J12" s="243"/>
      <c r="K12" s="243"/>
      <c r="L12" s="232">
        <f>M12+P12</f>
        <v>27126.675860000007</v>
      </c>
      <c r="M12" s="400">
        <v>27126.675860000007</v>
      </c>
      <c r="N12" s="400">
        <v>26648</v>
      </c>
      <c r="O12" s="246">
        <f>IFERROR(M12/N12,0)</f>
        <v>1.0179629187931554</v>
      </c>
      <c r="P12" s="400"/>
      <c r="Q12" s="400"/>
      <c r="R12" s="246">
        <f>IFERROR(P12/Q12,0)</f>
        <v>0</v>
      </c>
      <c r="S12" s="232">
        <f>T12+W12+Z12+AC12+AF12+AI12</f>
        <v>0</v>
      </c>
      <c r="T12" s="400"/>
      <c r="U12" s="400"/>
      <c r="V12" s="246">
        <f>IFERROR(T12/U12,0)</f>
        <v>0</v>
      </c>
      <c r="W12" s="400"/>
      <c r="X12" s="400"/>
      <c r="Y12" s="246">
        <f>IFERROR(W12/X12,0)</f>
        <v>0</v>
      </c>
      <c r="Z12" s="400"/>
      <c r="AA12" s="400"/>
      <c r="AB12" s="246">
        <f>IFERROR(Z12/AA12,0)</f>
        <v>0</v>
      </c>
      <c r="AC12" s="400"/>
      <c r="AD12" s="400"/>
      <c r="AE12" s="246">
        <f>IFERROR(AC12/AD12,0)</f>
        <v>0</v>
      </c>
      <c r="AF12" s="400"/>
      <c r="AG12" s="400"/>
      <c r="AH12" s="246">
        <f>IFERROR(AF12/AG12,0)</f>
        <v>0</v>
      </c>
      <c r="AI12" s="400"/>
      <c r="AJ12" s="400"/>
      <c r="AK12" s="246">
        <f>IFERROR(AI12/AJ12,0)</f>
        <v>0</v>
      </c>
      <c r="AL12" s="232">
        <f>AM12+AP12+AS12+AV12+AY12+BB12+BE12+BH12</f>
        <v>0</v>
      </c>
      <c r="AM12" s="400"/>
      <c r="AN12" s="400"/>
      <c r="AO12" s="246">
        <f>IFERROR(AM12/AN12,0)</f>
        <v>0</v>
      </c>
      <c r="AP12" s="400"/>
      <c r="AQ12" s="400"/>
      <c r="AR12" s="246">
        <f>IFERROR(AP12/AQ12,0)</f>
        <v>0</v>
      </c>
      <c r="AS12" s="400"/>
      <c r="AT12" s="400"/>
      <c r="AU12" s="246">
        <f>IFERROR(AS12/AT12,0)</f>
        <v>0</v>
      </c>
      <c r="AV12" s="400"/>
      <c r="AW12" s="400"/>
      <c r="AX12" s="246">
        <f>IFERROR(AV12/AW12,0)</f>
        <v>0</v>
      </c>
      <c r="AY12" s="400"/>
      <c r="AZ12" s="400"/>
      <c r="BA12" s="246">
        <f>IFERROR(AY12/AZ12,0)</f>
        <v>0</v>
      </c>
      <c r="BB12" s="400"/>
      <c r="BC12" s="400"/>
      <c r="BD12" s="246">
        <f>IFERROR(BB12/BC12,0)</f>
        <v>0</v>
      </c>
      <c r="BE12" s="400"/>
      <c r="BF12" s="400"/>
      <c r="BG12" s="246">
        <f>IFERROR(BE12/BF12,0)</f>
        <v>0</v>
      </c>
      <c r="BH12" s="400"/>
      <c r="BI12" s="400"/>
      <c r="BJ12" s="246">
        <f>IFERROR(BH12/BI12,0)</f>
        <v>0</v>
      </c>
    </row>
    <row r="13" spans="2:62" s="19" customFormat="1" ht="25.5">
      <c r="B13" s="351" t="s">
        <v>402</v>
      </c>
      <c r="C13" s="121" t="s">
        <v>113</v>
      </c>
      <c r="D13" s="232">
        <f>L13+S13+AL13</f>
        <v>595.09357</v>
      </c>
      <c r="E13" s="182"/>
      <c r="F13" s="243"/>
      <c r="G13" s="243"/>
      <c r="H13" s="243"/>
      <c r="I13" s="243"/>
      <c r="J13" s="243"/>
      <c r="K13" s="243"/>
      <c r="L13" s="232">
        <f>M13+P13</f>
        <v>595.09357</v>
      </c>
      <c r="M13" s="400"/>
      <c r="N13" s="400"/>
      <c r="O13" s="246">
        <f>IFERROR(M13/N13,0)</f>
        <v>0</v>
      </c>
      <c r="P13" s="400">
        <v>595.09357</v>
      </c>
      <c r="Q13" s="400">
        <v>377.30500000000001</v>
      </c>
      <c r="R13" s="246">
        <f>IFERROR(P13/Q13,0)</f>
        <v>1.5772215316521117</v>
      </c>
      <c r="S13" s="232">
        <f>T13+W13+Z13+AC13+AF13+AI13</f>
        <v>0</v>
      </c>
      <c r="T13" s="400"/>
      <c r="U13" s="400"/>
      <c r="V13" s="246">
        <f>IFERROR(T13/U13,0)</f>
        <v>0</v>
      </c>
      <c r="W13" s="400"/>
      <c r="X13" s="400"/>
      <c r="Y13" s="246">
        <f>IFERROR(W13/X13,0)</f>
        <v>0</v>
      </c>
      <c r="Z13" s="400"/>
      <c r="AA13" s="400"/>
      <c r="AB13" s="246">
        <f>IFERROR(Z13/AA13,0)</f>
        <v>0</v>
      </c>
      <c r="AC13" s="400"/>
      <c r="AD13" s="400"/>
      <c r="AE13" s="246">
        <f>IFERROR(AC13/AD13,0)</f>
        <v>0</v>
      </c>
      <c r="AF13" s="400"/>
      <c r="AG13" s="400"/>
      <c r="AH13" s="246">
        <f>IFERROR(AF13/AG13,0)</f>
        <v>0</v>
      </c>
      <c r="AI13" s="400"/>
      <c r="AJ13" s="400"/>
      <c r="AK13" s="246">
        <f>IFERROR(AI13/AJ13,0)</f>
        <v>0</v>
      </c>
      <c r="AL13" s="232">
        <f>AM13+AP13+AS13+AV13+AY13+BB13+BE13+BH13</f>
        <v>0</v>
      </c>
      <c r="AM13" s="400"/>
      <c r="AN13" s="400"/>
      <c r="AO13" s="246">
        <f>IFERROR(AM13/AN13,0)</f>
        <v>0</v>
      </c>
      <c r="AP13" s="400"/>
      <c r="AQ13" s="400"/>
      <c r="AR13" s="246">
        <f>IFERROR(AP13/AQ13,0)</f>
        <v>0</v>
      </c>
      <c r="AS13" s="400"/>
      <c r="AT13" s="400"/>
      <c r="AU13" s="246">
        <f>IFERROR(AS13/AT13,0)</f>
        <v>0</v>
      </c>
      <c r="AV13" s="400"/>
      <c r="AW13" s="400"/>
      <c r="AX13" s="246">
        <f>IFERROR(AV13/AW13,0)</f>
        <v>0</v>
      </c>
      <c r="AY13" s="400"/>
      <c r="AZ13" s="400"/>
      <c r="BA13" s="246">
        <f>IFERROR(AY13/AZ13,0)</f>
        <v>0</v>
      </c>
      <c r="BB13" s="400"/>
      <c r="BC13" s="400"/>
      <c r="BD13" s="246">
        <f>IFERROR(BB13/BC13,0)</f>
        <v>0</v>
      </c>
      <c r="BE13" s="400"/>
      <c r="BF13" s="400"/>
      <c r="BG13" s="246">
        <f>IFERROR(BE13/BF13,0)</f>
        <v>0</v>
      </c>
      <c r="BH13" s="400"/>
      <c r="BI13" s="400"/>
      <c r="BJ13" s="246">
        <f>IFERROR(BH13/BI13,0)</f>
        <v>0</v>
      </c>
    </row>
    <row r="14" spans="2:62" s="19" customFormat="1">
      <c r="B14" s="351" t="s">
        <v>402</v>
      </c>
      <c r="C14" s="121" t="s">
        <v>114</v>
      </c>
      <c r="D14" s="232">
        <f>L14+S14+AL14</f>
        <v>0</v>
      </c>
      <c r="E14" s="182"/>
      <c r="F14" s="243"/>
      <c r="G14" s="243"/>
      <c r="H14" s="243"/>
      <c r="I14" s="243"/>
      <c r="J14" s="243"/>
      <c r="K14" s="243"/>
      <c r="L14" s="232">
        <f>M14+P14</f>
        <v>0</v>
      </c>
      <c r="M14" s="400"/>
      <c r="N14" s="400"/>
      <c r="O14" s="246">
        <f>IFERROR(M14/N14,0)</f>
        <v>0</v>
      </c>
      <c r="P14" s="400"/>
      <c r="Q14" s="400"/>
      <c r="R14" s="246">
        <f>IFERROR(P14/Q14,0)</f>
        <v>0</v>
      </c>
      <c r="S14" s="232">
        <f>T14+W14+Z14+AC14+AF14+AI14</f>
        <v>0</v>
      </c>
      <c r="T14" s="400"/>
      <c r="U14" s="400"/>
      <c r="V14" s="246">
        <f>IFERROR(T14/U14,0)</f>
        <v>0</v>
      </c>
      <c r="W14" s="400"/>
      <c r="X14" s="400"/>
      <c r="Y14" s="246">
        <f>IFERROR(W14/X14,0)</f>
        <v>0</v>
      </c>
      <c r="Z14" s="400"/>
      <c r="AA14" s="400"/>
      <c r="AB14" s="246">
        <f>IFERROR(Z14/AA14,0)</f>
        <v>0</v>
      </c>
      <c r="AC14" s="400"/>
      <c r="AD14" s="400"/>
      <c r="AE14" s="246">
        <f>IFERROR(AC14/AD14,0)</f>
        <v>0</v>
      </c>
      <c r="AF14" s="400"/>
      <c r="AG14" s="400"/>
      <c r="AH14" s="246">
        <f>IFERROR(AF14/AG14,0)</f>
        <v>0</v>
      </c>
      <c r="AI14" s="400"/>
      <c r="AJ14" s="400"/>
      <c r="AK14" s="246">
        <f>IFERROR(AI14/AJ14,0)</f>
        <v>0</v>
      </c>
      <c r="AL14" s="232">
        <f>AM14+AP14+AS14+AV14+AY14+BB14+BE14+BH14</f>
        <v>0</v>
      </c>
      <c r="AM14" s="400"/>
      <c r="AN14" s="400"/>
      <c r="AO14" s="246">
        <f>IFERROR(AM14/AN14,0)</f>
        <v>0</v>
      </c>
      <c r="AP14" s="400"/>
      <c r="AQ14" s="400"/>
      <c r="AR14" s="246">
        <f>IFERROR(AP14/AQ14,0)</f>
        <v>0</v>
      </c>
      <c r="AS14" s="400"/>
      <c r="AT14" s="400"/>
      <c r="AU14" s="246">
        <f>IFERROR(AS14/AT14,0)</f>
        <v>0</v>
      </c>
      <c r="AV14" s="400"/>
      <c r="AW14" s="400"/>
      <c r="AX14" s="246">
        <f>IFERROR(AV14/AW14,0)</f>
        <v>0</v>
      </c>
      <c r="AY14" s="400"/>
      <c r="AZ14" s="400"/>
      <c r="BA14" s="246">
        <f>IFERROR(AY14/AZ14,0)</f>
        <v>0</v>
      </c>
      <c r="BB14" s="400"/>
      <c r="BC14" s="400"/>
      <c r="BD14" s="246">
        <f>IFERROR(BB14/BC14,0)</f>
        <v>0</v>
      </c>
      <c r="BE14" s="400"/>
      <c r="BF14" s="400"/>
      <c r="BG14" s="246">
        <f>IFERROR(BE14/BF14,0)</f>
        <v>0</v>
      </c>
      <c r="BH14" s="400"/>
      <c r="BI14" s="400"/>
      <c r="BJ14" s="246">
        <f>IFERROR(BH14/BI14,0)</f>
        <v>0</v>
      </c>
    </row>
    <row r="15" spans="2:62" s="19" customFormat="1">
      <c r="B15" s="351"/>
      <c r="C15" s="103" t="s">
        <v>115</v>
      </c>
      <c r="D15" s="242"/>
      <c r="E15" s="183"/>
      <c r="F15" s="242"/>
      <c r="G15" s="242"/>
      <c r="H15" s="242"/>
      <c r="I15" s="242"/>
      <c r="J15" s="242"/>
      <c r="K15" s="244"/>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c r="AT15" s="243"/>
      <c r="AU15" s="243"/>
      <c r="AV15" s="243"/>
      <c r="AW15" s="243"/>
      <c r="AX15" s="243"/>
      <c r="AY15" s="243"/>
      <c r="AZ15" s="243"/>
      <c r="BA15" s="243"/>
      <c r="BB15" s="243"/>
      <c r="BC15" s="243"/>
      <c r="BD15" s="243"/>
      <c r="BE15" s="243"/>
      <c r="BF15" s="243"/>
      <c r="BG15" s="243"/>
      <c r="BH15" s="243"/>
      <c r="BI15" s="243"/>
      <c r="BJ15" s="245"/>
    </row>
    <row r="16" spans="2:62" s="19" customFormat="1">
      <c r="B16" s="351" t="s">
        <v>403</v>
      </c>
      <c r="C16" s="121" t="s">
        <v>116</v>
      </c>
      <c r="D16" s="232">
        <f>F16+I16</f>
        <v>0</v>
      </c>
      <c r="E16" s="182"/>
      <c r="F16" s="220"/>
      <c r="G16" s="220"/>
      <c r="H16" s="246">
        <f>IFERROR(F16/G16,0)</f>
        <v>0</v>
      </c>
      <c r="I16" s="220">
        <v>0</v>
      </c>
      <c r="J16" s="220">
        <v>0</v>
      </c>
      <c r="K16" s="246">
        <f>IFERROR(I16/J16,0)</f>
        <v>0</v>
      </c>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243"/>
      <c r="AV16" s="243"/>
      <c r="AW16" s="243"/>
      <c r="AX16" s="243"/>
      <c r="AY16" s="243"/>
      <c r="AZ16" s="243"/>
      <c r="BA16" s="243"/>
      <c r="BB16" s="243"/>
      <c r="BC16" s="243"/>
      <c r="BD16" s="243"/>
      <c r="BE16" s="243"/>
      <c r="BF16" s="243"/>
      <c r="BG16" s="243"/>
      <c r="BH16" s="243"/>
      <c r="BI16" s="243"/>
      <c r="BJ16" s="245"/>
    </row>
    <row r="17" spans="2:62" s="19" customFormat="1">
      <c r="B17" s="351"/>
      <c r="C17" s="103" t="s">
        <v>117</v>
      </c>
      <c r="D17" s="242"/>
      <c r="E17" s="183"/>
      <c r="F17" s="242"/>
      <c r="G17" s="242"/>
      <c r="H17" s="242"/>
      <c r="I17" s="242"/>
      <c r="J17" s="242"/>
      <c r="K17" s="244"/>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3"/>
      <c r="AV17" s="243"/>
      <c r="AW17" s="243"/>
      <c r="AX17" s="243"/>
      <c r="AY17" s="243"/>
      <c r="AZ17" s="243"/>
      <c r="BA17" s="243"/>
      <c r="BB17" s="243"/>
      <c r="BC17" s="243"/>
      <c r="BD17" s="243"/>
      <c r="BE17" s="243"/>
      <c r="BF17" s="243"/>
      <c r="BG17" s="243"/>
      <c r="BH17" s="243"/>
      <c r="BI17" s="243"/>
      <c r="BJ17" s="245"/>
    </row>
    <row r="18" spans="2:62" s="19" customFormat="1">
      <c r="B18" s="351" t="s">
        <v>404</v>
      </c>
      <c r="C18" s="121" t="s">
        <v>118</v>
      </c>
      <c r="D18" s="232">
        <f>F18+I18</f>
        <v>0</v>
      </c>
      <c r="E18" s="182"/>
      <c r="F18" s="220"/>
      <c r="G18" s="220"/>
      <c r="H18" s="246">
        <f>IFERROR(F18/G18,0)</f>
        <v>0</v>
      </c>
      <c r="I18" s="220">
        <v>0</v>
      </c>
      <c r="J18" s="220">
        <v>0</v>
      </c>
      <c r="K18" s="246">
        <f>IFERROR(I18/J18,0)</f>
        <v>0</v>
      </c>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243"/>
      <c r="BB18" s="243"/>
      <c r="BC18" s="243"/>
      <c r="BD18" s="243"/>
      <c r="BE18" s="243"/>
      <c r="BF18" s="243"/>
      <c r="BG18" s="243"/>
      <c r="BH18" s="243"/>
      <c r="BI18" s="243"/>
      <c r="BJ18" s="245"/>
    </row>
    <row r="19" spans="2:62" s="19" customFormat="1">
      <c r="B19" s="352">
        <v>4.7</v>
      </c>
      <c r="C19" s="186" t="s">
        <v>405</v>
      </c>
      <c r="D19" s="232">
        <f>F19+I19</f>
        <v>1223.1559999999999</v>
      </c>
      <c r="E19" s="182"/>
      <c r="F19" s="220">
        <v>1223.1559999999999</v>
      </c>
      <c r="G19" s="243"/>
      <c r="H19" s="243"/>
      <c r="I19" s="220"/>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243"/>
      <c r="BB19" s="243"/>
      <c r="BC19" s="243"/>
      <c r="BD19" s="243"/>
      <c r="BE19" s="243"/>
      <c r="BF19" s="243"/>
      <c r="BG19" s="243"/>
      <c r="BH19" s="243"/>
      <c r="BI19" s="243"/>
      <c r="BJ19" s="245"/>
    </row>
    <row r="20" spans="2:62" s="19" customFormat="1">
      <c r="B20" s="184"/>
      <c r="C20" s="185" t="s">
        <v>48</v>
      </c>
      <c r="D20" s="237">
        <f>SUM(D12:D19)</f>
        <v>28944.925430000007</v>
      </c>
      <c r="E20" s="182"/>
      <c r="F20" s="237">
        <f>SUM(F12:F19)</f>
        <v>1223.1559999999999</v>
      </c>
      <c r="G20" s="237">
        <f>SUM(G12:G19)</f>
        <v>0</v>
      </c>
      <c r="H20" s="237"/>
      <c r="I20" s="237">
        <f>SUM(I12:I19)</f>
        <v>0</v>
      </c>
      <c r="J20" s="237">
        <f>SUM(J12:J19)</f>
        <v>0</v>
      </c>
      <c r="K20" s="237"/>
      <c r="L20" s="237">
        <f>SUM(L12:L19)</f>
        <v>27721.769430000008</v>
      </c>
      <c r="M20" s="237">
        <f>SUM(M12:M19)</f>
        <v>27126.675860000007</v>
      </c>
      <c r="N20" s="237">
        <f>SUM(N12:N19)</f>
        <v>26648</v>
      </c>
      <c r="O20" s="237"/>
      <c r="P20" s="237">
        <f>SUM(P12:P19)</f>
        <v>595.09357</v>
      </c>
      <c r="Q20" s="237">
        <f>SUM(Q12:Q19)</f>
        <v>377.30500000000001</v>
      </c>
      <c r="R20" s="237"/>
      <c r="S20" s="237">
        <f>SUM(S12:S19)</f>
        <v>0</v>
      </c>
      <c r="T20" s="237">
        <f>SUM(T12:T19)</f>
        <v>0</v>
      </c>
      <c r="U20" s="237">
        <f>SUM(U12:U19)</f>
        <v>0</v>
      </c>
      <c r="V20" s="237"/>
      <c r="W20" s="237">
        <f>SUM(W12:W19)</f>
        <v>0</v>
      </c>
      <c r="X20" s="237">
        <f>SUM(X12:X19)</f>
        <v>0</v>
      </c>
      <c r="Y20" s="237"/>
      <c r="Z20" s="237">
        <f>SUM(Z12:Z19)</f>
        <v>0</v>
      </c>
      <c r="AA20" s="237">
        <f>SUM(AA12:AA19)</f>
        <v>0</v>
      </c>
      <c r="AB20" s="237"/>
      <c r="AC20" s="237">
        <f>SUM(AC12:AC19)</f>
        <v>0</v>
      </c>
      <c r="AD20" s="237">
        <f>SUM(AD12:AD19)</f>
        <v>0</v>
      </c>
      <c r="AE20" s="237"/>
      <c r="AF20" s="237">
        <f>SUM(AF12:AF19)</f>
        <v>0</v>
      </c>
      <c r="AG20" s="237">
        <f>SUM(AG12:AG19)</f>
        <v>0</v>
      </c>
      <c r="AH20" s="237"/>
      <c r="AI20" s="237">
        <f>SUM(AI12:AI19)</f>
        <v>0</v>
      </c>
      <c r="AJ20" s="237">
        <f>SUM(AJ12:AJ19)</f>
        <v>0</v>
      </c>
      <c r="AK20" s="237"/>
      <c r="AL20" s="237">
        <f>SUM(AL12:AL19)</f>
        <v>0</v>
      </c>
      <c r="AM20" s="237">
        <f>SUM(AM12:AM19)</f>
        <v>0</v>
      </c>
      <c r="AN20" s="237">
        <f>SUM(AN12:AN19)</f>
        <v>0</v>
      </c>
      <c r="AO20" s="237"/>
      <c r="AP20" s="237">
        <f>SUM(AP12:AP19)</f>
        <v>0</v>
      </c>
      <c r="AQ20" s="237">
        <f>SUM(AQ12:AQ19)</f>
        <v>0</v>
      </c>
      <c r="AR20" s="237"/>
      <c r="AS20" s="237">
        <f>SUM(AS12:AS19)</f>
        <v>0</v>
      </c>
      <c r="AT20" s="237">
        <f>SUM(AT12:AT19)</f>
        <v>0</v>
      </c>
      <c r="AU20" s="237"/>
      <c r="AV20" s="237">
        <f>SUM(AV12:AV19)</f>
        <v>0</v>
      </c>
      <c r="AW20" s="237">
        <f>SUM(AW12:AW19)</f>
        <v>0</v>
      </c>
      <c r="AX20" s="237"/>
      <c r="AY20" s="237">
        <f>SUM(AY12:AY19)</f>
        <v>0</v>
      </c>
      <c r="AZ20" s="237">
        <f>SUM(AZ12:AZ19)</f>
        <v>0</v>
      </c>
      <c r="BA20" s="237"/>
      <c r="BB20" s="237">
        <f>SUM(BB12:BB19)</f>
        <v>0</v>
      </c>
      <c r="BC20" s="237">
        <f>SUM(BC12:BC19)</f>
        <v>0</v>
      </c>
      <c r="BD20" s="237"/>
      <c r="BE20" s="237">
        <f>SUM(BE12:BE19)</f>
        <v>0</v>
      </c>
      <c r="BF20" s="237">
        <f>SUM(BF12:BF19)</f>
        <v>0</v>
      </c>
      <c r="BG20" s="237"/>
      <c r="BH20" s="237">
        <f>SUM(BH12:BH19)</f>
        <v>0</v>
      </c>
      <c r="BI20" s="237">
        <f>SUM(BI12:BI19)</f>
        <v>0</v>
      </c>
      <c r="BJ20" s="237"/>
    </row>
    <row r="22" spans="2:62">
      <c r="B22" s="285" t="s">
        <v>406</v>
      </c>
    </row>
    <row r="32" spans="2:62" ht="15">
      <c r="B32" s="21"/>
    </row>
    <row r="33" spans="2:5" ht="15">
      <c r="B33" s="21"/>
      <c r="C33" s="21"/>
      <c r="D33" s="21"/>
      <c r="E33" s="21"/>
    </row>
    <row r="34" spans="2:5" ht="15">
      <c r="B34" s="21"/>
      <c r="C34" s="21"/>
      <c r="D34" s="21"/>
      <c r="E34" s="21"/>
    </row>
    <row r="35" spans="2:5" ht="15">
      <c r="B35" s="21"/>
      <c r="C35" s="21"/>
      <c r="D35" s="21"/>
      <c r="E35" s="21"/>
    </row>
    <row r="36" spans="2:5" ht="15">
      <c r="B36" s="21"/>
      <c r="C36" s="21"/>
      <c r="D36" s="21"/>
      <c r="E36" s="21"/>
    </row>
    <row r="37" spans="2:5" ht="15">
      <c r="B37" s="21"/>
      <c r="C37" s="21"/>
      <c r="D37" s="21"/>
      <c r="E37" s="21"/>
    </row>
    <row r="38" spans="2:5" ht="15">
      <c r="B38" s="21"/>
      <c r="C38" s="21"/>
      <c r="D38" s="21"/>
      <c r="E38" s="21"/>
    </row>
    <row r="39" spans="2:5" ht="15">
      <c r="B39" s="21"/>
      <c r="C39" s="21"/>
      <c r="D39" s="21"/>
      <c r="E39" s="21"/>
    </row>
    <row r="40" spans="2:5" ht="15">
      <c r="B40" s="21"/>
      <c r="C40" s="21"/>
      <c r="D40" s="21"/>
      <c r="E40" s="21"/>
    </row>
    <row r="41" spans="2:5" ht="15">
      <c r="B41" s="21"/>
      <c r="C41" s="21"/>
      <c r="D41" s="21"/>
      <c r="E41" s="21"/>
    </row>
    <row r="42" spans="2:5" ht="15">
      <c r="B42" s="21"/>
      <c r="C42" s="21"/>
      <c r="D42" s="21"/>
      <c r="E42" s="21"/>
    </row>
    <row r="43" spans="2:5" ht="15">
      <c r="B43" s="21"/>
      <c r="C43" s="21"/>
      <c r="D43" s="21"/>
      <c r="E43" s="21"/>
    </row>
    <row r="44" spans="2:5" ht="15">
      <c r="B44" s="21"/>
      <c r="C44" s="21"/>
      <c r="D44" s="21"/>
      <c r="E44" s="21"/>
    </row>
    <row r="45" spans="2:5" ht="15">
      <c r="B45" s="21"/>
      <c r="C45" s="21"/>
      <c r="D45" s="21"/>
      <c r="E45" s="21"/>
    </row>
    <row r="46" spans="2:5" ht="15">
      <c r="B46" s="21"/>
      <c r="C46" s="21"/>
      <c r="D46" s="21"/>
      <c r="E46" s="21"/>
    </row>
    <row r="47" spans="2:5" ht="15">
      <c r="B47" s="21"/>
      <c r="C47" s="21"/>
      <c r="D47" s="21"/>
      <c r="E47" s="21"/>
    </row>
    <row r="48" spans="2:5" ht="15">
      <c r="B48" s="21"/>
      <c r="C48" s="21"/>
      <c r="D48" s="21"/>
      <c r="E48" s="21"/>
    </row>
    <row r="49" spans="2:5" ht="15">
      <c r="B49" s="21"/>
      <c r="C49" s="21"/>
      <c r="D49" s="21"/>
      <c r="E49" s="21"/>
    </row>
    <row r="50" spans="2:5" ht="15">
      <c r="B50" s="21"/>
      <c r="C50" s="21"/>
      <c r="D50" s="21"/>
      <c r="E50" s="21"/>
    </row>
    <row r="51" spans="2:5" ht="15">
      <c r="B51" s="21"/>
      <c r="C51" s="21"/>
      <c r="D51" s="21"/>
      <c r="E51" s="21"/>
    </row>
    <row r="52" spans="2:5" ht="15">
      <c r="B52" s="21"/>
      <c r="C52" s="21"/>
      <c r="D52" s="21"/>
      <c r="E52" s="21"/>
    </row>
    <row r="53" spans="2:5" ht="15">
      <c r="B53" s="21"/>
      <c r="C53" s="21"/>
      <c r="D53" s="21"/>
      <c r="E53" s="21"/>
    </row>
    <row r="54" spans="2:5" ht="15">
      <c r="B54" s="21"/>
      <c r="C54" s="21"/>
      <c r="D54" s="21"/>
      <c r="E54" s="21"/>
    </row>
    <row r="55" spans="2:5" ht="15">
      <c r="B55" s="21"/>
      <c r="C55" s="21"/>
      <c r="D55" s="21"/>
      <c r="E55" s="21"/>
    </row>
    <row r="56" spans="2:5" ht="15">
      <c r="B56" s="21"/>
      <c r="C56" s="21"/>
      <c r="D56" s="21"/>
      <c r="E56" s="21"/>
    </row>
    <row r="57" spans="2:5" ht="15">
      <c r="B57" s="21"/>
      <c r="C57" s="21"/>
      <c r="D57" s="21"/>
      <c r="E57" s="21"/>
    </row>
    <row r="58" spans="2:5" ht="15">
      <c r="B58" s="21"/>
      <c r="C58" s="21"/>
      <c r="D58" s="21"/>
      <c r="E58" s="21"/>
    </row>
    <row r="59" spans="2:5" ht="15">
      <c r="B59" s="21"/>
      <c r="C59" s="21"/>
      <c r="D59" s="21"/>
      <c r="E59" s="21"/>
    </row>
    <row r="60" spans="2:5" ht="15">
      <c r="B60" s="21"/>
      <c r="C60" s="21"/>
      <c r="D60" s="21"/>
      <c r="E60" s="21"/>
    </row>
    <row r="61" spans="2:5" ht="15">
      <c r="B61" s="21"/>
      <c r="C61" s="21"/>
      <c r="D61" s="21"/>
      <c r="E61" s="21"/>
    </row>
    <row r="62" spans="2:5" ht="15">
      <c r="B62" s="21"/>
      <c r="C62" s="21"/>
      <c r="D62" s="21"/>
      <c r="E62" s="21"/>
    </row>
    <row r="63" spans="2:5" ht="15">
      <c r="B63" s="21"/>
      <c r="C63" s="21"/>
      <c r="D63" s="21"/>
      <c r="E63" s="21"/>
    </row>
    <row r="64" spans="2:5" ht="15">
      <c r="B64" s="21"/>
      <c r="C64" s="21"/>
      <c r="D64" s="21"/>
      <c r="E64" s="21"/>
    </row>
    <row r="65" spans="2:5" ht="15">
      <c r="B65" s="21"/>
      <c r="C65" s="21"/>
      <c r="D65" s="21"/>
      <c r="E65" s="21"/>
    </row>
    <row r="66" spans="2:5" ht="15">
      <c r="B66" s="21"/>
      <c r="C66" s="21"/>
      <c r="D66" s="21"/>
      <c r="E66" s="21"/>
    </row>
    <row r="67" spans="2:5" ht="15">
      <c r="B67" s="21"/>
      <c r="C67" s="21"/>
      <c r="D67" s="21"/>
      <c r="E67" s="21"/>
    </row>
    <row r="68" spans="2:5" ht="15">
      <c r="B68" s="21"/>
      <c r="C68" s="21"/>
      <c r="D68" s="21"/>
      <c r="E68" s="21"/>
    </row>
    <row r="69" spans="2:5" ht="15">
      <c r="B69" s="21"/>
      <c r="C69" s="21"/>
      <c r="D69" s="21"/>
      <c r="E69" s="21"/>
    </row>
    <row r="70" spans="2:5" ht="15">
      <c r="B70" s="21"/>
      <c r="C70" s="21"/>
      <c r="D70" s="21"/>
      <c r="E70" s="21"/>
    </row>
    <row r="71" spans="2:5" ht="15">
      <c r="B71" s="21"/>
      <c r="C71" s="21"/>
      <c r="D71" s="21"/>
      <c r="E71" s="21"/>
    </row>
    <row r="72" spans="2:5" ht="15">
      <c r="B72" s="21"/>
      <c r="C72" s="21"/>
      <c r="D72" s="21"/>
      <c r="E72" s="21"/>
    </row>
    <row r="73" spans="2:5" ht="15">
      <c r="B73" s="21"/>
      <c r="C73" s="21"/>
      <c r="D73" s="21"/>
      <c r="E73" s="21"/>
    </row>
    <row r="74" spans="2:5" ht="15">
      <c r="B74" s="21"/>
      <c r="C74" s="21"/>
      <c r="D74" s="21"/>
      <c r="E74" s="21"/>
    </row>
    <row r="75" spans="2:5" ht="15">
      <c r="B75" s="21"/>
      <c r="C75" s="21"/>
      <c r="D75" s="21"/>
      <c r="E75" s="21"/>
    </row>
    <row r="76" spans="2:5" ht="15">
      <c r="B76" s="21"/>
      <c r="C76" s="21"/>
      <c r="D76" s="21"/>
      <c r="E76" s="21"/>
    </row>
    <row r="77" spans="2:5" ht="15">
      <c r="B77" s="21"/>
      <c r="C77" s="21"/>
      <c r="D77" s="21"/>
      <c r="E77" s="21"/>
    </row>
    <row r="78" spans="2:5" ht="15">
      <c r="B78" s="21"/>
      <c r="C78" s="21"/>
      <c r="D78" s="21"/>
      <c r="E78" s="21"/>
    </row>
    <row r="79" spans="2:5" ht="15">
      <c r="B79" s="21"/>
      <c r="C79" s="21"/>
      <c r="D79" s="21"/>
      <c r="E79" s="21"/>
    </row>
    <row r="80" spans="2:5" ht="15">
      <c r="B80" s="21"/>
      <c r="C80" s="21"/>
      <c r="D80" s="21"/>
      <c r="E80" s="21"/>
    </row>
    <row r="81" spans="2:5" ht="15">
      <c r="B81" s="21"/>
      <c r="C81" s="21"/>
      <c r="D81" s="21"/>
      <c r="E81" s="21"/>
    </row>
    <row r="82" spans="2:5" ht="15">
      <c r="B82" s="21"/>
      <c r="C82" s="21"/>
      <c r="D82" s="21"/>
      <c r="E82" s="21"/>
    </row>
    <row r="83" spans="2:5" ht="15">
      <c r="B83" s="21"/>
      <c r="C83" s="21"/>
      <c r="D83" s="21"/>
      <c r="E83" s="21"/>
    </row>
    <row r="84" spans="2:5" ht="15">
      <c r="B84" s="21"/>
      <c r="C84" s="21"/>
      <c r="D84" s="21"/>
      <c r="E84" s="21"/>
    </row>
    <row r="85" spans="2:5" ht="15">
      <c r="B85" s="21"/>
      <c r="C85" s="21"/>
      <c r="D85" s="21"/>
      <c r="E85" s="21"/>
    </row>
    <row r="86" spans="2:5" ht="15">
      <c r="B86" s="21"/>
      <c r="C86" s="21"/>
      <c r="D86" s="21"/>
      <c r="E86" s="21"/>
    </row>
    <row r="87" spans="2:5" ht="15">
      <c r="B87" s="21"/>
      <c r="C87" s="21"/>
      <c r="D87" s="21"/>
      <c r="E87" s="21"/>
    </row>
    <row r="88" spans="2:5" ht="15">
      <c r="B88" s="21"/>
      <c r="C88" s="21"/>
      <c r="D88" s="21"/>
      <c r="E88" s="21"/>
    </row>
    <row r="89" spans="2:5" ht="15">
      <c r="B89" s="21"/>
      <c r="C89" s="21"/>
      <c r="D89" s="21"/>
      <c r="E89" s="21"/>
    </row>
    <row r="90" spans="2:5" ht="15">
      <c r="B90" s="21"/>
      <c r="C90" s="21"/>
      <c r="D90" s="21"/>
      <c r="E90" s="21"/>
    </row>
    <row r="91" spans="2:5" ht="15">
      <c r="B91" s="21"/>
      <c r="C91" s="21"/>
      <c r="D91" s="21"/>
      <c r="E91" s="21"/>
    </row>
    <row r="92" spans="2:5" ht="15">
      <c r="B92" s="21"/>
      <c r="C92" s="21"/>
      <c r="D92" s="21"/>
      <c r="E92" s="21"/>
    </row>
    <row r="93" spans="2:5" ht="15">
      <c r="B93" s="21"/>
      <c r="C93" s="21"/>
      <c r="D93" s="21"/>
      <c r="E93" s="21"/>
    </row>
    <row r="94" spans="2:5" ht="15">
      <c r="B94" s="21"/>
      <c r="C94" s="21"/>
      <c r="D94" s="21"/>
      <c r="E94" s="21"/>
    </row>
    <row r="95" spans="2:5" ht="15">
      <c r="B95" s="21"/>
      <c r="C95" s="21"/>
      <c r="D95" s="21"/>
      <c r="E95" s="21"/>
    </row>
    <row r="96" spans="2:5" ht="15">
      <c r="B96" s="21"/>
      <c r="C96" s="21"/>
      <c r="D96" s="21"/>
      <c r="E96" s="21"/>
    </row>
    <row r="97" spans="2:5" ht="15">
      <c r="B97" s="21"/>
      <c r="C97" s="21"/>
      <c r="D97" s="21"/>
      <c r="E97" s="21"/>
    </row>
    <row r="98" spans="2:5" ht="15">
      <c r="B98" s="21"/>
      <c r="C98" s="21"/>
      <c r="D98" s="21"/>
      <c r="E98" s="21"/>
    </row>
    <row r="99" spans="2:5" ht="15">
      <c r="B99" s="21"/>
      <c r="C99" s="21"/>
      <c r="D99" s="21"/>
      <c r="E99" s="21"/>
    </row>
    <row r="100" spans="2:5" ht="15">
      <c r="B100" s="21"/>
      <c r="C100" s="21"/>
      <c r="D100" s="21"/>
      <c r="E100" s="21"/>
    </row>
    <row r="101" spans="2:5" ht="15">
      <c r="B101" s="21"/>
      <c r="C101" s="21"/>
      <c r="D101" s="21"/>
      <c r="E101" s="21"/>
    </row>
    <row r="102" spans="2:5" ht="15">
      <c r="B102" s="21"/>
      <c r="C102" s="21"/>
      <c r="D102" s="21"/>
      <c r="E102" s="21"/>
    </row>
    <row r="103" spans="2:5" ht="15">
      <c r="B103" s="21"/>
      <c r="C103" s="21"/>
      <c r="D103" s="21"/>
      <c r="E103" s="21"/>
    </row>
    <row r="104" spans="2:5" ht="15">
      <c r="B104" s="21"/>
      <c r="C104" s="21"/>
      <c r="D104" s="21"/>
      <c r="E104" s="21"/>
    </row>
    <row r="105" spans="2:5" ht="15">
      <c r="B105" s="21"/>
      <c r="C105" s="21"/>
      <c r="D105" s="21"/>
      <c r="E105" s="21"/>
    </row>
    <row r="106" spans="2:5" ht="15">
      <c r="B106" s="21"/>
      <c r="C106" s="21"/>
      <c r="D106" s="21"/>
      <c r="E106" s="21"/>
    </row>
    <row r="107" spans="2:5" ht="15">
      <c r="B107" s="21"/>
      <c r="C107" s="21"/>
      <c r="D107" s="21"/>
      <c r="E107" s="21"/>
    </row>
    <row r="108" spans="2:5" ht="15">
      <c r="B108" s="21"/>
      <c r="C108" s="21"/>
      <c r="D108" s="21"/>
      <c r="E108" s="21"/>
    </row>
    <row r="109" spans="2:5" ht="15">
      <c r="B109" s="21"/>
      <c r="C109" s="21"/>
      <c r="D109" s="21"/>
      <c r="E109" s="21"/>
    </row>
    <row r="110" spans="2:5" ht="15">
      <c r="B110" s="21"/>
      <c r="C110" s="21"/>
      <c r="D110" s="21"/>
      <c r="E110" s="21"/>
    </row>
    <row r="111" spans="2:5" ht="15">
      <c r="C111" s="21"/>
      <c r="D111" s="21"/>
      <c r="E111" s="2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9999"/>
  </sheetPr>
  <dimension ref="B1:I13"/>
  <sheetViews>
    <sheetView zoomScaleNormal="100" workbookViewId="0"/>
  </sheetViews>
  <sheetFormatPr defaultColWidth="9.140625" defaultRowHeight="12.75"/>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c r="B1" s="17" t="s">
        <v>407</v>
      </c>
      <c r="C1" s="15"/>
      <c r="D1" s="15"/>
      <c r="E1" s="15"/>
      <c r="F1" s="15"/>
      <c r="G1" s="15"/>
      <c r="H1" s="15"/>
      <c r="I1" s="15"/>
    </row>
    <row r="2" spans="2:9" ht="15">
      <c r="B2" s="34" t="str">
        <f>Tradingname</f>
        <v>APA (PILBARA PIPELINE) PTY LTD</v>
      </c>
      <c r="C2" s="35"/>
    </row>
    <row r="3" spans="2:9" ht="18" customHeight="1">
      <c r="B3" s="36" t="s">
        <v>136</v>
      </c>
      <c r="C3" s="37" t="str">
        <f>TEXT(Yearstart,"dd/mm/yyyy")&amp;" to "&amp;TEXT(Yearending,"dd/mm/yyyy")</f>
        <v>01/07/2024 to 30/06/2025</v>
      </c>
      <c r="D3" s="31"/>
      <c r="E3" s="31"/>
    </row>
    <row r="4" spans="2:9" ht="20.25">
      <c r="B4" s="14"/>
    </row>
    <row r="5" spans="2:9" ht="15.75">
      <c r="B5" s="22" t="s">
        <v>408</v>
      </c>
    </row>
    <row r="6" spans="2:9">
      <c r="B6" s="18"/>
      <c r="C6" s="369"/>
      <c r="D6" s="369"/>
      <c r="E6" s="369"/>
      <c r="G6" s="370"/>
    </row>
    <row r="7" spans="2:9" ht="57" customHeight="1">
      <c r="B7" s="503" t="s">
        <v>409</v>
      </c>
      <c r="C7" s="504"/>
      <c r="D7" s="504"/>
      <c r="E7" s="505"/>
    </row>
    <row r="8" spans="2:9" ht="13.5" customHeight="1">
      <c r="B8" s="502" t="s">
        <v>706</v>
      </c>
      <c r="C8" s="502"/>
      <c r="D8" s="502"/>
      <c r="E8" s="502"/>
    </row>
    <row r="9" spans="2:9" ht="13.5" customHeight="1">
      <c r="B9" s="502"/>
      <c r="C9" s="502"/>
      <c r="D9" s="502"/>
      <c r="E9" s="502"/>
    </row>
    <row r="10" spans="2:9" ht="13.5" customHeight="1">
      <c r="B10" s="502"/>
      <c r="C10" s="502"/>
      <c r="D10" s="502"/>
      <c r="E10" s="502"/>
    </row>
    <row r="11" spans="2:9" ht="13.5" customHeight="1">
      <c r="B11" s="502"/>
      <c r="C11" s="502"/>
      <c r="D11" s="502"/>
      <c r="E11" s="502"/>
    </row>
    <row r="12" spans="2:9" ht="13.5" customHeight="1">
      <c r="B12" s="502"/>
      <c r="C12" s="502"/>
      <c r="D12" s="502"/>
      <c r="E12" s="502"/>
    </row>
    <row r="13" spans="2:9" ht="13.5" customHeight="1">
      <c r="B13" s="502"/>
      <c r="C13" s="502"/>
      <c r="D13" s="502"/>
      <c r="E13" s="502"/>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V47"/>
  <sheetViews>
    <sheetView zoomScaleNormal="100" workbookViewId="0"/>
  </sheetViews>
  <sheetFormatPr defaultColWidth="9.140625" defaultRowHeight="12.75"/>
  <cols>
    <col min="1" max="1" width="11.85546875" style="16" customWidth="1"/>
    <col min="2" max="2" width="22.42578125" style="16" customWidth="1"/>
    <col min="3" max="3" width="15.140625" style="16" bestFit="1" customWidth="1"/>
    <col min="4" max="4" width="12.42578125" style="16" bestFit="1" customWidth="1"/>
    <col min="5" max="5" width="13.5703125" style="16" bestFit="1" customWidth="1"/>
    <col min="6" max="11" width="14.42578125" style="16" customWidth="1"/>
    <col min="12" max="16384" width="9.140625" style="16"/>
  </cols>
  <sheetData>
    <row r="1" spans="2:12" ht="20.25">
      <c r="B1" s="17" t="s">
        <v>410</v>
      </c>
      <c r="C1" s="15"/>
      <c r="D1" s="15"/>
    </row>
    <row r="2" spans="2:12" ht="15">
      <c r="B2" s="34" t="str">
        <f>Tradingname</f>
        <v>APA (PILBARA PIPELINE) PTY LTD</v>
      </c>
      <c r="C2" s="35"/>
    </row>
    <row r="3" spans="2:12" ht="15.75" customHeight="1">
      <c r="B3" s="36" t="s">
        <v>43</v>
      </c>
      <c r="C3" s="37">
        <f>Yearending</f>
        <v>45838</v>
      </c>
      <c r="D3" s="31"/>
    </row>
    <row r="4" spans="2:12" ht="20.25">
      <c r="B4" s="14"/>
    </row>
    <row r="5" spans="2:12" ht="13.5">
      <c r="B5" s="320" t="s">
        <v>411</v>
      </c>
      <c r="C5" s="321"/>
      <c r="D5" s="321"/>
      <c r="E5" s="321"/>
      <c r="F5" s="321"/>
      <c r="G5" s="321"/>
      <c r="H5" s="321"/>
      <c r="I5" s="321"/>
      <c r="J5" s="321"/>
      <c r="K5" s="321"/>
    </row>
    <row r="6" spans="2:12" ht="15" customHeight="1" thickBot="1">
      <c r="B6" s="322"/>
      <c r="C6" s="321"/>
      <c r="D6" s="321"/>
      <c r="E6" s="321"/>
      <c r="F6" s="321"/>
      <c r="G6" s="321"/>
      <c r="H6" s="321"/>
      <c r="I6" s="321"/>
      <c r="J6" s="321"/>
      <c r="K6" s="321"/>
    </row>
    <row r="7" spans="2:12" s="322" customFormat="1" ht="16.5" customHeight="1">
      <c r="B7" s="543" t="s">
        <v>412</v>
      </c>
      <c r="C7" s="509" t="s">
        <v>704</v>
      </c>
      <c r="D7" s="510"/>
      <c r="E7" s="510"/>
      <c r="F7" s="510"/>
      <c r="G7" s="510"/>
      <c r="H7" s="510"/>
      <c r="I7" s="510"/>
      <c r="J7" s="510"/>
      <c r="K7" s="511"/>
    </row>
    <row r="8" spans="2:12" s="322" customFormat="1" ht="19.5" customHeight="1" thickBot="1">
      <c r="B8" s="536"/>
      <c r="C8" s="512"/>
      <c r="D8" s="513"/>
      <c r="E8" s="513"/>
      <c r="F8" s="513"/>
      <c r="G8" s="513"/>
      <c r="H8" s="513"/>
      <c r="I8" s="513"/>
      <c r="J8" s="513"/>
      <c r="K8" s="514"/>
    </row>
    <row r="9" spans="2:12" ht="17.100000000000001" customHeight="1" thickBot="1">
      <c r="B9" s="323">
        <v>1.1000000000000001</v>
      </c>
      <c r="C9" s="506" t="s">
        <v>413</v>
      </c>
      <c r="D9" s="507"/>
      <c r="E9" s="507"/>
      <c r="F9" s="507"/>
      <c r="G9" s="507"/>
      <c r="H9" s="507"/>
      <c r="I9" s="507"/>
      <c r="J9" s="507"/>
      <c r="K9" s="508"/>
    </row>
    <row r="10" spans="2:12" ht="38.25" customHeight="1" thickBot="1">
      <c r="B10" s="323">
        <v>1.2</v>
      </c>
      <c r="C10" s="506" t="s">
        <v>414</v>
      </c>
      <c r="D10" s="507"/>
      <c r="E10" s="507"/>
      <c r="F10" s="507"/>
      <c r="G10" s="507"/>
      <c r="H10" s="507"/>
      <c r="I10" s="507"/>
      <c r="J10" s="507"/>
      <c r="K10" s="508"/>
    </row>
    <row r="11" spans="2:12" ht="161.25" customHeight="1">
      <c r="B11" s="534" t="s">
        <v>415</v>
      </c>
      <c r="C11" s="524" t="s">
        <v>416</v>
      </c>
      <c r="D11" s="525"/>
      <c r="E11" s="525"/>
      <c r="F11" s="525"/>
      <c r="G11" s="525"/>
      <c r="H11" s="525"/>
      <c r="I11" s="525"/>
      <c r="J11" s="525"/>
      <c r="K11" s="526"/>
      <c r="L11" s="295"/>
    </row>
    <row r="12" spans="2:12" ht="40.5">
      <c r="B12" s="535"/>
      <c r="C12" s="348" t="s">
        <v>417</v>
      </c>
      <c r="D12" s="349" t="s">
        <v>418</v>
      </c>
      <c r="E12" s="349" t="s">
        <v>419</v>
      </c>
      <c r="F12" s="537"/>
      <c r="G12" s="324"/>
      <c r="H12" s="324"/>
      <c r="I12" s="324"/>
      <c r="J12" s="324"/>
      <c r="K12" s="538"/>
    </row>
    <row r="13" spans="2:12" ht="15.75">
      <c r="B13" s="535"/>
      <c r="C13" s="348" t="s">
        <v>420</v>
      </c>
      <c r="D13" s="349" t="s">
        <v>420</v>
      </c>
      <c r="E13" s="349" t="s">
        <v>420</v>
      </c>
      <c r="F13" s="537"/>
      <c r="G13" s="324"/>
      <c r="H13" s="324"/>
      <c r="I13" s="324"/>
      <c r="J13" s="324"/>
      <c r="K13" s="538"/>
    </row>
    <row r="14" spans="2:12" ht="13.5" customHeight="1">
      <c r="B14" s="535"/>
      <c r="C14" s="559">
        <v>619857.67332048272</v>
      </c>
      <c r="D14" s="539">
        <v>619857.67332048272</v>
      </c>
      <c r="E14" s="539">
        <f>C14-D14</f>
        <v>0</v>
      </c>
      <c r="F14" s="525" t="s">
        <v>421</v>
      </c>
      <c r="G14" s="525"/>
      <c r="H14" s="525"/>
      <c r="I14" s="525"/>
      <c r="J14" s="525"/>
      <c r="K14" s="526"/>
    </row>
    <row r="15" spans="2:12" ht="26.25" customHeight="1">
      <c r="B15" s="535"/>
      <c r="C15" s="559"/>
      <c r="D15" s="539"/>
      <c r="E15" s="539"/>
      <c r="F15" s="525"/>
      <c r="G15" s="525"/>
      <c r="H15" s="525"/>
      <c r="I15" s="525"/>
      <c r="J15" s="525"/>
      <c r="K15" s="526"/>
    </row>
    <row r="16" spans="2:12" ht="13.35" customHeight="1">
      <c r="B16" s="535"/>
      <c r="C16" s="551">
        <v>-758162.58709752816</v>
      </c>
      <c r="D16" s="539">
        <v>0</v>
      </c>
      <c r="E16" s="540">
        <f>C16-D16</f>
        <v>-758162.58709752816</v>
      </c>
      <c r="F16" s="525" t="s">
        <v>422</v>
      </c>
      <c r="G16" s="525"/>
      <c r="H16" s="525"/>
      <c r="I16" s="525"/>
      <c r="J16" s="525"/>
      <c r="K16" s="526"/>
    </row>
    <row r="17" spans="2:13" ht="21.75" customHeight="1">
      <c r="B17" s="535"/>
      <c r="C17" s="552"/>
      <c r="D17" s="542"/>
      <c r="E17" s="541"/>
      <c r="F17" s="525"/>
      <c r="G17" s="525"/>
      <c r="H17" s="525"/>
      <c r="I17" s="525"/>
      <c r="J17" s="525"/>
      <c r="K17" s="526"/>
    </row>
    <row r="18" spans="2:13" ht="13.35" customHeight="1">
      <c r="B18" s="535"/>
      <c r="C18" s="553">
        <f>SUM(C14:C17)</f>
        <v>-138304.91377704544</v>
      </c>
      <c r="D18" s="555">
        <f t="shared" ref="D18" si="0">SUM(D14:D17)</f>
        <v>619857.67332048272</v>
      </c>
      <c r="E18" s="557">
        <f>SUM(E14:E17)</f>
        <v>-758162.58709752816</v>
      </c>
      <c r="F18" s="525" t="s">
        <v>423</v>
      </c>
      <c r="G18" s="525"/>
      <c r="H18" s="525"/>
      <c r="I18" s="525"/>
      <c r="J18" s="525"/>
      <c r="K18" s="526"/>
    </row>
    <row r="19" spans="2:13" ht="20.25" customHeight="1" thickBot="1">
      <c r="B19" s="535"/>
      <c r="C19" s="554"/>
      <c r="D19" s="556"/>
      <c r="E19" s="558"/>
      <c r="F19" s="525"/>
      <c r="G19" s="525"/>
      <c r="H19" s="525"/>
      <c r="I19" s="525"/>
      <c r="J19" s="525"/>
      <c r="K19" s="526"/>
    </row>
    <row r="20" spans="2:13" ht="16.5" thickTop="1">
      <c r="B20" s="535"/>
      <c r="C20" s="325"/>
      <c r="D20" s="326"/>
      <c r="E20" s="327"/>
      <c r="F20" s="324"/>
      <c r="G20" s="324"/>
      <c r="H20" s="324"/>
      <c r="I20" s="324"/>
      <c r="J20" s="324"/>
      <c r="K20" s="328"/>
    </row>
    <row r="21" spans="2:13" ht="49.5" customHeight="1" thickBot="1">
      <c r="B21" s="536"/>
      <c r="C21" s="524" t="s">
        <v>424</v>
      </c>
      <c r="D21" s="525"/>
      <c r="E21" s="525"/>
      <c r="F21" s="525"/>
      <c r="G21" s="525"/>
      <c r="H21" s="525"/>
      <c r="I21" s="525"/>
      <c r="J21" s="525"/>
      <c r="K21" s="526"/>
    </row>
    <row r="22" spans="2:13" s="346" customFormat="1" ht="34.5" customHeight="1" thickBot="1">
      <c r="B22" s="323" t="s">
        <v>425</v>
      </c>
      <c r="C22" s="560" t="s">
        <v>426</v>
      </c>
      <c r="D22" s="561"/>
      <c r="E22" s="561"/>
      <c r="F22" s="561"/>
      <c r="G22" s="561"/>
      <c r="H22" s="561"/>
      <c r="I22" s="561"/>
      <c r="J22" s="561"/>
      <c r="K22" s="562"/>
      <c r="L22" s="347"/>
      <c r="M22" s="347"/>
    </row>
    <row r="23" spans="2:13" ht="33" customHeight="1" thickBot="1">
      <c r="B23" s="342">
        <v>3.1</v>
      </c>
      <c r="C23" s="548" t="s">
        <v>427</v>
      </c>
      <c r="D23" s="549"/>
      <c r="E23" s="549"/>
      <c r="F23" s="549"/>
      <c r="G23" s="549"/>
      <c r="H23" s="549"/>
      <c r="I23" s="549"/>
      <c r="J23" s="549"/>
      <c r="K23" s="550"/>
    </row>
    <row r="24" spans="2:13" ht="50.25" customHeight="1" thickBot="1">
      <c r="B24" s="339" t="s">
        <v>428</v>
      </c>
      <c r="C24" s="509" t="s">
        <v>429</v>
      </c>
      <c r="D24" s="510"/>
      <c r="E24" s="510"/>
      <c r="F24" s="510"/>
      <c r="G24" s="510"/>
      <c r="H24" s="510"/>
      <c r="I24" s="510"/>
      <c r="J24" s="510"/>
      <c r="K24" s="511"/>
    </row>
    <row r="25" spans="2:13" ht="31.5" customHeight="1">
      <c r="B25" s="543" t="s">
        <v>430</v>
      </c>
      <c r="C25" s="515" t="s">
        <v>431</v>
      </c>
      <c r="D25" s="516"/>
      <c r="E25" s="516"/>
      <c r="F25" s="516"/>
      <c r="G25" s="516"/>
      <c r="H25" s="516"/>
      <c r="I25" s="516"/>
      <c r="J25" s="516"/>
      <c r="K25" s="517"/>
    </row>
    <row r="26" spans="2:13" ht="16.5" customHeight="1" thickBot="1">
      <c r="B26" s="544"/>
      <c r="C26" s="512" t="s">
        <v>432</v>
      </c>
      <c r="D26" s="513"/>
      <c r="E26" s="513"/>
      <c r="F26" s="513"/>
      <c r="G26" s="513"/>
      <c r="H26" s="513"/>
      <c r="I26" s="513"/>
      <c r="J26" s="513"/>
      <c r="K26" s="514"/>
    </row>
    <row r="27" spans="2:13" ht="16.5" customHeight="1">
      <c r="B27" s="534" t="s">
        <v>433</v>
      </c>
      <c r="C27" s="515" t="s">
        <v>434</v>
      </c>
      <c r="D27" s="516"/>
      <c r="E27" s="516"/>
      <c r="F27" s="516"/>
      <c r="G27" s="516"/>
      <c r="H27" s="516"/>
      <c r="I27" s="516"/>
      <c r="J27" s="516"/>
      <c r="K27" s="517"/>
    </row>
    <row r="28" spans="2:13" ht="16.5" customHeight="1" thickBot="1">
      <c r="B28" s="535"/>
      <c r="C28" s="518" t="s">
        <v>435</v>
      </c>
      <c r="D28" s="519"/>
      <c r="E28" s="519"/>
      <c r="F28" s="519"/>
      <c r="G28" s="519"/>
      <c r="H28" s="519"/>
      <c r="I28" s="519"/>
      <c r="J28" s="519"/>
      <c r="K28" s="520"/>
    </row>
    <row r="29" spans="2:13" ht="36.75" customHeight="1" thickBot="1">
      <c r="B29" s="323">
        <v>3.4</v>
      </c>
      <c r="C29" s="506" t="s">
        <v>436</v>
      </c>
      <c r="D29" s="507"/>
      <c r="E29" s="507"/>
      <c r="F29" s="507"/>
      <c r="G29" s="507"/>
      <c r="H29" s="507"/>
      <c r="I29" s="507"/>
      <c r="J29" s="507"/>
      <c r="K29" s="508"/>
    </row>
    <row r="30" spans="2:13" ht="15.6" customHeight="1">
      <c r="B30" s="535">
        <v>4.0999999999999996</v>
      </c>
      <c r="C30" s="521" t="s">
        <v>437</v>
      </c>
      <c r="D30" s="522"/>
      <c r="E30" s="522"/>
      <c r="F30" s="522"/>
      <c r="G30" s="522"/>
      <c r="H30" s="522"/>
      <c r="I30" s="522"/>
      <c r="J30" s="522"/>
      <c r="K30" s="523"/>
    </row>
    <row r="31" spans="2:13" ht="16.350000000000001" customHeight="1">
      <c r="B31" s="535"/>
      <c r="C31" s="545" t="s">
        <v>438</v>
      </c>
      <c r="D31" s="546"/>
      <c r="E31" s="546"/>
      <c r="F31" s="546"/>
      <c r="G31" s="546"/>
      <c r="H31" s="546"/>
      <c r="I31" s="546"/>
      <c r="J31" s="546"/>
      <c r="K31" s="547"/>
    </row>
    <row r="32" spans="2:13" ht="16.350000000000001" customHeight="1">
      <c r="B32" s="535"/>
      <c r="C32" s="524" t="s">
        <v>439</v>
      </c>
      <c r="D32" s="525"/>
      <c r="E32" s="525"/>
      <c r="F32" s="525"/>
      <c r="G32" s="525"/>
      <c r="H32" s="525"/>
      <c r="I32" s="525"/>
      <c r="J32" s="525"/>
      <c r="K32" s="526"/>
    </row>
    <row r="33" spans="2:22" ht="18" customHeight="1">
      <c r="B33" s="535"/>
      <c r="C33" s="524" t="s">
        <v>440</v>
      </c>
      <c r="D33" s="525"/>
      <c r="E33" s="525"/>
      <c r="F33" s="525"/>
      <c r="G33" s="525"/>
      <c r="H33" s="525"/>
      <c r="I33" s="525"/>
      <c r="J33" s="525"/>
      <c r="K33" s="526"/>
      <c r="M33" s="341"/>
      <c r="N33" s="341"/>
      <c r="O33" s="341"/>
      <c r="P33" s="341"/>
      <c r="Q33" s="341"/>
      <c r="R33" s="341"/>
      <c r="S33" s="341"/>
      <c r="T33" s="341"/>
      <c r="U33" s="341"/>
      <c r="V33" s="341"/>
    </row>
    <row r="34" spans="2:22" ht="85.5" customHeight="1">
      <c r="B34" s="535"/>
      <c r="C34" s="527" t="s">
        <v>441</v>
      </c>
      <c r="D34" s="528"/>
      <c r="E34" s="528"/>
      <c r="F34" s="528"/>
      <c r="G34" s="528"/>
      <c r="H34" s="528"/>
      <c r="I34" s="528"/>
      <c r="J34" s="528"/>
      <c r="K34" s="529"/>
      <c r="M34" s="341"/>
      <c r="N34" s="341"/>
      <c r="O34" s="341"/>
      <c r="P34" s="341"/>
      <c r="Q34" s="341"/>
      <c r="R34" s="341"/>
      <c r="S34" s="341"/>
      <c r="T34" s="341"/>
      <c r="U34" s="341"/>
      <c r="V34" s="341"/>
    </row>
    <row r="35" spans="2:22" ht="41.25" customHeight="1">
      <c r="B35" s="535"/>
      <c r="C35" s="527" t="s">
        <v>442</v>
      </c>
      <c r="D35" s="528"/>
      <c r="E35" s="528"/>
      <c r="F35" s="528"/>
      <c r="G35" s="528"/>
      <c r="H35" s="528"/>
      <c r="I35" s="528"/>
      <c r="J35" s="528"/>
      <c r="K35" s="529"/>
      <c r="M35" s="341"/>
      <c r="N35" s="341"/>
      <c r="O35" s="341"/>
      <c r="P35" s="341"/>
      <c r="Q35" s="341"/>
      <c r="R35" s="341"/>
      <c r="S35" s="341"/>
      <c r="T35" s="341"/>
      <c r="U35" s="341"/>
      <c r="V35" s="341"/>
    </row>
    <row r="36" spans="2:22" ht="30" customHeight="1" thickBot="1">
      <c r="B36" s="536"/>
      <c r="C36" s="531" t="s">
        <v>443</v>
      </c>
      <c r="D36" s="532"/>
      <c r="E36" s="532"/>
      <c r="F36" s="532"/>
      <c r="G36" s="532"/>
      <c r="H36" s="532"/>
      <c r="I36" s="532"/>
      <c r="J36" s="532"/>
      <c r="K36" s="533"/>
      <c r="M36" s="341"/>
      <c r="N36" s="341"/>
      <c r="O36" s="341"/>
      <c r="P36" s="341"/>
      <c r="Q36" s="341"/>
      <c r="R36" s="341"/>
      <c r="S36" s="341"/>
      <c r="T36" s="341"/>
      <c r="U36" s="341"/>
      <c r="V36" s="341"/>
    </row>
    <row r="37" spans="2:22" ht="137.25" customHeight="1" thickBot="1">
      <c r="B37" s="323" t="s">
        <v>444</v>
      </c>
      <c r="C37" s="512" t="s">
        <v>445</v>
      </c>
      <c r="D37" s="513"/>
      <c r="E37" s="513"/>
      <c r="F37" s="513"/>
      <c r="G37" s="513"/>
      <c r="H37" s="513"/>
      <c r="I37" s="513"/>
      <c r="J37" s="513"/>
      <c r="K37" s="514"/>
    </row>
    <row r="38" spans="2:22" ht="50.25" customHeight="1" thickBot="1">
      <c r="B38" s="323">
        <v>5.0999999999999996</v>
      </c>
      <c r="C38" s="506" t="s">
        <v>446</v>
      </c>
      <c r="D38" s="507"/>
      <c r="E38" s="507"/>
      <c r="F38" s="507"/>
      <c r="G38" s="507"/>
      <c r="H38" s="507"/>
      <c r="I38" s="507"/>
      <c r="J38" s="507"/>
      <c r="K38" s="508"/>
    </row>
    <row r="40" spans="2:22" ht="15.75">
      <c r="C40" s="340"/>
      <c r="D40" s="340"/>
      <c r="E40" s="340"/>
      <c r="F40" s="340"/>
      <c r="G40" s="340"/>
      <c r="H40" s="340"/>
      <c r="I40" s="340"/>
      <c r="J40" s="340"/>
      <c r="K40" s="340"/>
    </row>
    <row r="43" spans="2:22" ht="13.5">
      <c r="B43" s="295"/>
      <c r="C43" s="530"/>
      <c r="D43" s="530"/>
      <c r="E43" s="530"/>
      <c r="F43" s="530"/>
      <c r="G43" s="530"/>
      <c r="H43" s="530"/>
      <c r="I43" s="530"/>
      <c r="J43" s="530"/>
      <c r="K43" s="530"/>
      <c r="L43" s="295"/>
      <c r="M43" s="295"/>
    </row>
    <row r="44" spans="2:22">
      <c r="B44" s="295"/>
      <c r="C44" s="295"/>
      <c r="D44" s="295"/>
      <c r="E44" s="295"/>
      <c r="F44" s="295"/>
      <c r="G44" s="295"/>
      <c r="H44" s="295"/>
      <c r="I44" s="295"/>
      <c r="J44" s="295"/>
      <c r="K44" s="295"/>
      <c r="L44" s="295"/>
      <c r="M44" s="295"/>
    </row>
    <row r="45" spans="2:22">
      <c r="B45" s="329"/>
      <c r="C45" s="329"/>
      <c r="D45" s="290"/>
      <c r="E45" s="290"/>
      <c r="F45" s="290"/>
      <c r="G45" s="290"/>
      <c r="H45" s="290"/>
      <c r="I45" s="290"/>
      <c r="J45" s="290"/>
      <c r="K45" s="290"/>
      <c r="L45" s="290"/>
      <c r="M45" s="290"/>
    </row>
    <row r="46" spans="2:22">
      <c r="B46" s="295"/>
      <c r="C46" s="295"/>
      <c r="D46" s="295"/>
      <c r="E46" s="295"/>
      <c r="F46" s="295"/>
      <c r="G46" s="295"/>
      <c r="H46" s="295"/>
      <c r="I46" s="295"/>
      <c r="J46" s="295"/>
      <c r="K46" s="295"/>
      <c r="L46" s="295"/>
      <c r="M46" s="295"/>
    </row>
    <row r="47" spans="2:22">
      <c r="B47" s="295"/>
      <c r="C47" s="295"/>
      <c r="D47" s="295"/>
      <c r="E47" s="295"/>
      <c r="F47" s="295"/>
      <c r="G47" s="295"/>
      <c r="H47" s="295"/>
      <c r="I47" s="295"/>
      <c r="J47" s="295"/>
      <c r="K47" s="295"/>
      <c r="L47" s="295"/>
      <c r="M47" s="295"/>
    </row>
  </sheetData>
  <mergeCells count="42">
    <mergeCell ref="B7:B8"/>
    <mergeCell ref="C7:K8"/>
    <mergeCell ref="C9:K9"/>
    <mergeCell ref="C31:K31"/>
    <mergeCell ref="C10:K10"/>
    <mergeCell ref="C23:K23"/>
    <mergeCell ref="C16:C17"/>
    <mergeCell ref="C18:C19"/>
    <mergeCell ref="D18:D19"/>
    <mergeCell ref="E18:E19"/>
    <mergeCell ref="F18:K19"/>
    <mergeCell ref="F16:K17"/>
    <mergeCell ref="F14:K15"/>
    <mergeCell ref="C14:C15"/>
    <mergeCell ref="D14:D15"/>
    <mergeCell ref="C22:K22"/>
    <mergeCell ref="C43:K43"/>
    <mergeCell ref="C36:K36"/>
    <mergeCell ref="B11:B21"/>
    <mergeCell ref="F12:F13"/>
    <mergeCell ref="K12:K13"/>
    <mergeCell ref="E14:E15"/>
    <mergeCell ref="E16:E17"/>
    <mergeCell ref="D16:D17"/>
    <mergeCell ref="B25:B26"/>
    <mergeCell ref="C25:K25"/>
    <mergeCell ref="C26:K26"/>
    <mergeCell ref="C32:K32"/>
    <mergeCell ref="B27:B28"/>
    <mergeCell ref="B30:B36"/>
    <mergeCell ref="C21:K21"/>
    <mergeCell ref="C11:K11"/>
    <mergeCell ref="C38:K38"/>
    <mergeCell ref="C24:K24"/>
    <mergeCell ref="C29:K29"/>
    <mergeCell ref="C37:K37"/>
    <mergeCell ref="C27:K27"/>
    <mergeCell ref="C28:K28"/>
    <mergeCell ref="C30:K30"/>
    <mergeCell ref="C33:K33"/>
    <mergeCell ref="C34:K34"/>
    <mergeCell ref="C35:K35"/>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33CCCC"/>
    <pageSetUpPr fitToPage="1"/>
  </sheetPr>
  <dimension ref="A1:P95"/>
  <sheetViews>
    <sheetView zoomScaleNormal="100" workbookViewId="0"/>
  </sheetViews>
  <sheetFormatPr defaultColWidth="9" defaultRowHeight="12.75"/>
  <cols>
    <col min="1" max="1" width="10.85546875" style="145" customWidth="1"/>
    <col min="2" max="2" width="15.85546875" style="150" customWidth="1"/>
    <col min="3" max="3" width="27.42578125" style="145" customWidth="1"/>
    <col min="4" max="4" width="22.85546875" style="150" customWidth="1"/>
    <col min="5" max="5" width="23.5703125" style="145" customWidth="1"/>
    <col min="6" max="6" width="25.140625" style="145" customWidth="1"/>
    <col min="7" max="7" width="63.85546875" style="145" customWidth="1"/>
    <col min="8" max="8" width="19.140625" style="152" customWidth="1"/>
    <col min="9" max="9" width="16.5703125" style="152" customWidth="1"/>
    <col min="10" max="10" width="12.42578125" style="152" customWidth="1"/>
    <col min="11" max="11" width="9.85546875" style="152" customWidth="1"/>
    <col min="12" max="12" width="9" style="152" customWidth="1"/>
    <col min="13" max="13" width="9" style="152"/>
    <col min="14" max="14" width="11.140625" style="152" customWidth="1"/>
    <col min="15" max="15" width="9" style="152"/>
    <col min="16" max="16" width="82.140625" style="152" customWidth="1"/>
    <col min="17" max="16384" width="9" style="145"/>
  </cols>
  <sheetData>
    <row r="1" spans="1:16" ht="22.35" customHeight="1">
      <c r="H1" s="329"/>
    </row>
    <row r="2" spans="1:16" ht="28.5" customHeight="1">
      <c r="A2" s="157" t="s">
        <v>0</v>
      </c>
      <c r="B2" s="158" t="s">
        <v>447</v>
      </c>
      <c r="C2" s="157" t="s">
        <v>448</v>
      </c>
      <c r="D2" s="157" t="s">
        <v>449</v>
      </c>
      <c r="E2" s="157" t="s">
        <v>450</v>
      </c>
      <c r="F2" s="157" t="s">
        <v>451</v>
      </c>
      <c r="G2" s="157" t="s">
        <v>452</v>
      </c>
      <c r="H2" s="153"/>
      <c r="I2" s="153"/>
      <c r="J2" s="153"/>
      <c r="K2" s="153"/>
      <c r="L2" s="153"/>
      <c r="M2" s="153"/>
      <c r="N2" s="153"/>
      <c r="O2" s="153"/>
      <c r="P2" s="153"/>
    </row>
    <row r="3" spans="1:16" s="148" customFormat="1" ht="25.5">
      <c r="A3" s="146">
        <v>44084</v>
      </c>
      <c r="B3" s="147">
        <v>1</v>
      </c>
      <c r="C3" s="330" t="s">
        <v>453</v>
      </c>
      <c r="D3" s="331"/>
      <c r="E3" s="332"/>
      <c r="F3" s="332" t="s">
        <v>454</v>
      </c>
      <c r="G3" s="332" t="s">
        <v>455</v>
      </c>
      <c r="H3" s="154"/>
      <c r="I3" s="155"/>
      <c r="J3" s="155"/>
      <c r="K3" s="155"/>
      <c r="L3" s="155"/>
      <c r="M3" s="155"/>
      <c r="N3" s="155"/>
      <c r="O3" s="155"/>
      <c r="P3" s="156"/>
    </row>
    <row r="4" spans="1:16" s="148" customFormat="1" ht="25.5">
      <c r="A4" s="146">
        <v>44084</v>
      </c>
      <c r="B4" s="147">
        <f>B3+1</f>
        <v>2</v>
      </c>
      <c r="C4" s="330" t="s">
        <v>456</v>
      </c>
      <c r="D4" s="401">
        <v>2.1</v>
      </c>
      <c r="E4" s="332" t="s">
        <v>457</v>
      </c>
      <c r="F4" s="330" t="s">
        <v>458</v>
      </c>
      <c r="G4" s="332" t="s">
        <v>459</v>
      </c>
      <c r="H4" s="154"/>
      <c r="I4" s="155"/>
      <c r="J4" s="155"/>
      <c r="K4" s="155"/>
      <c r="L4" s="155"/>
      <c r="M4" s="155"/>
      <c r="N4" s="155"/>
      <c r="O4" s="155"/>
      <c r="P4" s="156"/>
    </row>
    <row r="5" spans="1:16" s="148" customFormat="1" ht="25.5">
      <c r="A5" s="146">
        <v>44084</v>
      </c>
      <c r="B5" s="147">
        <f>B4+1</f>
        <v>3</v>
      </c>
      <c r="C5" s="330" t="s">
        <v>460</v>
      </c>
      <c r="D5" s="331">
        <v>3.1</v>
      </c>
      <c r="E5" s="332" t="s">
        <v>461</v>
      </c>
      <c r="F5" s="330" t="s">
        <v>462</v>
      </c>
      <c r="G5" s="332" t="s">
        <v>463</v>
      </c>
      <c r="H5" s="154"/>
      <c r="I5" s="155"/>
      <c r="J5" s="155"/>
      <c r="K5" s="155"/>
      <c r="L5" s="155"/>
      <c r="M5" s="155"/>
      <c r="N5" s="155"/>
      <c r="O5" s="155"/>
      <c r="P5" s="156"/>
    </row>
    <row r="6" spans="1:16" s="148" customFormat="1" ht="25.5">
      <c r="A6" s="146">
        <v>44084</v>
      </c>
      <c r="B6" s="147">
        <f t="shared" ref="B6:B69" si="0">B5+1</f>
        <v>4</v>
      </c>
      <c r="C6" s="330" t="s">
        <v>464</v>
      </c>
      <c r="D6" s="331" t="s">
        <v>430</v>
      </c>
      <c r="E6" s="332" t="s">
        <v>465</v>
      </c>
      <c r="F6" s="330" t="s">
        <v>466</v>
      </c>
      <c r="G6" s="332" t="s">
        <v>467</v>
      </c>
      <c r="H6" s="154"/>
      <c r="I6" s="155"/>
      <c r="J6" s="155"/>
      <c r="K6" s="155"/>
      <c r="L6" s="155"/>
      <c r="M6" s="155"/>
      <c r="N6" s="155"/>
      <c r="O6" s="155"/>
      <c r="P6" s="156"/>
    </row>
    <row r="7" spans="1:16" s="148" customFormat="1" ht="48.75" customHeight="1">
      <c r="A7" s="146">
        <v>44084</v>
      </c>
      <c r="B7" s="147">
        <f t="shared" si="0"/>
        <v>5</v>
      </c>
      <c r="C7" s="330" t="s">
        <v>464</v>
      </c>
      <c r="D7" s="331" t="s">
        <v>430</v>
      </c>
      <c r="E7" s="332" t="s">
        <v>468</v>
      </c>
      <c r="F7" s="330" t="s">
        <v>469</v>
      </c>
      <c r="G7" s="332" t="s">
        <v>470</v>
      </c>
      <c r="H7" s="154"/>
      <c r="I7" s="155"/>
      <c r="J7" s="155"/>
      <c r="K7" s="155"/>
      <c r="L7" s="155"/>
      <c r="M7" s="155"/>
      <c r="N7" s="155"/>
      <c r="O7" s="155"/>
      <c r="P7" s="156"/>
    </row>
    <row r="8" spans="1:16" s="148" customFormat="1" ht="99" customHeight="1">
      <c r="A8" s="146">
        <v>44084</v>
      </c>
      <c r="B8" s="147">
        <f t="shared" si="0"/>
        <v>6</v>
      </c>
      <c r="C8" s="330" t="s">
        <v>464</v>
      </c>
      <c r="D8" s="331" t="s">
        <v>430</v>
      </c>
      <c r="E8" s="332" t="s">
        <v>471</v>
      </c>
      <c r="F8" s="330" t="s">
        <v>472</v>
      </c>
      <c r="G8" s="332" t="s">
        <v>473</v>
      </c>
      <c r="H8" s="154"/>
      <c r="I8" s="155"/>
      <c r="J8" s="155"/>
      <c r="K8" s="155"/>
      <c r="L8" s="155"/>
      <c r="M8" s="155"/>
      <c r="N8" s="155"/>
      <c r="O8" s="155"/>
      <c r="P8" s="156"/>
    </row>
    <row r="9" spans="1:16" s="148" customFormat="1" ht="33" customHeight="1">
      <c r="A9" s="146">
        <v>44084</v>
      </c>
      <c r="B9" s="147">
        <f t="shared" si="0"/>
        <v>7</v>
      </c>
      <c r="C9" s="330" t="s">
        <v>460</v>
      </c>
      <c r="D9" s="331">
        <v>3.1</v>
      </c>
      <c r="E9" s="332" t="s">
        <v>474</v>
      </c>
      <c r="F9" s="330" t="s">
        <v>475</v>
      </c>
      <c r="G9" s="332" t="s">
        <v>476</v>
      </c>
      <c r="H9" s="154"/>
      <c r="I9" s="155"/>
      <c r="J9" s="155"/>
      <c r="K9" s="155"/>
      <c r="L9" s="155"/>
      <c r="M9" s="155"/>
      <c r="N9" s="155"/>
      <c r="O9" s="155"/>
      <c r="P9" s="156"/>
    </row>
    <row r="10" spans="1:16" s="148" customFormat="1">
      <c r="A10" s="146">
        <v>44084</v>
      </c>
      <c r="B10" s="147">
        <f t="shared" si="0"/>
        <v>8</v>
      </c>
      <c r="C10" s="330" t="s">
        <v>460</v>
      </c>
      <c r="D10" s="331">
        <v>3.1</v>
      </c>
      <c r="E10" s="330" t="s">
        <v>477</v>
      </c>
      <c r="F10" s="330" t="s">
        <v>478</v>
      </c>
      <c r="G10" s="332" t="s">
        <v>479</v>
      </c>
      <c r="H10" s="154"/>
      <c r="I10" s="155"/>
      <c r="J10" s="155"/>
      <c r="K10" s="155"/>
      <c r="L10" s="155"/>
      <c r="M10" s="155"/>
      <c r="N10" s="155"/>
      <c r="O10" s="155"/>
      <c r="P10" s="156"/>
    </row>
    <row r="11" spans="1:16" s="148" customFormat="1" ht="38.25">
      <c r="A11" s="146">
        <v>44084</v>
      </c>
      <c r="B11" s="147">
        <f t="shared" si="0"/>
        <v>9</v>
      </c>
      <c r="C11" s="330" t="s">
        <v>460</v>
      </c>
      <c r="D11" s="331">
        <v>3.1</v>
      </c>
      <c r="E11" s="332" t="s">
        <v>480</v>
      </c>
      <c r="F11" s="330" t="s">
        <v>481</v>
      </c>
      <c r="G11" s="332" t="s">
        <v>482</v>
      </c>
      <c r="H11" s="154"/>
      <c r="I11" s="155"/>
      <c r="J11" s="155"/>
      <c r="K11" s="155"/>
      <c r="L11" s="155"/>
      <c r="M11" s="155"/>
      <c r="N11" s="155"/>
      <c r="O11" s="155"/>
      <c r="P11" s="156"/>
    </row>
    <row r="12" spans="1:16" s="148" customFormat="1" ht="12.75" customHeight="1">
      <c r="A12" s="146">
        <v>44084</v>
      </c>
      <c r="B12" s="147">
        <f t="shared" si="0"/>
        <v>10</v>
      </c>
      <c r="C12" s="330" t="s">
        <v>483</v>
      </c>
      <c r="D12" s="331" t="s">
        <v>428</v>
      </c>
      <c r="E12" s="402" t="s">
        <v>484</v>
      </c>
      <c r="F12" s="330" t="s">
        <v>475</v>
      </c>
      <c r="G12" s="332" t="s">
        <v>485</v>
      </c>
      <c r="H12" s="154"/>
      <c r="I12" s="155"/>
      <c r="J12" s="155"/>
      <c r="K12" s="155"/>
      <c r="L12" s="155"/>
      <c r="M12" s="155"/>
      <c r="N12" s="155"/>
      <c r="O12" s="155"/>
      <c r="P12" s="156"/>
    </row>
    <row r="13" spans="1:16" s="148" customFormat="1">
      <c r="A13" s="146">
        <v>44084</v>
      </c>
      <c r="B13" s="147">
        <f t="shared" si="0"/>
        <v>11</v>
      </c>
      <c r="C13" s="330" t="s">
        <v>412</v>
      </c>
      <c r="D13" s="331" t="s">
        <v>2</v>
      </c>
      <c r="E13" s="332" t="s">
        <v>486</v>
      </c>
      <c r="F13" s="330" t="s">
        <v>487</v>
      </c>
      <c r="G13" s="332" t="s">
        <v>488</v>
      </c>
      <c r="H13" s="154"/>
      <c r="I13" s="155"/>
      <c r="J13" s="155"/>
      <c r="K13" s="155"/>
      <c r="L13" s="155"/>
      <c r="M13" s="155"/>
      <c r="N13" s="155"/>
      <c r="O13" s="155"/>
      <c r="P13" s="156"/>
    </row>
    <row r="14" spans="1:16" s="148" customFormat="1" ht="38.25">
      <c r="A14" s="146">
        <v>44084</v>
      </c>
      <c r="B14" s="147">
        <f t="shared" si="0"/>
        <v>12</v>
      </c>
      <c r="C14" s="330" t="s">
        <v>489</v>
      </c>
      <c r="D14" s="331" t="s">
        <v>490</v>
      </c>
      <c r="E14" s="332" t="s">
        <v>491</v>
      </c>
      <c r="F14" s="332" t="s">
        <v>492</v>
      </c>
      <c r="G14" s="332" t="s">
        <v>493</v>
      </c>
      <c r="H14" s="154"/>
      <c r="I14" s="155"/>
      <c r="J14" s="155"/>
      <c r="K14" s="155"/>
      <c r="L14" s="155"/>
      <c r="M14" s="155"/>
      <c r="N14" s="155"/>
      <c r="O14" s="155"/>
      <c r="P14" s="156"/>
    </row>
    <row r="15" spans="1:16" s="148" customFormat="1">
      <c r="A15" s="146">
        <v>44084</v>
      </c>
      <c r="B15" s="147">
        <f t="shared" si="0"/>
        <v>13</v>
      </c>
      <c r="C15" s="330" t="s">
        <v>464</v>
      </c>
      <c r="D15" s="331"/>
      <c r="E15" s="332"/>
      <c r="F15" s="330"/>
      <c r="G15" s="332" t="s">
        <v>494</v>
      </c>
      <c r="H15" s="154"/>
      <c r="I15" s="155"/>
      <c r="J15" s="155"/>
      <c r="K15" s="155"/>
      <c r="L15" s="155"/>
      <c r="M15" s="155"/>
      <c r="N15" s="155"/>
      <c r="O15" s="155"/>
      <c r="P15" s="156"/>
    </row>
    <row r="16" spans="1:16" s="148" customFormat="1">
      <c r="A16" s="146">
        <v>44084</v>
      </c>
      <c r="B16" s="147">
        <f t="shared" si="0"/>
        <v>14</v>
      </c>
      <c r="C16" s="330" t="s">
        <v>495</v>
      </c>
      <c r="D16" s="331" t="s">
        <v>433</v>
      </c>
      <c r="E16" s="332" t="s">
        <v>496</v>
      </c>
      <c r="F16" s="330" t="s">
        <v>497</v>
      </c>
      <c r="G16" s="332" t="s">
        <v>498</v>
      </c>
      <c r="H16" s="154"/>
      <c r="I16" s="155"/>
      <c r="J16" s="155"/>
      <c r="K16" s="155"/>
      <c r="L16" s="155"/>
      <c r="M16" s="155"/>
      <c r="N16" s="155"/>
      <c r="O16" s="155"/>
      <c r="P16" s="156"/>
    </row>
    <row r="17" spans="1:16" s="148" customFormat="1">
      <c r="A17" s="146">
        <v>44084</v>
      </c>
      <c r="B17" s="147">
        <f t="shared" si="0"/>
        <v>15</v>
      </c>
      <c r="C17" s="330" t="s">
        <v>460</v>
      </c>
      <c r="D17" s="331">
        <v>3.1</v>
      </c>
      <c r="E17" s="332" t="s">
        <v>499</v>
      </c>
      <c r="F17" s="330" t="s">
        <v>475</v>
      </c>
      <c r="G17" s="332" t="s">
        <v>500</v>
      </c>
      <c r="H17" s="154"/>
      <c r="I17" s="155"/>
      <c r="J17" s="155"/>
      <c r="K17" s="155"/>
      <c r="L17" s="155"/>
      <c r="M17" s="155"/>
      <c r="N17" s="155"/>
      <c r="O17" s="155"/>
      <c r="P17" s="156"/>
    </row>
    <row r="18" spans="1:16" s="148" customFormat="1">
      <c r="A18" s="146">
        <v>44084</v>
      </c>
      <c r="B18" s="147">
        <f t="shared" si="0"/>
        <v>16</v>
      </c>
      <c r="C18" s="330" t="s">
        <v>460</v>
      </c>
      <c r="D18" s="331">
        <v>3.1</v>
      </c>
      <c r="E18" s="332" t="s">
        <v>501</v>
      </c>
      <c r="F18" s="330" t="s">
        <v>478</v>
      </c>
      <c r="G18" s="332" t="s">
        <v>502</v>
      </c>
      <c r="H18" s="154"/>
      <c r="I18" s="155"/>
      <c r="J18" s="155"/>
      <c r="K18" s="155"/>
      <c r="L18" s="155"/>
      <c r="M18" s="155"/>
      <c r="N18" s="155"/>
      <c r="O18" s="155"/>
      <c r="P18" s="156"/>
    </row>
    <row r="19" spans="1:16" s="148" customFormat="1">
      <c r="A19" s="146">
        <v>44084</v>
      </c>
      <c r="B19" s="147">
        <f t="shared" si="0"/>
        <v>17</v>
      </c>
      <c r="C19" s="330" t="s">
        <v>495</v>
      </c>
      <c r="D19" s="331" t="s">
        <v>430</v>
      </c>
      <c r="E19" s="332" t="s">
        <v>503</v>
      </c>
      <c r="F19" s="330" t="s">
        <v>504</v>
      </c>
      <c r="G19" s="332" t="s">
        <v>505</v>
      </c>
      <c r="H19" s="154"/>
      <c r="I19" s="155"/>
      <c r="J19" s="155"/>
      <c r="K19" s="155"/>
      <c r="L19" s="155"/>
      <c r="M19" s="155"/>
      <c r="N19" s="155"/>
      <c r="O19" s="155"/>
      <c r="P19" s="156"/>
    </row>
    <row r="20" spans="1:16" s="148" customFormat="1">
      <c r="A20" s="146">
        <v>44084</v>
      </c>
      <c r="B20" s="147">
        <f t="shared" si="0"/>
        <v>18</v>
      </c>
      <c r="C20" s="330" t="s">
        <v>495</v>
      </c>
      <c r="D20" s="331" t="s">
        <v>433</v>
      </c>
      <c r="E20" s="402" t="s">
        <v>506</v>
      </c>
      <c r="F20" s="330" t="s">
        <v>504</v>
      </c>
      <c r="G20" s="332" t="s">
        <v>507</v>
      </c>
      <c r="H20" s="154"/>
      <c r="I20" s="155"/>
      <c r="J20" s="155"/>
      <c r="K20" s="155"/>
      <c r="L20" s="155"/>
      <c r="M20" s="155"/>
      <c r="N20" s="155"/>
      <c r="O20" s="155"/>
      <c r="P20" s="156"/>
    </row>
    <row r="21" spans="1:16" s="148" customFormat="1">
      <c r="A21" s="146">
        <v>44084</v>
      </c>
      <c r="B21" s="147">
        <f t="shared" si="0"/>
        <v>19</v>
      </c>
      <c r="C21" s="330" t="s">
        <v>508</v>
      </c>
      <c r="D21" s="331">
        <v>4.0999999999999996</v>
      </c>
      <c r="E21" s="332" t="s">
        <v>509</v>
      </c>
      <c r="F21" s="330" t="s">
        <v>475</v>
      </c>
      <c r="G21" s="332" t="s">
        <v>510</v>
      </c>
      <c r="H21" s="154"/>
      <c r="I21" s="155"/>
      <c r="J21" s="155"/>
      <c r="K21" s="155"/>
      <c r="L21" s="155"/>
      <c r="M21" s="155"/>
      <c r="N21" s="155"/>
      <c r="O21" s="155"/>
      <c r="P21" s="156"/>
    </row>
    <row r="22" spans="1:16" s="148" customFormat="1">
      <c r="A22" s="146">
        <v>44084</v>
      </c>
      <c r="B22" s="147">
        <f t="shared" si="0"/>
        <v>20</v>
      </c>
      <c r="C22" s="330" t="s">
        <v>508</v>
      </c>
      <c r="D22" s="331">
        <v>4.0999999999999996</v>
      </c>
      <c r="E22" s="332" t="s">
        <v>511</v>
      </c>
      <c r="F22" s="330" t="s">
        <v>512</v>
      </c>
      <c r="G22" s="332" t="s">
        <v>513</v>
      </c>
      <c r="H22" s="154"/>
      <c r="I22" s="155"/>
      <c r="J22" s="155"/>
      <c r="K22" s="155"/>
      <c r="L22" s="155"/>
      <c r="M22" s="155"/>
      <c r="N22" s="155"/>
      <c r="O22" s="155"/>
      <c r="P22" s="156"/>
    </row>
    <row r="23" spans="1:16" s="148" customFormat="1" ht="27" customHeight="1">
      <c r="A23" s="146">
        <v>44084</v>
      </c>
      <c r="B23" s="147">
        <f t="shared" si="0"/>
        <v>21</v>
      </c>
      <c r="C23" s="330" t="s">
        <v>508</v>
      </c>
      <c r="D23" s="331">
        <v>4.0999999999999996</v>
      </c>
      <c r="E23" s="332" t="s">
        <v>514</v>
      </c>
      <c r="F23" s="330" t="s">
        <v>478</v>
      </c>
      <c r="G23" s="332" t="s">
        <v>515</v>
      </c>
      <c r="H23" s="154"/>
      <c r="I23" s="155"/>
      <c r="J23" s="155"/>
      <c r="K23" s="155"/>
      <c r="L23" s="155"/>
      <c r="M23" s="155"/>
      <c r="N23" s="155"/>
      <c r="O23" s="155"/>
      <c r="P23" s="156"/>
    </row>
    <row r="24" spans="1:16" s="148" customFormat="1" ht="25.5">
      <c r="A24" s="146">
        <v>44084</v>
      </c>
      <c r="B24" s="147">
        <f t="shared" si="0"/>
        <v>22</v>
      </c>
      <c r="C24" s="330" t="s">
        <v>495</v>
      </c>
      <c r="D24" s="331" t="s">
        <v>516</v>
      </c>
      <c r="E24" s="332" t="s">
        <v>517</v>
      </c>
      <c r="F24" s="330" t="s">
        <v>469</v>
      </c>
      <c r="G24" s="332" t="s">
        <v>518</v>
      </c>
      <c r="H24" s="154"/>
      <c r="I24" s="155"/>
      <c r="J24" s="155"/>
      <c r="K24" s="155"/>
      <c r="L24" s="155"/>
      <c r="M24" s="155"/>
      <c r="N24" s="155"/>
      <c r="O24" s="155"/>
      <c r="P24" s="156"/>
    </row>
    <row r="25" spans="1:16" s="148" customFormat="1">
      <c r="A25" s="146">
        <v>44084</v>
      </c>
      <c r="B25" s="147">
        <f t="shared" si="0"/>
        <v>23</v>
      </c>
      <c r="C25" s="148" t="s">
        <v>464</v>
      </c>
      <c r="D25" s="148" t="s">
        <v>430</v>
      </c>
      <c r="E25" s="149" t="s">
        <v>519</v>
      </c>
      <c r="F25" s="148" t="s">
        <v>520</v>
      </c>
      <c r="G25" s="149" t="s">
        <v>521</v>
      </c>
      <c r="H25" s="154"/>
      <c r="I25" s="155"/>
      <c r="J25" s="155"/>
      <c r="K25" s="155"/>
      <c r="L25" s="155"/>
      <c r="M25" s="155"/>
      <c r="N25" s="155"/>
      <c r="O25" s="155"/>
      <c r="P25" s="156"/>
    </row>
    <row r="26" spans="1:16" s="148" customFormat="1">
      <c r="A26" s="146">
        <v>44084</v>
      </c>
      <c r="B26" s="147">
        <f t="shared" si="0"/>
        <v>24</v>
      </c>
      <c r="C26" s="148" t="s">
        <v>464</v>
      </c>
      <c r="D26" s="148" t="s">
        <v>433</v>
      </c>
      <c r="E26" s="149" t="s">
        <v>522</v>
      </c>
      <c r="F26" s="148" t="s">
        <v>520</v>
      </c>
      <c r="G26" s="149" t="s">
        <v>521</v>
      </c>
      <c r="H26" s="154"/>
      <c r="I26" s="155"/>
      <c r="J26" s="155"/>
      <c r="K26" s="155"/>
      <c r="L26" s="155"/>
      <c r="M26" s="155"/>
      <c r="N26" s="155"/>
      <c r="O26" s="155"/>
      <c r="P26" s="156"/>
    </row>
    <row r="27" spans="1:16" s="148" customFormat="1">
      <c r="A27" s="146">
        <v>44084</v>
      </c>
      <c r="B27" s="147">
        <f t="shared" si="0"/>
        <v>25</v>
      </c>
      <c r="C27" s="330" t="s">
        <v>483</v>
      </c>
      <c r="D27" s="331" t="s">
        <v>428</v>
      </c>
      <c r="E27" s="149" t="s">
        <v>523</v>
      </c>
      <c r="F27" s="148" t="s">
        <v>520</v>
      </c>
      <c r="G27" s="149" t="s">
        <v>521</v>
      </c>
      <c r="H27" s="154"/>
      <c r="I27" s="155"/>
      <c r="J27" s="155"/>
      <c r="K27" s="155"/>
      <c r="L27" s="155"/>
      <c r="M27" s="155"/>
      <c r="N27" s="155"/>
      <c r="O27" s="155"/>
      <c r="P27" s="156"/>
    </row>
    <row r="28" spans="1:16" s="148" customFormat="1">
      <c r="A28" s="146">
        <v>44109</v>
      </c>
      <c r="B28" s="147">
        <f t="shared" si="0"/>
        <v>26</v>
      </c>
      <c r="C28" s="148" t="s">
        <v>412</v>
      </c>
      <c r="D28" s="148" t="s">
        <v>2</v>
      </c>
      <c r="E28" s="148" t="s">
        <v>524</v>
      </c>
      <c r="F28" s="148" t="s">
        <v>525</v>
      </c>
      <c r="G28" s="149" t="s">
        <v>526</v>
      </c>
      <c r="H28" s="155"/>
      <c r="I28" s="155"/>
      <c r="J28" s="155"/>
      <c r="K28" s="155"/>
      <c r="L28" s="155"/>
      <c r="M28" s="155"/>
      <c r="N28" s="155"/>
      <c r="O28" s="155"/>
      <c r="P28" s="155"/>
    </row>
    <row r="29" spans="1:16" s="148" customFormat="1">
      <c r="A29" s="146">
        <v>44109</v>
      </c>
      <c r="B29" s="403">
        <f t="shared" si="0"/>
        <v>27</v>
      </c>
      <c r="C29" s="148" t="s">
        <v>483</v>
      </c>
      <c r="D29" s="148" t="s">
        <v>428</v>
      </c>
      <c r="E29" s="148" t="s">
        <v>527</v>
      </c>
      <c r="F29" s="148" t="s">
        <v>525</v>
      </c>
      <c r="G29" s="149" t="s">
        <v>528</v>
      </c>
      <c r="H29" s="155"/>
      <c r="I29" s="155"/>
      <c r="J29" s="155"/>
      <c r="K29" s="155"/>
      <c r="L29" s="155"/>
      <c r="M29" s="155"/>
      <c r="N29" s="155"/>
      <c r="O29" s="155"/>
      <c r="P29" s="155"/>
    </row>
    <row r="30" spans="1:16">
      <c r="A30" s="146">
        <v>44109</v>
      </c>
      <c r="B30" s="403">
        <f t="shared" si="0"/>
        <v>28</v>
      </c>
      <c r="C30" s="148" t="s">
        <v>508</v>
      </c>
      <c r="D30" s="148" t="s">
        <v>428</v>
      </c>
      <c r="E30" s="148" t="s">
        <v>529</v>
      </c>
      <c r="F30" s="148" t="s">
        <v>525</v>
      </c>
      <c r="G30" s="149" t="s">
        <v>528</v>
      </c>
    </row>
    <row r="31" spans="1:16">
      <c r="A31" s="404">
        <v>44377</v>
      </c>
      <c r="B31" s="403">
        <f t="shared" si="0"/>
        <v>29</v>
      </c>
      <c r="C31" s="357" t="s">
        <v>412</v>
      </c>
      <c r="D31" s="405"/>
      <c r="E31" s="406" t="s">
        <v>530</v>
      </c>
      <c r="F31" s="406" t="s">
        <v>531</v>
      </c>
      <c r="G31" s="406" t="s">
        <v>532</v>
      </c>
    </row>
    <row r="32" spans="1:16">
      <c r="A32" s="404">
        <v>44377</v>
      </c>
      <c r="B32" s="403">
        <f t="shared" si="0"/>
        <v>30</v>
      </c>
      <c r="C32" s="357" t="s">
        <v>412</v>
      </c>
      <c r="D32" s="406"/>
      <c r="E32" s="406" t="s">
        <v>533</v>
      </c>
      <c r="F32" s="406" t="s">
        <v>531</v>
      </c>
      <c r="G32" s="406" t="s">
        <v>534</v>
      </c>
    </row>
    <row r="33" spans="1:16" ht="51">
      <c r="A33" s="404">
        <v>44377</v>
      </c>
      <c r="B33" s="403">
        <f t="shared" si="0"/>
        <v>31</v>
      </c>
      <c r="C33" s="357" t="s">
        <v>412</v>
      </c>
      <c r="D33" s="406"/>
      <c r="E33" s="406" t="s">
        <v>535</v>
      </c>
      <c r="F33" s="406" t="s">
        <v>536</v>
      </c>
      <c r="G33" s="406" t="s">
        <v>537</v>
      </c>
    </row>
    <row r="34" spans="1:16" ht="25.5">
      <c r="A34" s="404">
        <v>44377</v>
      </c>
      <c r="B34" s="403">
        <f t="shared" si="0"/>
        <v>32</v>
      </c>
      <c r="C34" s="357" t="s">
        <v>538</v>
      </c>
      <c r="D34" s="407"/>
      <c r="E34" s="406"/>
      <c r="F34" s="406" t="s">
        <v>539</v>
      </c>
      <c r="G34" s="358" t="s">
        <v>540</v>
      </c>
    </row>
    <row r="35" spans="1:16" ht="38.25">
      <c r="A35" s="404">
        <v>44377</v>
      </c>
      <c r="B35" s="403">
        <f t="shared" si="0"/>
        <v>33</v>
      </c>
      <c r="C35" s="357" t="s">
        <v>42</v>
      </c>
      <c r="D35" s="406"/>
      <c r="E35" s="406"/>
      <c r="F35" s="406" t="s">
        <v>541</v>
      </c>
      <c r="G35" s="406" t="s">
        <v>542</v>
      </c>
    </row>
    <row r="36" spans="1:16">
      <c r="A36" s="404">
        <v>44377</v>
      </c>
      <c r="B36" s="403">
        <f t="shared" si="0"/>
        <v>34</v>
      </c>
      <c r="C36" s="357" t="s">
        <v>543</v>
      </c>
      <c r="D36" s="406">
        <v>1.2</v>
      </c>
      <c r="E36" s="406" t="s">
        <v>544</v>
      </c>
      <c r="F36" s="406" t="s">
        <v>545</v>
      </c>
      <c r="G36" s="406" t="s">
        <v>546</v>
      </c>
    </row>
    <row r="37" spans="1:16">
      <c r="A37" s="404">
        <v>44377</v>
      </c>
      <c r="B37" s="403">
        <f t="shared" si="0"/>
        <v>35</v>
      </c>
      <c r="C37" s="357" t="s">
        <v>543</v>
      </c>
      <c r="D37" s="406">
        <v>1.2</v>
      </c>
      <c r="E37" s="406" t="s">
        <v>547</v>
      </c>
      <c r="F37" s="406" t="s">
        <v>548</v>
      </c>
      <c r="G37" s="358" t="s">
        <v>549</v>
      </c>
    </row>
    <row r="38" spans="1:16" s="319" customFormat="1">
      <c r="A38" s="404">
        <v>44377</v>
      </c>
      <c r="B38" s="403">
        <f t="shared" si="0"/>
        <v>36</v>
      </c>
      <c r="C38" s="357" t="s">
        <v>489</v>
      </c>
      <c r="D38" s="407" t="s">
        <v>490</v>
      </c>
      <c r="E38" s="406" t="s">
        <v>491</v>
      </c>
      <c r="F38" s="406" t="s">
        <v>550</v>
      </c>
      <c r="G38" s="358" t="s">
        <v>551</v>
      </c>
      <c r="H38" s="318"/>
      <c r="I38" s="318"/>
      <c r="J38" s="318"/>
      <c r="K38" s="318"/>
      <c r="L38" s="318"/>
      <c r="M38" s="318"/>
      <c r="N38" s="318"/>
      <c r="O38" s="318"/>
      <c r="P38" s="318"/>
    </row>
    <row r="39" spans="1:16" ht="63.75">
      <c r="A39" s="404">
        <v>44377</v>
      </c>
      <c r="B39" s="403">
        <f t="shared" si="0"/>
        <v>37</v>
      </c>
      <c r="C39" s="357" t="s">
        <v>456</v>
      </c>
      <c r="D39" s="406">
        <v>2.1</v>
      </c>
      <c r="E39" s="406" t="s">
        <v>552</v>
      </c>
      <c r="F39" s="406" t="s">
        <v>553</v>
      </c>
      <c r="G39" s="406" t="s">
        <v>554</v>
      </c>
    </row>
    <row r="40" spans="1:16" ht="25.5">
      <c r="A40" s="404">
        <v>44377</v>
      </c>
      <c r="B40" s="403">
        <f t="shared" si="0"/>
        <v>38</v>
      </c>
      <c r="C40" s="357" t="s">
        <v>456</v>
      </c>
      <c r="D40" s="406">
        <v>2.1</v>
      </c>
      <c r="E40" s="406" t="s">
        <v>555</v>
      </c>
      <c r="F40" s="357" t="s">
        <v>458</v>
      </c>
      <c r="G40" s="406" t="s">
        <v>556</v>
      </c>
    </row>
    <row r="41" spans="1:16" ht="25.5">
      <c r="A41" s="404">
        <v>44377</v>
      </c>
      <c r="B41" s="403">
        <f t="shared" si="0"/>
        <v>39</v>
      </c>
      <c r="C41" s="357" t="s">
        <v>456</v>
      </c>
      <c r="D41" s="406">
        <v>2.1</v>
      </c>
      <c r="E41" s="406" t="s">
        <v>557</v>
      </c>
      <c r="F41" s="357" t="s">
        <v>550</v>
      </c>
      <c r="G41" s="406" t="s">
        <v>558</v>
      </c>
    </row>
    <row r="42" spans="1:16">
      <c r="A42" s="404">
        <v>44377</v>
      </c>
      <c r="B42" s="403">
        <f t="shared" si="0"/>
        <v>40</v>
      </c>
      <c r="C42" s="357" t="s">
        <v>456</v>
      </c>
      <c r="D42" s="406">
        <v>2.1</v>
      </c>
      <c r="E42" s="406" t="s">
        <v>559</v>
      </c>
      <c r="F42" s="357" t="s">
        <v>458</v>
      </c>
      <c r="G42" s="358" t="s">
        <v>560</v>
      </c>
    </row>
    <row r="43" spans="1:16" ht="25.5">
      <c r="A43" s="404">
        <v>44377</v>
      </c>
      <c r="B43" s="403">
        <f t="shared" si="0"/>
        <v>41</v>
      </c>
      <c r="C43" s="357" t="s">
        <v>456</v>
      </c>
      <c r="D43" s="406">
        <v>2.1</v>
      </c>
      <c r="E43" s="406" t="s">
        <v>561</v>
      </c>
      <c r="F43" s="357" t="s">
        <v>458</v>
      </c>
      <c r="G43" s="406" t="s">
        <v>562</v>
      </c>
    </row>
    <row r="44" spans="1:16" ht="38.25">
      <c r="A44" s="404">
        <v>44377</v>
      </c>
      <c r="B44" s="403">
        <f t="shared" si="0"/>
        <v>42</v>
      </c>
      <c r="C44" s="357" t="s">
        <v>563</v>
      </c>
      <c r="D44" s="406" t="s">
        <v>415</v>
      </c>
      <c r="E44" s="406" t="s">
        <v>564</v>
      </c>
      <c r="F44" s="357" t="s">
        <v>565</v>
      </c>
      <c r="G44" s="406" t="s">
        <v>566</v>
      </c>
    </row>
    <row r="45" spans="1:16" ht="76.5">
      <c r="A45" s="404">
        <v>44377</v>
      </c>
      <c r="B45" s="403">
        <f t="shared" si="0"/>
        <v>43</v>
      </c>
      <c r="C45" s="357" t="s">
        <v>563</v>
      </c>
      <c r="D45" s="406" t="s">
        <v>415</v>
      </c>
      <c r="E45" s="406" t="s">
        <v>567</v>
      </c>
      <c r="F45" s="357" t="s">
        <v>568</v>
      </c>
      <c r="G45" s="406" t="s">
        <v>569</v>
      </c>
    </row>
    <row r="46" spans="1:16" ht="38.25">
      <c r="A46" s="404">
        <v>44377</v>
      </c>
      <c r="B46" s="403">
        <f t="shared" si="0"/>
        <v>44</v>
      </c>
      <c r="C46" s="357" t="s">
        <v>563</v>
      </c>
      <c r="D46" s="406" t="s">
        <v>415</v>
      </c>
      <c r="E46" s="406" t="s">
        <v>570</v>
      </c>
      <c r="F46" s="357" t="s">
        <v>571</v>
      </c>
      <c r="G46" s="406" t="s">
        <v>572</v>
      </c>
    </row>
    <row r="47" spans="1:16" ht="25.5">
      <c r="A47" s="404">
        <v>44377</v>
      </c>
      <c r="B47" s="403">
        <f t="shared" si="0"/>
        <v>45</v>
      </c>
      <c r="C47" s="357" t="s">
        <v>563</v>
      </c>
      <c r="D47" s="406" t="s">
        <v>415</v>
      </c>
      <c r="E47" s="406" t="s">
        <v>573</v>
      </c>
      <c r="F47" s="357" t="s">
        <v>574</v>
      </c>
      <c r="G47" s="406" t="s">
        <v>575</v>
      </c>
    </row>
    <row r="48" spans="1:16">
      <c r="A48" s="404">
        <v>44377</v>
      </c>
      <c r="B48" s="403">
        <f t="shared" si="0"/>
        <v>46</v>
      </c>
      <c r="C48" s="357" t="s">
        <v>563</v>
      </c>
      <c r="D48" s="406" t="s">
        <v>415</v>
      </c>
      <c r="E48" s="406" t="s">
        <v>576</v>
      </c>
      <c r="F48" s="357" t="s">
        <v>478</v>
      </c>
      <c r="G48" s="357" t="s">
        <v>577</v>
      </c>
    </row>
    <row r="49" spans="1:16" ht="25.5">
      <c r="A49" s="404">
        <v>44377</v>
      </c>
      <c r="B49" s="403">
        <f t="shared" si="0"/>
        <v>47</v>
      </c>
      <c r="C49" s="357" t="s">
        <v>578</v>
      </c>
      <c r="D49" s="406" t="s">
        <v>425</v>
      </c>
      <c r="E49" s="406" t="s">
        <v>579</v>
      </c>
      <c r="F49" s="406" t="s">
        <v>580</v>
      </c>
      <c r="G49" s="406" t="s">
        <v>581</v>
      </c>
    </row>
    <row r="50" spans="1:16" ht="25.5">
      <c r="A50" s="404">
        <v>44377</v>
      </c>
      <c r="B50" s="403">
        <f t="shared" si="0"/>
        <v>48</v>
      </c>
      <c r="C50" s="357" t="s">
        <v>582</v>
      </c>
      <c r="D50" s="406" t="s">
        <v>174</v>
      </c>
      <c r="E50" s="406" t="s">
        <v>583</v>
      </c>
      <c r="F50" s="357" t="s">
        <v>472</v>
      </c>
      <c r="G50" s="406" t="s">
        <v>584</v>
      </c>
    </row>
    <row r="51" spans="1:16" s="319" customFormat="1">
      <c r="A51" s="404">
        <v>44377</v>
      </c>
      <c r="B51" s="403">
        <f t="shared" si="0"/>
        <v>49</v>
      </c>
      <c r="C51" s="357" t="s">
        <v>582</v>
      </c>
      <c r="D51" s="406" t="s">
        <v>174</v>
      </c>
      <c r="E51" s="406" t="s">
        <v>585</v>
      </c>
      <c r="F51" s="357" t="s">
        <v>550</v>
      </c>
      <c r="G51" s="358" t="s">
        <v>586</v>
      </c>
      <c r="H51" s="318"/>
      <c r="I51" s="318"/>
      <c r="J51" s="318"/>
      <c r="K51" s="318"/>
      <c r="L51" s="318"/>
      <c r="M51" s="318"/>
      <c r="N51" s="318"/>
      <c r="O51" s="318"/>
      <c r="P51" s="318"/>
    </row>
    <row r="52" spans="1:16" ht="25.5">
      <c r="A52" s="404">
        <v>44377</v>
      </c>
      <c r="B52" s="403">
        <f t="shared" si="0"/>
        <v>50</v>
      </c>
      <c r="C52" s="357" t="s">
        <v>587</v>
      </c>
      <c r="D52" s="406" t="s">
        <v>588</v>
      </c>
      <c r="E52" s="406" t="s">
        <v>583</v>
      </c>
      <c r="F52" s="357" t="s">
        <v>472</v>
      </c>
      <c r="G52" s="406" t="s">
        <v>584</v>
      </c>
    </row>
    <row r="53" spans="1:16">
      <c r="A53" s="404">
        <v>44377</v>
      </c>
      <c r="B53" s="403">
        <f t="shared" si="0"/>
        <v>51</v>
      </c>
      <c r="C53" s="357" t="s">
        <v>587</v>
      </c>
      <c r="D53" s="406" t="s">
        <v>588</v>
      </c>
      <c r="E53" s="406" t="s">
        <v>589</v>
      </c>
      <c r="F53" s="357" t="s">
        <v>458</v>
      </c>
      <c r="G53" s="406" t="s">
        <v>590</v>
      </c>
    </row>
    <row r="54" spans="1:16">
      <c r="A54" s="404">
        <v>44377</v>
      </c>
      <c r="B54" s="403">
        <f t="shared" si="0"/>
        <v>52</v>
      </c>
      <c r="C54" s="357" t="s">
        <v>587</v>
      </c>
      <c r="D54" s="406" t="s">
        <v>588</v>
      </c>
      <c r="E54" s="406" t="s">
        <v>591</v>
      </c>
      <c r="F54" s="357" t="s">
        <v>550</v>
      </c>
      <c r="G54" s="406" t="s">
        <v>592</v>
      </c>
    </row>
    <row r="55" spans="1:16">
      <c r="A55" s="404">
        <v>44377</v>
      </c>
      <c r="B55" s="403">
        <f t="shared" si="0"/>
        <v>53</v>
      </c>
      <c r="C55" s="357" t="s">
        <v>587</v>
      </c>
      <c r="D55" s="406" t="s">
        <v>588</v>
      </c>
      <c r="E55" s="406" t="s">
        <v>585</v>
      </c>
      <c r="F55" s="357" t="s">
        <v>550</v>
      </c>
      <c r="G55" s="358" t="s">
        <v>586</v>
      </c>
    </row>
    <row r="56" spans="1:16" ht="25.5">
      <c r="A56" s="404">
        <v>44377</v>
      </c>
      <c r="B56" s="403">
        <f t="shared" si="0"/>
        <v>54</v>
      </c>
      <c r="C56" s="357" t="s">
        <v>460</v>
      </c>
      <c r="D56" s="406">
        <v>3.1</v>
      </c>
      <c r="E56" s="406" t="s">
        <v>593</v>
      </c>
      <c r="F56" s="357" t="s">
        <v>594</v>
      </c>
      <c r="G56" s="406" t="s">
        <v>595</v>
      </c>
    </row>
    <row r="57" spans="1:16" ht="25.5">
      <c r="A57" s="404">
        <v>44377</v>
      </c>
      <c r="B57" s="403">
        <f t="shared" si="0"/>
        <v>55</v>
      </c>
      <c r="C57" s="357" t="s">
        <v>460</v>
      </c>
      <c r="D57" s="406">
        <v>3.1</v>
      </c>
      <c r="E57" s="406" t="s">
        <v>596</v>
      </c>
      <c r="F57" s="357" t="s">
        <v>545</v>
      </c>
      <c r="G57" s="406" t="s">
        <v>597</v>
      </c>
    </row>
    <row r="58" spans="1:16" ht="126.6" customHeight="1">
      <c r="A58" s="404">
        <v>44377</v>
      </c>
      <c r="B58" s="403">
        <f t="shared" si="0"/>
        <v>56</v>
      </c>
      <c r="C58" s="357" t="s">
        <v>460</v>
      </c>
      <c r="D58" s="406">
        <v>3.1</v>
      </c>
      <c r="E58" s="406" t="s">
        <v>598</v>
      </c>
      <c r="F58" s="406" t="s">
        <v>599</v>
      </c>
      <c r="G58" s="406" t="s">
        <v>600</v>
      </c>
    </row>
    <row r="59" spans="1:16" ht="51">
      <c r="A59" s="404">
        <v>44377</v>
      </c>
      <c r="B59" s="403">
        <f t="shared" si="0"/>
        <v>57</v>
      </c>
      <c r="C59" s="357" t="s">
        <v>460</v>
      </c>
      <c r="D59" s="357">
        <v>3.1</v>
      </c>
      <c r="E59" s="406" t="s">
        <v>601</v>
      </c>
      <c r="F59" s="406" t="s">
        <v>478</v>
      </c>
      <c r="G59" s="358" t="s">
        <v>602</v>
      </c>
    </row>
    <row r="60" spans="1:16" ht="38.25">
      <c r="A60" s="404">
        <v>44377</v>
      </c>
      <c r="B60" s="403">
        <f t="shared" si="0"/>
        <v>58</v>
      </c>
      <c r="C60" s="357" t="s">
        <v>603</v>
      </c>
      <c r="D60" s="406"/>
      <c r="E60" s="406"/>
      <c r="F60" s="357" t="s">
        <v>604</v>
      </c>
      <c r="G60" s="406" t="s">
        <v>605</v>
      </c>
    </row>
    <row r="61" spans="1:16" s="319" customFormat="1">
      <c r="A61" s="404">
        <v>44377</v>
      </c>
      <c r="B61" s="403">
        <f t="shared" si="0"/>
        <v>59</v>
      </c>
      <c r="C61" s="357" t="s">
        <v>603</v>
      </c>
      <c r="D61" s="407" t="s">
        <v>428</v>
      </c>
      <c r="E61" s="406" t="s">
        <v>606</v>
      </c>
      <c r="F61" s="357" t="s">
        <v>607</v>
      </c>
      <c r="G61" s="358" t="s">
        <v>608</v>
      </c>
      <c r="H61" s="318"/>
      <c r="I61" s="318"/>
      <c r="J61" s="318"/>
      <c r="K61" s="318"/>
      <c r="L61" s="318"/>
      <c r="M61" s="318"/>
      <c r="N61" s="318"/>
      <c r="O61" s="318"/>
      <c r="P61" s="318"/>
    </row>
    <row r="62" spans="1:16">
      <c r="A62" s="404">
        <v>44377</v>
      </c>
      <c r="B62" s="403">
        <f t="shared" si="0"/>
        <v>60</v>
      </c>
      <c r="C62" s="357" t="s">
        <v>603</v>
      </c>
      <c r="D62" s="406" t="s">
        <v>428</v>
      </c>
      <c r="E62" s="406" t="s">
        <v>523</v>
      </c>
      <c r="F62" s="357" t="s">
        <v>550</v>
      </c>
      <c r="G62" s="406" t="s">
        <v>609</v>
      </c>
    </row>
    <row r="63" spans="1:16" ht="38.25">
      <c r="A63" s="404">
        <v>44377</v>
      </c>
      <c r="B63" s="403">
        <f t="shared" si="0"/>
        <v>61</v>
      </c>
      <c r="C63" s="357" t="s">
        <v>610</v>
      </c>
      <c r="D63" s="406"/>
      <c r="E63" s="406"/>
      <c r="F63" s="357" t="s">
        <v>604</v>
      </c>
      <c r="G63" s="406" t="s">
        <v>611</v>
      </c>
    </row>
    <row r="64" spans="1:16" ht="38.25">
      <c r="A64" s="404">
        <v>44377</v>
      </c>
      <c r="B64" s="403">
        <f t="shared" si="0"/>
        <v>62</v>
      </c>
      <c r="C64" s="408" t="s">
        <v>610</v>
      </c>
      <c r="D64" s="406" t="s">
        <v>612</v>
      </c>
      <c r="E64" s="406" t="s">
        <v>613</v>
      </c>
      <c r="F64" s="357" t="s">
        <v>550</v>
      </c>
      <c r="G64" s="406" t="s">
        <v>614</v>
      </c>
    </row>
    <row r="65" spans="1:16">
      <c r="A65" s="404">
        <v>44377</v>
      </c>
      <c r="B65" s="403">
        <f t="shared" si="0"/>
        <v>63</v>
      </c>
      <c r="C65" s="408" t="s">
        <v>495</v>
      </c>
      <c r="D65" s="407"/>
      <c r="E65" s="406" t="s">
        <v>615</v>
      </c>
      <c r="F65" s="357" t="s">
        <v>469</v>
      </c>
      <c r="G65" s="358" t="s">
        <v>616</v>
      </c>
    </row>
    <row r="66" spans="1:16" ht="25.5">
      <c r="A66" s="404">
        <v>44377</v>
      </c>
      <c r="B66" s="403">
        <f t="shared" si="0"/>
        <v>64</v>
      </c>
      <c r="C66" s="408" t="s">
        <v>495</v>
      </c>
      <c r="D66" s="406" t="s">
        <v>617</v>
      </c>
      <c r="E66" s="406" t="s">
        <v>618</v>
      </c>
      <c r="F66" s="357" t="s">
        <v>469</v>
      </c>
      <c r="G66" s="406" t="s">
        <v>619</v>
      </c>
    </row>
    <row r="67" spans="1:16">
      <c r="A67" s="404">
        <v>44377</v>
      </c>
      <c r="B67" s="403">
        <f t="shared" si="0"/>
        <v>65</v>
      </c>
      <c r="C67" s="357" t="s">
        <v>495</v>
      </c>
      <c r="D67" s="406" t="s">
        <v>430</v>
      </c>
      <c r="E67" s="406" t="s">
        <v>503</v>
      </c>
      <c r="F67" s="357" t="s">
        <v>504</v>
      </c>
      <c r="G67" s="406" t="s">
        <v>620</v>
      </c>
    </row>
    <row r="68" spans="1:16">
      <c r="A68" s="404">
        <v>44377</v>
      </c>
      <c r="B68" s="403">
        <f t="shared" si="0"/>
        <v>66</v>
      </c>
      <c r="C68" s="357" t="s">
        <v>495</v>
      </c>
      <c r="D68" s="406" t="s">
        <v>430</v>
      </c>
      <c r="E68" s="406" t="s">
        <v>621</v>
      </c>
      <c r="F68" s="357" t="s">
        <v>512</v>
      </c>
      <c r="G68" s="406" t="s">
        <v>622</v>
      </c>
    </row>
    <row r="69" spans="1:16" ht="25.5">
      <c r="A69" s="404">
        <v>44377</v>
      </c>
      <c r="B69" s="403">
        <f t="shared" si="0"/>
        <v>67</v>
      </c>
      <c r="C69" s="357" t="s">
        <v>495</v>
      </c>
      <c r="D69" s="406" t="s">
        <v>623</v>
      </c>
      <c r="E69" s="406" t="s">
        <v>624</v>
      </c>
      <c r="F69" s="357" t="s">
        <v>550</v>
      </c>
      <c r="G69" s="406" t="s">
        <v>625</v>
      </c>
    </row>
    <row r="70" spans="1:16" ht="25.5">
      <c r="A70" s="404">
        <v>44377</v>
      </c>
      <c r="B70" s="403">
        <f t="shared" ref="B70:B95" si="1">B69+1</f>
        <v>68</v>
      </c>
      <c r="C70" s="357" t="s">
        <v>495</v>
      </c>
      <c r="D70" s="358" t="s">
        <v>626</v>
      </c>
      <c r="E70" s="406" t="s">
        <v>627</v>
      </c>
      <c r="F70" s="357" t="s">
        <v>607</v>
      </c>
      <c r="G70" s="358" t="s">
        <v>628</v>
      </c>
    </row>
    <row r="71" spans="1:16">
      <c r="A71" s="404">
        <v>44377</v>
      </c>
      <c r="B71" s="403">
        <f t="shared" si="1"/>
        <v>69</v>
      </c>
      <c r="C71" s="357" t="s">
        <v>495</v>
      </c>
      <c r="D71" s="406" t="s">
        <v>433</v>
      </c>
      <c r="E71" s="406" t="s">
        <v>629</v>
      </c>
      <c r="F71" s="357" t="s">
        <v>550</v>
      </c>
      <c r="G71" s="358" t="s">
        <v>630</v>
      </c>
    </row>
    <row r="72" spans="1:16">
      <c r="A72" s="404">
        <v>44377</v>
      </c>
      <c r="B72" s="403">
        <f t="shared" si="1"/>
        <v>70</v>
      </c>
      <c r="C72" s="408" t="s">
        <v>495</v>
      </c>
      <c r="D72" s="406" t="s">
        <v>433</v>
      </c>
      <c r="E72" s="406" t="s">
        <v>506</v>
      </c>
      <c r="F72" s="357" t="s">
        <v>504</v>
      </c>
      <c r="G72" s="406" t="s">
        <v>620</v>
      </c>
    </row>
    <row r="73" spans="1:16">
      <c r="A73" s="404">
        <v>44377</v>
      </c>
      <c r="B73" s="403">
        <f t="shared" si="1"/>
        <v>71</v>
      </c>
      <c r="C73" s="357" t="s">
        <v>631</v>
      </c>
      <c r="D73" s="357" t="s">
        <v>632</v>
      </c>
      <c r="E73" s="406" t="s">
        <v>633</v>
      </c>
      <c r="F73" s="357" t="s">
        <v>634</v>
      </c>
      <c r="G73" s="358" t="s">
        <v>635</v>
      </c>
    </row>
    <row r="74" spans="1:16" ht="25.5">
      <c r="A74" s="404">
        <v>44377</v>
      </c>
      <c r="B74" s="403">
        <f t="shared" si="1"/>
        <v>72</v>
      </c>
      <c r="C74" s="357" t="s">
        <v>631</v>
      </c>
      <c r="D74" s="357" t="s">
        <v>632</v>
      </c>
      <c r="E74" s="406" t="s">
        <v>583</v>
      </c>
      <c r="F74" s="357" t="s">
        <v>472</v>
      </c>
      <c r="G74" s="358" t="s">
        <v>584</v>
      </c>
    </row>
    <row r="75" spans="1:16" s="319" customFormat="1">
      <c r="A75" s="404">
        <v>44377</v>
      </c>
      <c r="B75" s="403">
        <f t="shared" si="1"/>
        <v>73</v>
      </c>
      <c r="C75" s="357" t="s">
        <v>631</v>
      </c>
      <c r="D75" s="407" t="s">
        <v>632</v>
      </c>
      <c r="E75" s="406" t="s">
        <v>585</v>
      </c>
      <c r="F75" s="357" t="s">
        <v>550</v>
      </c>
      <c r="G75" s="358" t="s">
        <v>586</v>
      </c>
      <c r="H75" s="318"/>
      <c r="I75" s="318"/>
      <c r="J75" s="318"/>
      <c r="K75" s="318"/>
      <c r="L75" s="318"/>
      <c r="M75" s="318"/>
      <c r="N75" s="318"/>
      <c r="O75" s="318"/>
      <c r="P75" s="318"/>
    </row>
    <row r="76" spans="1:16">
      <c r="A76" s="404">
        <v>44377</v>
      </c>
      <c r="B76" s="403">
        <f t="shared" si="1"/>
        <v>74</v>
      </c>
      <c r="C76" s="357" t="s">
        <v>636</v>
      </c>
      <c r="D76" s="407"/>
      <c r="E76" s="406"/>
      <c r="F76" s="357" t="s">
        <v>604</v>
      </c>
      <c r="G76" s="358" t="s">
        <v>637</v>
      </c>
    </row>
    <row r="77" spans="1:16" ht="25.5">
      <c r="A77" s="404">
        <v>44377</v>
      </c>
      <c r="B77" s="403">
        <f t="shared" si="1"/>
        <v>75</v>
      </c>
      <c r="C77" s="357" t="s">
        <v>636</v>
      </c>
      <c r="D77" s="357">
        <v>4.0999999999999996</v>
      </c>
      <c r="E77" s="406" t="s">
        <v>638</v>
      </c>
      <c r="F77" s="406" t="s">
        <v>553</v>
      </c>
      <c r="G77" s="358" t="s">
        <v>639</v>
      </c>
    </row>
    <row r="78" spans="1:16" ht="25.5">
      <c r="A78" s="404">
        <v>44377</v>
      </c>
      <c r="B78" s="403">
        <f t="shared" si="1"/>
        <v>76</v>
      </c>
      <c r="C78" s="357" t="s">
        <v>636</v>
      </c>
      <c r="D78" s="357">
        <v>4.0999999999999996</v>
      </c>
      <c r="E78" s="406" t="s">
        <v>640</v>
      </c>
      <c r="F78" s="357" t="s">
        <v>458</v>
      </c>
      <c r="G78" s="358" t="s">
        <v>641</v>
      </c>
    </row>
    <row r="79" spans="1:16">
      <c r="A79" s="404">
        <v>44377</v>
      </c>
      <c r="B79" s="403">
        <f t="shared" si="1"/>
        <v>77</v>
      </c>
      <c r="C79" s="357" t="s">
        <v>636</v>
      </c>
      <c r="D79" s="357">
        <v>4.0999999999999996</v>
      </c>
      <c r="E79" s="406" t="s">
        <v>642</v>
      </c>
      <c r="F79" s="357" t="s">
        <v>643</v>
      </c>
      <c r="G79" s="358" t="s">
        <v>644</v>
      </c>
    </row>
    <row r="80" spans="1:16" ht="25.5">
      <c r="A80" s="404">
        <v>44377</v>
      </c>
      <c r="B80" s="403">
        <f t="shared" si="1"/>
        <v>78</v>
      </c>
      <c r="C80" s="357" t="s">
        <v>636</v>
      </c>
      <c r="D80" s="357">
        <v>4.0999999999999996</v>
      </c>
      <c r="E80" s="406" t="s">
        <v>645</v>
      </c>
      <c r="F80" s="357" t="s">
        <v>458</v>
      </c>
      <c r="G80" s="358" t="s">
        <v>646</v>
      </c>
    </row>
    <row r="81" spans="1:16">
      <c r="A81" s="404">
        <v>44377</v>
      </c>
      <c r="B81" s="403">
        <f t="shared" si="1"/>
        <v>79</v>
      </c>
      <c r="C81" s="357" t="s">
        <v>636</v>
      </c>
      <c r="D81" s="357">
        <v>4.0999999999999996</v>
      </c>
      <c r="E81" s="406" t="s">
        <v>647</v>
      </c>
      <c r="F81" s="357" t="s">
        <v>458</v>
      </c>
      <c r="G81" s="358" t="s">
        <v>648</v>
      </c>
    </row>
    <row r="82" spans="1:16" ht="38.25">
      <c r="A82" s="404">
        <v>44377</v>
      </c>
      <c r="B82" s="403">
        <f t="shared" si="1"/>
        <v>80</v>
      </c>
      <c r="C82" s="357" t="s">
        <v>649</v>
      </c>
      <c r="D82" s="357">
        <v>5.0999999999999996</v>
      </c>
      <c r="E82" s="406" t="s">
        <v>650</v>
      </c>
      <c r="F82" s="357" t="s">
        <v>651</v>
      </c>
      <c r="G82" s="358" t="s">
        <v>652</v>
      </c>
    </row>
    <row r="83" spans="1:16" ht="25.5">
      <c r="A83" s="404">
        <v>44377</v>
      </c>
      <c r="B83" s="403">
        <f t="shared" si="1"/>
        <v>81</v>
      </c>
      <c r="C83" s="357" t="s">
        <v>649</v>
      </c>
      <c r="D83" s="357">
        <v>5.0999999999999996</v>
      </c>
      <c r="E83" s="406" t="s">
        <v>627</v>
      </c>
      <c r="F83" s="357" t="s">
        <v>651</v>
      </c>
      <c r="G83" s="358" t="s">
        <v>653</v>
      </c>
    </row>
    <row r="84" spans="1:16">
      <c r="A84" s="404">
        <v>44377</v>
      </c>
      <c r="B84" s="403">
        <f t="shared" si="1"/>
        <v>82</v>
      </c>
      <c r="C84" s="357" t="s">
        <v>649</v>
      </c>
      <c r="D84" s="357">
        <v>5.0999999999999996</v>
      </c>
      <c r="E84" s="406" t="s">
        <v>654</v>
      </c>
      <c r="F84" s="357" t="s">
        <v>655</v>
      </c>
      <c r="G84" s="358" t="s">
        <v>656</v>
      </c>
    </row>
    <row r="85" spans="1:16" ht="63.75">
      <c r="A85" s="404">
        <v>44377</v>
      </c>
      <c r="B85" s="403">
        <f t="shared" si="1"/>
        <v>83</v>
      </c>
      <c r="C85" s="357" t="s">
        <v>649</v>
      </c>
      <c r="D85" s="357">
        <v>5.0999999999999996</v>
      </c>
      <c r="E85" s="406" t="s">
        <v>657</v>
      </c>
      <c r="F85" s="406" t="s">
        <v>658</v>
      </c>
      <c r="G85" s="358" t="s">
        <v>659</v>
      </c>
    </row>
    <row r="86" spans="1:16">
      <c r="A86" s="404">
        <v>44377</v>
      </c>
      <c r="B86" s="403">
        <f t="shared" si="1"/>
        <v>84</v>
      </c>
      <c r="C86" s="357" t="s">
        <v>649</v>
      </c>
      <c r="D86" s="357">
        <v>5.0999999999999996</v>
      </c>
      <c r="E86" s="406" t="s">
        <v>660</v>
      </c>
      <c r="F86" s="406" t="s">
        <v>550</v>
      </c>
      <c r="G86" s="358" t="s">
        <v>661</v>
      </c>
    </row>
    <row r="87" spans="1:16" ht="25.5">
      <c r="A87" s="404">
        <v>44377</v>
      </c>
      <c r="B87" s="403">
        <f t="shared" si="1"/>
        <v>85</v>
      </c>
      <c r="C87" s="357" t="s">
        <v>649</v>
      </c>
      <c r="D87" s="406">
        <v>5.0999999999999996</v>
      </c>
      <c r="E87" s="406" t="s">
        <v>662</v>
      </c>
      <c r="F87" s="406" t="s">
        <v>663</v>
      </c>
      <c r="G87" s="406" t="s">
        <v>664</v>
      </c>
    </row>
    <row r="88" spans="1:16" ht="25.5">
      <c r="A88" s="404">
        <v>44377</v>
      </c>
      <c r="B88" s="403">
        <f t="shared" si="1"/>
        <v>86</v>
      </c>
      <c r="C88" s="357" t="s">
        <v>665</v>
      </c>
      <c r="D88" s="357"/>
      <c r="E88" s="406" t="s">
        <v>666</v>
      </c>
      <c r="F88" s="357" t="s">
        <v>550</v>
      </c>
      <c r="G88" s="358" t="s">
        <v>667</v>
      </c>
    </row>
    <row r="89" spans="1:16">
      <c r="A89" s="404">
        <v>44377</v>
      </c>
      <c r="B89" s="403">
        <f t="shared" si="1"/>
        <v>87</v>
      </c>
      <c r="C89" s="357" t="s">
        <v>665</v>
      </c>
      <c r="D89" s="409"/>
      <c r="E89" s="358" t="s">
        <v>668</v>
      </c>
      <c r="F89" s="357" t="s">
        <v>550</v>
      </c>
      <c r="G89" s="358" t="s">
        <v>669</v>
      </c>
    </row>
    <row r="90" spans="1:16" s="319" customFormat="1">
      <c r="A90" s="404">
        <v>44377</v>
      </c>
      <c r="B90" s="403">
        <f t="shared" si="1"/>
        <v>88</v>
      </c>
      <c r="C90" s="330" t="s">
        <v>665</v>
      </c>
      <c r="D90" s="330"/>
      <c r="E90" s="330" t="s">
        <v>670</v>
      </c>
      <c r="F90" s="330" t="s">
        <v>550</v>
      </c>
      <c r="G90" s="332" t="s">
        <v>671</v>
      </c>
      <c r="H90" s="318"/>
      <c r="I90" s="318"/>
      <c r="J90" s="318"/>
      <c r="K90" s="318"/>
      <c r="L90" s="318"/>
      <c r="M90" s="318"/>
      <c r="N90" s="318"/>
      <c r="O90" s="318"/>
      <c r="P90" s="318"/>
    </row>
    <row r="91" spans="1:16" ht="25.5">
      <c r="A91" s="404">
        <v>44377</v>
      </c>
      <c r="B91" s="403">
        <f t="shared" si="1"/>
        <v>89</v>
      </c>
      <c r="C91" s="358" t="s">
        <v>665</v>
      </c>
      <c r="D91" s="406"/>
      <c r="E91" s="358" t="s">
        <v>672</v>
      </c>
      <c r="F91" s="358" t="s">
        <v>550</v>
      </c>
      <c r="G91" s="358" t="s">
        <v>673</v>
      </c>
    </row>
    <row r="92" spans="1:16" ht="38.25">
      <c r="A92" s="146">
        <v>44383</v>
      </c>
      <c r="B92" s="403">
        <f t="shared" si="1"/>
        <v>90</v>
      </c>
      <c r="C92" s="357" t="s">
        <v>42</v>
      </c>
      <c r="D92" s="148"/>
      <c r="E92" s="148" t="s">
        <v>674</v>
      </c>
      <c r="F92" s="148" t="s">
        <v>458</v>
      </c>
      <c r="G92" s="149" t="s">
        <v>675</v>
      </c>
    </row>
    <row r="93" spans="1:16" ht="25.5">
      <c r="A93" s="146">
        <v>44383</v>
      </c>
      <c r="B93" s="403">
        <f t="shared" si="1"/>
        <v>91</v>
      </c>
      <c r="C93" s="357" t="s">
        <v>42</v>
      </c>
      <c r="D93" s="148"/>
      <c r="E93" s="148" t="s">
        <v>676</v>
      </c>
      <c r="F93" s="148" t="s">
        <v>458</v>
      </c>
      <c r="G93" s="149" t="s">
        <v>677</v>
      </c>
    </row>
    <row r="94" spans="1:16" ht="25.5">
      <c r="A94" s="146">
        <v>44383</v>
      </c>
      <c r="B94" s="403">
        <f t="shared" si="1"/>
        <v>92</v>
      </c>
      <c r="C94" s="357" t="s">
        <v>460</v>
      </c>
      <c r="D94" s="406">
        <v>3.1</v>
      </c>
      <c r="E94" s="148" t="s">
        <v>678</v>
      </c>
      <c r="F94" s="148" t="s">
        <v>458</v>
      </c>
      <c r="G94" s="149" t="s">
        <v>679</v>
      </c>
    </row>
    <row r="95" spans="1:16" ht="25.5">
      <c r="A95" s="146">
        <v>44383</v>
      </c>
      <c r="B95" s="403">
        <f t="shared" si="1"/>
        <v>93</v>
      </c>
      <c r="C95" s="357" t="s">
        <v>460</v>
      </c>
      <c r="D95" s="406">
        <v>3.1</v>
      </c>
      <c r="E95" s="148" t="s">
        <v>680</v>
      </c>
      <c r="F95" s="148" t="s">
        <v>458</v>
      </c>
      <c r="G95" s="149" t="s">
        <v>681</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33CCCC"/>
    <pageSetUpPr fitToPage="1"/>
  </sheetPr>
  <dimension ref="A1:P22"/>
  <sheetViews>
    <sheetView zoomScaleNormal="100" workbookViewId="0"/>
  </sheetViews>
  <sheetFormatPr defaultColWidth="9" defaultRowHeight="12.75"/>
  <cols>
    <col min="1" max="1" width="10.85546875" style="145" customWidth="1"/>
    <col min="2" max="2" width="15.85546875" style="150" customWidth="1"/>
    <col min="3" max="3" width="27.42578125" style="145" customWidth="1"/>
    <col min="4" max="4" width="22.85546875" style="150" customWidth="1"/>
    <col min="5" max="5" width="23.5703125" style="145" customWidth="1"/>
    <col min="6" max="6" width="25.140625" style="145" customWidth="1"/>
    <col min="7" max="7" width="101.42578125" style="145" customWidth="1"/>
    <col min="8" max="8" width="19.140625" style="152" customWidth="1"/>
    <col min="9" max="9" width="16.5703125" style="152" customWidth="1"/>
    <col min="10" max="10" width="12.42578125" style="152" customWidth="1"/>
    <col min="11" max="11" width="9.85546875" style="152" customWidth="1"/>
    <col min="12" max="12" width="9" style="152" customWidth="1"/>
    <col min="13" max="13" width="9" style="152"/>
    <col min="14" max="14" width="11.140625" style="152" customWidth="1"/>
    <col min="15" max="15" width="9" style="152"/>
    <col min="16" max="16" width="82.140625" style="152" customWidth="1"/>
    <col min="17" max="16384" width="9" style="145"/>
  </cols>
  <sheetData>
    <row r="1" spans="1:16" ht="22.35" customHeight="1">
      <c r="H1" s="329"/>
    </row>
    <row r="2" spans="1:16" ht="28.5" customHeight="1">
      <c r="A2" s="157" t="s">
        <v>0</v>
      </c>
      <c r="B2" s="158" t="s">
        <v>682</v>
      </c>
      <c r="C2" s="157" t="s">
        <v>448</v>
      </c>
      <c r="D2" s="157" t="s">
        <v>449</v>
      </c>
      <c r="E2" s="157" t="s">
        <v>450</v>
      </c>
      <c r="F2" s="157" t="s">
        <v>451</v>
      </c>
      <c r="G2" s="157" t="s">
        <v>452</v>
      </c>
      <c r="H2" s="153"/>
      <c r="I2" s="153"/>
      <c r="J2" s="153"/>
      <c r="K2" s="153"/>
      <c r="L2" s="153"/>
      <c r="M2" s="153"/>
      <c r="N2" s="153"/>
      <c r="O2" s="153"/>
      <c r="P2" s="153"/>
    </row>
    <row r="3" spans="1:16" s="148" customFormat="1">
      <c r="A3" s="146">
        <v>44434</v>
      </c>
      <c r="B3" s="147">
        <v>1</v>
      </c>
      <c r="C3" s="330" t="s">
        <v>683</v>
      </c>
      <c r="D3" s="331"/>
      <c r="E3" s="332"/>
      <c r="F3" s="332" t="s">
        <v>454</v>
      </c>
      <c r="G3" s="332" t="s">
        <v>455</v>
      </c>
      <c r="H3" s="154"/>
      <c r="I3" s="155"/>
      <c r="J3" s="155"/>
      <c r="K3" s="155"/>
      <c r="L3" s="155"/>
      <c r="M3" s="155"/>
      <c r="N3" s="155"/>
      <c r="O3" s="155"/>
      <c r="P3" s="156"/>
    </row>
    <row r="4" spans="1:16" s="148" customFormat="1" ht="25.5">
      <c r="A4" s="146">
        <v>44434</v>
      </c>
      <c r="B4" s="147">
        <f>B3+1</f>
        <v>2</v>
      </c>
      <c r="C4" s="330" t="s">
        <v>495</v>
      </c>
      <c r="D4" s="331" t="s">
        <v>430</v>
      </c>
      <c r="E4" s="332" t="s">
        <v>684</v>
      </c>
      <c r="F4" s="332" t="s">
        <v>469</v>
      </c>
      <c r="G4" s="332" t="s">
        <v>470</v>
      </c>
      <c r="H4" s="154"/>
      <c r="I4" s="155"/>
      <c r="J4" s="155"/>
      <c r="K4" s="155"/>
      <c r="L4" s="155"/>
      <c r="M4" s="155"/>
      <c r="N4" s="155"/>
      <c r="O4" s="155"/>
      <c r="P4" s="156"/>
    </row>
    <row r="5" spans="1:16" s="148" customFormat="1" ht="25.5">
      <c r="A5" s="334">
        <v>44432</v>
      </c>
      <c r="B5" s="335">
        <f>B4+1</f>
        <v>3</v>
      </c>
      <c r="C5" s="336" t="s">
        <v>42</v>
      </c>
      <c r="D5" s="335"/>
      <c r="E5" s="336" t="s">
        <v>685</v>
      </c>
      <c r="F5" s="337" t="s">
        <v>686</v>
      </c>
      <c r="G5" s="337" t="s">
        <v>687</v>
      </c>
      <c r="H5" s="154"/>
      <c r="I5" s="155"/>
      <c r="J5" s="155"/>
      <c r="K5" s="155"/>
      <c r="L5" s="155"/>
      <c r="M5" s="155"/>
      <c r="N5" s="155"/>
      <c r="O5" s="155"/>
      <c r="P5" s="156"/>
    </row>
    <row r="6" spans="1:16" s="148" customFormat="1">
      <c r="A6" s="334">
        <v>44482</v>
      </c>
      <c r="B6" s="335">
        <f>B5+1</f>
        <v>4</v>
      </c>
      <c r="C6" s="336" t="s">
        <v>412</v>
      </c>
      <c r="D6" s="335"/>
      <c r="E6" s="336" t="s">
        <v>688</v>
      </c>
      <c r="F6" s="355" t="s">
        <v>689</v>
      </c>
      <c r="G6" s="337" t="s">
        <v>689</v>
      </c>
      <c r="H6" s="154"/>
      <c r="I6" s="155"/>
      <c r="J6" s="155"/>
      <c r="K6" s="155"/>
      <c r="L6" s="155"/>
      <c r="M6" s="155"/>
      <c r="N6" s="155"/>
      <c r="O6" s="155"/>
      <c r="P6" s="156"/>
    </row>
    <row r="7" spans="1:16" s="148" customFormat="1">
      <c r="A7" s="146">
        <v>44489</v>
      </c>
      <c r="B7" s="335">
        <f>B6+1</f>
        <v>5</v>
      </c>
      <c r="C7" s="330" t="s">
        <v>690</v>
      </c>
      <c r="D7" s="331" t="s">
        <v>691</v>
      </c>
      <c r="E7" s="332" t="s">
        <v>692</v>
      </c>
      <c r="F7" s="357" t="s">
        <v>550</v>
      </c>
      <c r="G7" s="358" t="s">
        <v>693</v>
      </c>
      <c r="H7" s="154"/>
      <c r="I7" s="155"/>
      <c r="J7" s="155"/>
      <c r="K7" s="155"/>
      <c r="L7" s="155"/>
      <c r="M7" s="155"/>
      <c r="N7" s="155"/>
      <c r="O7" s="155"/>
      <c r="P7" s="156"/>
    </row>
    <row r="8" spans="1:16" s="148" customFormat="1">
      <c r="A8" s="146"/>
      <c r="B8" s="147"/>
      <c r="C8" s="330"/>
      <c r="D8" s="331"/>
      <c r="E8" s="332"/>
      <c r="F8" s="332"/>
      <c r="G8" s="332"/>
      <c r="H8" s="154"/>
      <c r="I8" s="155"/>
      <c r="J8" s="155"/>
      <c r="K8" s="155"/>
      <c r="L8" s="155"/>
      <c r="M8" s="155"/>
      <c r="N8" s="155"/>
      <c r="O8" s="155"/>
      <c r="P8" s="156"/>
    </row>
    <row r="9" spans="1:16" s="148" customFormat="1">
      <c r="A9" s="146"/>
      <c r="B9" s="147"/>
      <c r="C9" s="330"/>
      <c r="D9" s="331"/>
      <c r="E9" s="332"/>
      <c r="F9" s="332"/>
      <c r="G9" s="332"/>
      <c r="H9" s="154"/>
      <c r="I9" s="155"/>
      <c r="J9" s="155"/>
      <c r="K9" s="155"/>
      <c r="L9" s="155"/>
      <c r="M9" s="155"/>
      <c r="N9" s="155"/>
      <c r="O9" s="155"/>
      <c r="P9" s="156"/>
    </row>
    <row r="10" spans="1:16" s="148" customFormat="1">
      <c r="A10" s="146"/>
      <c r="B10" s="147"/>
      <c r="C10" s="330"/>
      <c r="D10" s="331"/>
      <c r="E10" s="332"/>
      <c r="F10" s="332"/>
      <c r="G10" s="332"/>
      <c r="H10" s="154"/>
      <c r="I10" s="155"/>
      <c r="J10" s="155"/>
      <c r="K10" s="155"/>
      <c r="L10" s="155"/>
      <c r="M10" s="155"/>
      <c r="N10" s="155"/>
      <c r="O10" s="155"/>
      <c r="P10" s="156"/>
    </row>
    <row r="11" spans="1:16" s="148" customFormat="1">
      <c r="A11" s="146"/>
      <c r="B11" s="147"/>
      <c r="C11" s="330"/>
      <c r="D11" s="331"/>
      <c r="E11" s="332"/>
      <c r="F11" s="332"/>
      <c r="G11" s="332"/>
      <c r="H11" s="154"/>
      <c r="I11" s="155"/>
      <c r="J11" s="155"/>
      <c r="K11" s="155"/>
      <c r="L11" s="155"/>
      <c r="M11" s="155"/>
      <c r="N11" s="155"/>
      <c r="O11" s="155"/>
      <c r="P11" s="156"/>
    </row>
    <row r="12" spans="1:16" s="148" customFormat="1">
      <c r="A12" s="146"/>
      <c r="B12" s="147"/>
      <c r="C12" s="330"/>
      <c r="D12" s="331"/>
      <c r="E12" s="332"/>
      <c r="F12" s="332"/>
      <c r="G12" s="332"/>
      <c r="H12" s="154"/>
      <c r="I12" s="155"/>
      <c r="J12" s="155"/>
      <c r="K12" s="155"/>
      <c r="L12" s="155"/>
      <c r="M12" s="155"/>
      <c r="N12" s="155"/>
      <c r="O12" s="155"/>
      <c r="P12" s="156"/>
    </row>
    <row r="13" spans="1:16" s="148" customFormat="1">
      <c r="A13" s="146"/>
      <c r="B13" s="147"/>
      <c r="C13" s="330"/>
      <c r="D13" s="331"/>
      <c r="E13" s="332"/>
      <c r="F13" s="332"/>
      <c r="G13" s="332"/>
      <c r="H13" s="154"/>
      <c r="I13" s="155"/>
      <c r="J13" s="155"/>
      <c r="K13" s="155"/>
      <c r="L13" s="155"/>
      <c r="M13" s="155"/>
      <c r="N13" s="155"/>
      <c r="O13" s="155"/>
      <c r="P13" s="156"/>
    </row>
    <row r="14" spans="1:16" s="148" customFormat="1">
      <c r="A14" s="146"/>
      <c r="B14" s="147"/>
      <c r="C14" s="330"/>
      <c r="D14" s="331"/>
      <c r="E14" s="332"/>
      <c r="F14" s="332"/>
      <c r="G14" s="332"/>
      <c r="H14" s="154"/>
      <c r="I14" s="155"/>
      <c r="J14" s="155"/>
      <c r="K14" s="155"/>
      <c r="L14" s="155"/>
      <c r="M14" s="155"/>
      <c r="N14" s="155"/>
      <c r="O14" s="155"/>
      <c r="P14" s="156"/>
    </row>
    <row r="15" spans="1:16" s="148" customFormat="1">
      <c r="A15" s="146"/>
      <c r="B15" s="147"/>
      <c r="C15" s="330"/>
      <c r="D15" s="331"/>
      <c r="E15" s="332"/>
      <c r="F15" s="332"/>
      <c r="G15" s="332"/>
      <c r="H15" s="154"/>
      <c r="I15" s="155"/>
      <c r="J15" s="155"/>
      <c r="K15" s="155"/>
      <c r="L15" s="155"/>
      <c r="M15" s="155"/>
      <c r="N15" s="155"/>
      <c r="O15" s="155"/>
      <c r="P15" s="156"/>
    </row>
    <row r="16" spans="1:16" s="148" customFormat="1">
      <c r="A16" s="146"/>
      <c r="B16" s="147"/>
      <c r="C16" s="330"/>
      <c r="D16" s="331"/>
      <c r="E16" s="332"/>
      <c r="F16" s="332"/>
      <c r="G16" s="332"/>
      <c r="H16" s="154"/>
      <c r="I16" s="155"/>
      <c r="J16" s="155"/>
      <c r="K16" s="155"/>
      <c r="L16" s="155"/>
      <c r="M16" s="155"/>
      <c r="N16" s="155"/>
      <c r="O16" s="155"/>
      <c r="P16" s="156"/>
    </row>
    <row r="17" spans="1:16" s="148" customFormat="1">
      <c r="A17" s="146"/>
      <c r="B17" s="147"/>
      <c r="C17" s="330"/>
      <c r="D17" s="331"/>
      <c r="E17" s="332"/>
      <c r="F17" s="332"/>
      <c r="G17" s="332"/>
      <c r="H17" s="154"/>
      <c r="I17" s="155"/>
      <c r="J17" s="155"/>
      <c r="K17" s="155"/>
      <c r="L17" s="155"/>
      <c r="M17" s="155"/>
      <c r="N17" s="155"/>
      <c r="O17" s="155"/>
      <c r="P17" s="156"/>
    </row>
    <row r="18" spans="1:16" s="148" customFormat="1">
      <c r="A18" s="146"/>
      <c r="B18" s="147"/>
      <c r="C18" s="330"/>
      <c r="D18" s="331"/>
      <c r="E18" s="332"/>
      <c r="F18" s="332"/>
      <c r="G18" s="332"/>
      <c r="H18" s="154"/>
      <c r="I18" s="155"/>
      <c r="J18" s="155"/>
      <c r="K18" s="155"/>
      <c r="L18" s="155"/>
      <c r="M18" s="155"/>
      <c r="N18" s="155"/>
      <c r="O18" s="155"/>
      <c r="P18" s="156"/>
    </row>
    <row r="19" spans="1:16" s="148" customFormat="1">
      <c r="A19" s="146"/>
      <c r="B19" s="147"/>
      <c r="C19" s="330"/>
      <c r="D19" s="331"/>
      <c r="E19" s="332"/>
      <c r="F19" s="332"/>
      <c r="G19" s="332"/>
      <c r="H19" s="154"/>
      <c r="I19" s="155"/>
      <c r="J19" s="155"/>
      <c r="K19" s="155"/>
      <c r="L19" s="155"/>
      <c r="M19" s="155"/>
      <c r="N19" s="155"/>
      <c r="O19" s="155"/>
      <c r="P19" s="156"/>
    </row>
    <row r="20" spans="1:16">
      <c r="A20" s="146"/>
      <c r="B20" s="147"/>
      <c r="C20" s="148"/>
      <c r="D20" s="148"/>
      <c r="E20" s="148"/>
      <c r="F20" s="148"/>
      <c r="G20" s="332"/>
    </row>
    <row r="21" spans="1:16">
      <c r="A21" s="146"/>
      <c r="B21" s="147"/>
      <c r="C21" s="148"/>
      <c r="D21" s="148"/>
      <c r="E21" s="148"/>
      <c r="F21" s="148"/>
      <c r="G21" s="332"/>
    </row>
    <row r="22" spans="1:16">
      <c r="A22" s="146"/>
      <c r="B22" s="147"/>
      <c r="C22" s="148"/>
      <c r="D22" s="148"/>
      <c r="E22" s="148"/>
      <c r="F22" s="148"/>
      <c r="G22" s="332"/>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3B653-AE23-4F16-8656-A9AE0788B549}">
  <dimension ref="A3:R2457"/>
  <sheetViews>
    <sheetView workbookViewId="0"/>
  </sheetViews>
  <sheetFormatPr defaultRowHeight="12.75"/>
  <sheetData>
    <row r="3" spans="1:18">
      <c r="A3" t="s">
        <v>695</v>
      </c>
      <c r="B3" t="s">
        <v>696</v>
      </c>
      <c r="C3" t="s">
        <v>697</v>
      </c>
    </row>
    <row r="4" spans="1:18">
      <c r="A4">
        <v>1</v>
      </c>
      <c r="B4">
        <v>7</v>
      </c>
      <c r="C4">
        <v>13</v>
      </c>
    </row>
    <row r="5" spans="1:18">
      <c r="A5" t="e">
        <f>#REF!</f>
        <v>#REF!</v>
      </c>
      <c r="B5">
        <v>1</v>
      </c>
      <c r="C5" t="e">
        <f>#REF!</f>
        <v>#REF!</v>
      </c>
      <c r="D5">
        <v>447</v>
      </c>
      <c r="E5" t="e">
        <f>#REF!</f>
        <v>#REF!</v>
      </c>
      <c r="F5">
        <v>461</v>
      </c>
      <c r="G5" t="e">
        <f>#REF!</f>
        <v>#REF!</v>
      </c>
      <c r="H5">
        <v>1</v>
      </c>
      <c r="I5" t="e">
        <f>#REF!</f>
        <v>#REF!</v>
      </c>
      <c r="J5">
        <v>175</v>
      </c>
      <c r="K5" t="e">
        <f>#REF!</f>
        <v>#REF!</v>
      </c>
      <c r="L5">
        <v>194</v>
      </c>
      <c r="M5" t="e">
        <f>#REF!</f>
        <v>#REF!</v>
      </c>
      <c r="N5">
        <v>1</v>
      </c>
      <c r="O5" t="e">
        <f>#REF!</f>
        <v>#REF!</v>
      </c>
      <c r="P5">
        <v>11</v>
      </c>
      <c r="Q5" t="e">
        <f>#REF!</f>
        <v>#REF!</v>
      </c>
      <c r="R5">
        <v>24</v>
      </c>
    </row>
    <row r="6" spans="1:18">
      <c r="A6" t="e">
        <f>#REF!</f>
        <v>#REF!</v>
      </c>
      <c r="B6">
        <v>2</v>
      </c>
      <c r="C6" t="e">
        <f>#REF!</f>
        <v>#REF!</v>
      </c>
      <c r="D6">
        <v>448</v>
      </c>
      <c r="E6" t="e">
        <f>#REF!</f>
        <v>#REF!</v>
      </c>
      <c r="F6">
        <v>462</v>
      </c>
      <c r="G6" t="e">
        <f>#REF!</f>
        <v>#REF!</v>
      </c>
      <c r="H6">
        <v>2</v>
      </c>
      <c r="I6" t="e">
        <f>#REF!</f>
        <v>#REF!</v>
      </c>
      <c r="J6">
        <v>176</v>
      </c>
      <c r="K6" t="e">
        <f>#REF!</f>
        <v>#REF!</v>
      </c>
      <c r="L6">
        <v>195</v>
      </c>
      <c r="M6" t="e">
        <f>#REF!</f>
        <v>#REF!</v>
      </c>
      <c r="N6">
        <v>2</v>
      </c>
      <c r="O6" t="e">
        <f>#REF!</f>
        <v>#REF!</v>
      </c>
      <c r="P6">
        <v>189</v>
      </c>
      <c r="Q6" t="e">
        <f>#REF!</f>
        <v>#REF!</v>
      </c>
      <c r="R6">
        <v>25</v>
      </c>
    </row>
    <row r="7" spans="1:18">
      <c r="A7" t="e">
        <f>#REF!</f>
        <v>#REF!</v>
      </c>
      <c r="B7">
        <v>3</v>
      </c>
      <c r="C7" t="e">
        <f>#REF!</f>
        <v>#REF!</v>
      </c>
      <c r="D7">
        <v>449</v>
      </c>
      <c r="E7" t="e">
        <f>#REF!</f>
        <v>#REF!</v>
      </c>
      <c r="F7">
        <v>463</v>
      </c>
      <c r="G7" t="e">
        <f>#REF!</f>
        <v>#REF!</v>
      </c>
      <c r="H7">
        <v>3</v>
      </c>
      <c r="I7" t="e">
        <f>#REF!</f>
        <v>#REF!</v>
      </c>
      <c r="J7">
        <v>177</v>
      </c>
      <c r="K7" t="e">
        <f>#REF!</f>
        <v>#REF!</v>
      </c>
      <c r="L7">
        <v>196</v>
      </c>
      <c r="M7" t="e">
        <f>#REF!</f>
        <v>#REF!</v>
      </c>
      <c r="N7">
        <v>3</v>
      </c>
      <c r="O7" t="e">
        <f>#REF!</f>
        <v>#REF!</v>
      </c>
      <c r="P7">
        <v>190</v>
      </c>
      <c r="Q7" t="e">
        <f>#REF!</f>
        <v>#REF!</v>
      </c>
      <c r="R7">
        <v>26</v>
      </c>
    </row>
    <row r="8" spans="1:18">
      <c r="A8" t="e">
        <f>#REF!</f>
        <v>#REF!</v>
      </c>
      <c r="B8">
        <v>4</v>
      </c>
      <c r="C8" t="e">
        <f>#REF!</f>
        <v>#REF!</v>
      </c>
      <c r="D8">
        <v>450</v>
      </c>
      <c r="E8" t="e">
        <f>#REF!</f>
        <v>#REF!</v>
      </c>
      <c r="F8">
        <v>464</v>
      </c>
      <c r="G8" t="e">
        <f>#REF!</f>
        <v>#REF!</v>
      </c>
      <c r="H8">
        <v>4</v>
      </c>
      <c r="I8" t="e">
        <f>#REF!</f>
        <v>#REF!</v>
      </c>
      <c r="J8">
        <v>178</v>
      </c>
      <c r="K8" t="e">
        <f>#REF!</f>
        <v>#REF!</v>
      </c>
      <c r="L8">
        <v>197</v>
      </c>
      <c r="M8" t="e">
        <f>#REF!</f>
        <v>#REF!</v>
      </c>
      <c r="N8">
        <v>4</v>
      </c>
      <c r="O8" t="e">
        <f>#REF!</f>
        <v>#REF!</v>
      </c>
      <c r="P8">
        <v>191</v>
      </c>
      <c r="Q8" t="e">
        <f>#REF!</f>
        <v>#REF!</v>
      </c>
      <c r="R8">
        <v>27</v>
      </c>
    </row>
    <row r="9" spans="1:18">
      <c r="A9" t="e">
        <f>#REF!</f>
        <v>#REF!</v>
      </c>
      <c r="B9">
        <v>5</v>
      </c>
      <c r="C9" t="e">
        <f>#REF!</f>
        <v>#REF!</v>
      </c>
      <c r="D9">
        <v>460</v>
      </c>
      <c r="E9" t="e">
        <f>#REF!</f>
        <v>#REF!</v>
      </c>
      <c r="F9">
        <v>468</v>
      </c>
      <c r="G9" t="e">
        <f>#REF!</f>
        <v>#REF!</v>
      </c>
      <c r="H9">
        <v>5</v>
      </c>
      <c r="I9" t="e">
        <f>#REF!</f>
        <v>#REF!</v>
      </c>
      <c r="J9">
        <v>179</v>
      </c>
      <c r="K9" t="e">
        <f>#REF!</f>
        <v>#REF!</v>
      </c>
      <c r="L9">
        <v>198</v>
      </c>
      <c r="M9" t="e">
        <f>#REF!</f>
        <v>#REF!</v>
      </c>
      <c r="N9">
        <v>5</v>
      </c>
      <c r="O9" t="e">
        <f>#REF!</f>
        <v>#REF!</v>
      </c>
      <c r="P9">
        <v>192</v>
      </c>
      <c r="Q9" t="e">
        <f>#REF!</f>
        <v>#REF!</v>
      </c>
      <c r="R9">
        <v>28</v>
      </c>
    </row>
    <row r="10" spans="1:18">
      <c r="A10" t="e">
        <f>#REF!</f>
        <v>#REF!</v>
      </c>
      <c r="B10">
        <v>6</v>
      </c>
      <c r="E10" t="e">
        <f>#REF!</f>
        <v>#REF!</v>
      </c>
      <c r="F10">
        <v>469</v>
      </c>
      <c r="G10" t="e">
        <f>#REF!</f>
        <v>#REF!</v>
      </c>
      <c r="H10">
        <v>6</v>
      </c>
      <c r="I10" t="e">
        <f>#REF!</f>
        <v>#REF!</v>
      </c>
      <c r="J10">
        <v>180</v>
      </c>
      <c r="K10" t="e">
        <f>#REF!</f>
        <v>#REF!</v>
      </c>
      <c r="L10">
        <v>199</v>
      </c>
      <c r="M10" t="e">
        <f>#REF!</f>
        <v>#REF!</v>
      </c>
      <c r="N10">
        <v>6</v>
      </c>
      <c r="O10" t="e">
        <f>#REF!</f>
        <v>#REF!</v>
      </c>
      <c r="P10">
        <v>193</v>
      </c>
      <c r="Q10" t="e">
        <f>#REF!</f>
        <v>#REF!</v>
      </c>
      <c r="R10">
        <v>29</v>
      </c>
    </row>
    <row r="11" spans="1:18">
      <c r="A11" t="e">
        <f>#REF!</f>
        <v>#REF!</v>
      </c>
      <c r="B11">
        <v>7</v>
      </c>
      <c r="E11" t="e">
        <f>#REF!</f>
        <v>#REF!</v>
      </c>
      <c r="F11">
        <v>470</v>
      </c>
      <c r="G11" t="e">
        <f>#REF!</f>
        <v>#REF!</v>
      </c>
      <c r="H11">
        <v>7</v>
      </c>
      <c r="I11" t="e">
        <f>#REF!</f>
        <v>#REF!</v>
      </c>
      <c r="J11">
        <v>181</v>
      </c>
      <c r="K11" t="e">
        <f>#REF!</f>
        <v>#REF!</v>
      </c>
      <c r="L11">
        <v>200</v>
      </c>
      <c r="M11" t="e">
        <f>#REF!</f>
        <v>#REF!</v>
      </c>
      <c r="N11">
        <v>7</v>
      </c>
      <c r="O11" t="e">
        <f>#REF!</f>
        <v>#REF!</v>
      </c>
      <c r="P11">
        <v>194</v>
      </c>
      <c r="Q11" t="e">
        <f>#REF!</f>
        <v>#REF!</v>
      </c>
      <c r="R11">
        <v>30</v>
      </c>
    </row>
    <row r="12" spans="1:18">
      <c r="A12" t="e">
        <f>#REF!</f>
        <v>#REF!</v>
      </c>
      <c r="B12">
        <v>8</v>
      </c>
      <c r="E12" t="e">
        <f>#REF!</f>
        <v>#REF!</v>
      </c>
      <c r="F12">
        <v>471</v>
      </c>
      <c r="G12" t="e">
        <f>#REF!</f>
        <v>#REF!</v>
      </c>
      <c r="H12">
        <v>8</v>
      </c>
      <c r="I12" t="e">
        <f>#REF!</f>
        <v>#REF!</v>
      </c>
      <c r="J12">
        <v>182</v>
      </c>
      <c r="K12" t="e">
        <f>#REF!</f>
        <v>#REF!</v>
      </c>
      <c r="L12">
        <v>201</v>
      </c>
      <c r="M12" t="e">
        <f>#REF!</f>
        <v>#REF!</v>
      </c>
      <c r="N12">
        <v>8</v>
      </c>
      <c r="O12" t="e">
        <f>#REF!</f>
        <v>#REF!</v>
      </c>
      <c r="P12">
        <v>195</v>
      </c>
      <c r="Q12" t="e">
        <f>#REF!</f>
        <v>#REF!</v>
      </c>
      <c r="R12">
        <v>31</v>
      </c>
    </row>
    <row r="13" spans="1:18">
      <c r="A13" t="e">
        <f>#REF!</f>
        <v>#REF!</v>
      </c>
      <c r="B13">
        <v>9</v>
      </c>
      <c r="E13" t="e">
        <f>#REF!</f>
        <v>#REF!</v>
      </c>
      <c r="F13">
        <v>487</v>
      </c>
      <c r="G13" t="e">
        <f>#REF!</f>
        <v>#REF!</v>
      </c>
      <c r="H13">
        <v>9</v>
      </c>
      <c r="I13" t="e">
        <f>#REF!</f>
        <v>#REF!</v>
      </c>
      <c r="J13">
        <v>183</v>
      </c>
      <c r="K13" t="e">
        <f>#REF!</f>
        <v>#REF!</v>
      </c>
      <c r="L13">
        <v>202</v>
      </c>
      <c r="M13" t="e">
        <f>#REF!</f>
        <v>#REF!</v>
      </c>
      <c r="N13">
        <v>9</v>
      </c>
      <c r="O13" t="e">
        <f>#REF!</f>
        <v>#REF!</v>
      </c>
      <c r="P13">
        <v>196</v>
      </c>
      <c r="Q13" t="e">
        <f>#REF!</f>
        <v>#REF!</v>
      </c>
      <c r="R13">
        <v>32</v>
      </c>
    </row>
    <row r="14" spans="1:18">
      <c r="A14" t="e">
        <f>#REF!</f>
        <v>#REF!</v>
      </c>
      <c r="B14">
        <v>10</v>
      </c>
      <c r="E14" t="e">
        <f>#REF!</f>
        <v>#REF!</v>
      </c>
      <c r="F14">
        <v>488</v>
      </c>
      <c r="G14" t="e">
        <f>#REF!</f>
        <v>#REF!</v>
      </c>
      <c r="H14">
        <v>10</v>
      </c>
      <c r="I14" t="e">
        <f>#REF!</f>
        <v>#REF!</v>
      </c>
      <c r="J14">
        <v>184</v>
      </c>
      <c r="K14" t="e">
        <f>#REF!</f>
        <v>#REF!</v>
      </c>
      <c r="L14">
        <v>203</v>
      </c>
      <c r="M14" t="e">
        <f>#REF!</f>
        <v>#REF!</v>
      </c>
      <c r="N14">
        <v>10</v>
      </c>
      <c r="O14" t="e">
        <f>#REF!</f>
        <v>#REF!</v>
      </c>
      <c r="P14">
        <v>197</v>
      </c>
      <c r="Q14" t="e">
        <f>#REF!</f>
        <v>#REF!</v>
      </c>
      <c r="R14">
        <v>33</v>
      </c>
    </row>
    <row r="15" spans="1:18">
      <c r="A15" t="e">
        <f>#REF!</f>
        <v>#REF!</v>
      </c>
      <c r="B15">
        <v>11</v>
      </c>
      <c r="E15" t="e">
        <f>#REF!</f>
        <v>#REF!</v>
      </c>
      <c r="F15">
        <v>489</v>
      </c>
      <c r="G15" t="e">
        <f>#REF!</f>
        <v>#REF!</v>
      </c>
      <c r="H15">
        <v>11</v>
      </c>
      <c r="I15" t="e">
        <f>#REF!</f>
        <v>#REF!</v>
      </c>
      <c r="J15">
        <v>185</v>
      </c>
      <c r="K15" t="e">
        <f>#REF!</f>
        <v>#REF!</v>
      </c>
      <c r="L15">
        <v>204</v>
      </c>
      <c r="M15" t="e">
        <f>#REF!</f>
        <v>#REF!</v>
      </c>
      <c r="N15">
        <v>213</v>
      </c>
      <c r="O15" t="e">
        <f>#REF!</f>
        <v>#REF!</v>
      </c>
      <c r="P15">
        <v>198</v>
      </c>
      <c r="Q15" t="e">
        <f>#REF!</f>
        <v>#REF!</v>
      </c>
      <c r="R15">
        <v>34</v>
      </c>
    </row>
    <row r="16" spans="1:18">
      <c r="A16" t="e">
        <f>#REF!</f>
        <v>#REF!</v>
      </c>
      <c r="B16">
        <v>12</v>
      </c>
      <c r="E16" t="e">
        <f>#REF!</f>
        <v>#REF!</v>
      </c>
      <c r="F16">
        <v>490</v>
      </c>
      <c r="G16" t="e">
        <f>#REF!</f>
        <v>#REF!</v>
      </c>
      <c r="H16">
        <v>12</v>
      </c>
      <c r="I16" t="e">
        <f>#REF!</f>
        <v>#REF!</v>
      </c>
      <c r="J16">
        <v>186</v>
      </c>
      <c r="K16" t="e">
        <f>#REF!</f>
        <v>#REF!</v>
      </c>
      <c r="L16">
        <v>205</v>
      </c>
      <c r="M16" t="e">
        <f>#REF!</f>
        <v>#REF!</v>
      </c>
      <c r="N16">
        <v>214</v>
      </c>
      <c r="O16" t="e">
        <f>#REF!</f>
        <v>#REF!</v>
      </c>
      <c r="P16">
        <v>199</v>
      </c>
      <c r="Q16" t="e">
        <f>#REF!</f>
        <v>#REF!</v>
      </c>
      <c r="R16">
        <v>201</v>
      </c>
    </row>
    <row r="17" spans="1:18">
      <c r="A17" t="e">
        <f>#REF!</f>
        <v>#REF!</v>
      </c>
      <c r="B17">
        <v>13</v>
      </c>
      <c r="E17" t="e">
        <f>#REF!</f>
        <v>#REF!</v>
      </c>
      <c r="F17">
        <v>491</v>
      </c>
      <c r="G17" t="e">
        <f>#REF!</f>
        <v>#REF!</v>
      </c>
      <c r="H17">
        <v>13</v>
      </c>
      <c r="I17" t="e">
        <f>#REF!</f>
        <v>#REF!</v>
      </c>
      <c r="J17">
        <v>187</v>
      </c>
      <c r="K17" t="e">
        <f>#REF!</f>
        <v>#REF!</v>
      </c>
      <c r="L17">
        <v>206</v>
      </c>
      <c r="M17" t="e">
        <f>#REF!</f>
        <v>#REF!</v>
      </c>
      <c r="N17">
        <v>217</v>
      </c>
      <c r="O17" t="e">
        <f>#REF!</f>
        <v>#REF!</v>
      </c>
      <c r="P17">
        <v>200</v>
      </c>
      <c r="Q17" t="e">
        <f>#REF!</f>
        <v>#REF!</v>
      </c>
      <c r="R17">
        <v>202</v>
      </c>
    </row>
    <row r="18" spans="1:18">
      <c r="A18" t="e">
        <f>#REF!</f>
        <v>#REF!</v>
      </c>
      <c r="B18">
        <v>14</v>
      </c>
      <c r="E18" t="e">
        <f>#REF!</f>
        <v>#REF!</v>
      </c>
      <c r="F18">
        <v>492</v>
      </c>
      <c r="G18" t="e">
        <f>#REF!</f>
        <v>#REF!</v>
      </c>
      <c r="H18">
        <v>14</v>
      </c>
      <c r="I18" t="e">
        <f>#REF!</f>
        <v>#REF!</v>
      </c>
      <c r="J18">
        <v>188</v>
      </c>
      <c r="K18" t="e">
        <f>#REF!</f>
        <v>#REF!</v>
      </c>
      <c r="L18">
        <v>207</v>
      </c>
      <c r="M18" t="e">
        <f>#REF!</f>
        <v>#REF!</v>
      </c>
      <c r="N18">
        <v>219</v>
      </c>
      <c r="Q18" t="e">
        <f>#REF!</f>
        <v>#REF!</v>
      </c>
      <c r="R18">
        <v>203</v>
      </c>
    </row>
    <row r="19" spans="1:18">
      <c r="A19" t="e">
        <f>#REF!</f>
        <v>#REF!</v>
      </c>
      <c r="B19">
        <v>15</v>
      </c>
      <c r="E19" t="e">
        <f>#REF!</f>
        <v>#REF!</v>
      </c>
      <c r="F19">
        <v>493</v>
      </c>
      <c r="G19" t="e">
        <f>#REF!</f>
        <v>#REF!</v>
      </c>
      <c r="H19">
        <v>15</v>
      </c>
      <c r="I19" t="e">
        <f>#REF!</f>
        <v>#REF!</v>
      </c>
      <c r="J19">
        <v>189</v>
      </c>
      <c r="K19" t="e">
        <f>#REF!</f>
        <v>#REF!</v>
      </c>
      <c r="L19">
        <v>208</v>
      </c>
      <c r="M19" t="e">
        <f>#REF!</f>
        <v>#REF!</v>
      </c>
      <c r="N19">
        <v>220</v>
      </c>
      <c r="Q19" t="e">
        <f>#REF!</f>
        <v>#REF!</v>
      </c>
      <c r="R19">
        <v>204</v>
      </c>
    </row>
    <row r="20" spans="1:18">
      <c r="A20" t="e">
        <f>#REF!</f>
        <v>#REF!</v>
      </c>
      <c r="B20">
        <v>16</v>
      </c>
      <c r="E20" t="e">
        <f>#REF!</f>
        <v>#REF!</v>
      </c>
      <c r="F20">
        <v>494</v>
      </c>
      <c r="G20" t="e">
        <f>#REF!</f>
        <v>#REF!</v>
      </c>
      <c r="H20">
        <v>16</v>
      </c>
      <c r="I20" t="e">
        <f>#REF!</f>
        <v>#REF!</v>
      </c>
      <c r="J20">
        <v>190</v>
      </c>
      <c r="K20" t="e">
        <f>#REF!</f>
        <v>#REF!</v>
      </c>
      <c r="L20">
        <v>209</v>
      </c>
      <c r="M20" t="e">
        <f>#REF!</f>
        <v>#REF!</v>
      </c>
      <c r="N20">
        <v>221</v>
      </c>
      <c r="Q20" t="e">
        <f>#REF!</f>
        <v>#REF!</v>
      </c>
      <c r="R20">
        <v>205</v>
      </c>
    </row>
    <row r="21" spans="1:18">
      <c r="A21" t="e">
        <f>#REF!</f>
        <v>#REF!</v>
      </c>
      <c r="B21">
        <v>17</v>
      </c>
      <c r="E21" t="e">
        <f>#REF!</f>
        <v>#REF!</v>
      </c>
      <c r="F21">
        <v>495</v>
      </c>
      <c r="G21" t="e">
        <f>#REF!</f>
        <v>#REF!</v>
      </c>
      <c r="H21">
        <v>17</v>
      </c>
      <c r="I21" t="e">
        <f>#REF!</f>
        <v>#REF!</v>
      </c>
      <c r="J21">
        <v>191</v>
      </c>
      <c r="K21" t="e">
        <f>#REF!</f>
        <v>#REF!</v>
      </c>
      <c r="L21">
        <v>210</v>
      </c>
      <c r="M21" t="e">
        <f>#REF!</f>
        <v>#REF!</v>
      </c>
      <c r="N21">
        <v>225</v>
      </c>
      <c r="Q21" t="e">
        <f>#REF!</f>
        <v>#REF!</v>
      </c>
      <c r="R21">
        <v>206</v>
      </c>
    </row>
    <row r="22" spans="1:18">
      <c r="A22" t="e">
        <f>#REF!</f>
        <v>#REF!</v>
      </c>
      <c r="B22">
        <v>18</v>
      </c>
      <c r="E22" t="e">
        <f>#REF!</f>
        <v>#REF!</v>
      </c>
      <c r="F22">
        <v>496</v>
      </c>
      <c r="G22" t="e">
        <f>#REF!</f>
        <v>#REF!</v>
      </c>
      <c r="H22">
        <v>18</v>
      </c>
      <c r="I22" t="e">
        <f>#REF!</f>
        <v>#REF!</v>
      </c>
      <c r="J22">
        <v>192</v>
      </c>
      <c r="K22" t="e">
        <f>#REF!</f>
        <v>#REF!</v>
      </c>
      <c r="L22">
        <v>211</v>
      </c>
      <c r="M22" t="e">
        <f>#REF!</f>
        <v>#REF!</v>
      </c>
      <c r="N22">
        <v>226</v>
      </c>
      <c r="Q22" t="e">
        <f>#REF!</f>
        <v>#REF!</v>
      </c>
      <c r="R22">
        <v>207</v>
      </c>
    </row>
    <row r="23" spans="1:18">
      <c r="A23" t="e">
        <f>#REF!</f>
        <v>#REF!</v>
      </c>
      <c r="B23">
        <v>19</v>
      </c>
      <c r="E23" t="e">
        <f>#REF!</f>
        <v>#REF!</v>
      </c>
      <c r="F23">
        <v>497</v>
      </c>
      <c r="G23" t="e">
        <f>#REF!</f>
        <v>#REF!</v>
      </c>
      <c r="H23">
        <v>19</v>
      </c>
      <c r="I23" t="e">
        <f>#REF!</f>
        <v>#REF!</v>
      </c>
      <c r="J23">
        <v>193</v>
      </c>
      <c r="K23" t="e">
        <f>#REF!</f>
        <v>#REF!</v>
      </c>
      <c r="L23">
        <v>212</v>
      </c>
      <c r="M23" t="e">
        <f>#REF!</f>
        <v>#REF!</v>
      </c>
      <c r="N23">
        <v>227</v>
      </c>
      <c r="Q23" t="e">
        <f>#REF!</f>
        <v>#REF!</v>
      </c>
      <c r="R23">
        <v>208</v>
      </c>
    </row>
    <row r="24" spans="1:18">
      <c r="A24" t="e">
        <f>#REF!</f>
        <v>#REF!</v>
      </c>
      <c r="B24">
        <v>20</v>
      </c>
      <c r="E24" t="e">
        <f>#REF!</f>
        <v>#REF!</v>
      </c>
      <c r="F24">
        <v>498</v>
      </c>
      <c r="G24" t="e">
        <f>#REF!</f>
        <v>#REF!</v>
      </c>
      <c r="H24">
        <v>20</v>
      </c>
      <c r="K24" t="e">
        <f>#REF!</f>
        <v>#REF!</v>
      </c>
      <c r="L24">
        <v>213</v>
      </c>
      <c r="M24" t="e">
        <f>#REF!</f>
        <v>#REF!</v>
      </c>
      <c r="N24">
        <v>231</v>
      </c>
      <c r="Q24" t="e">
        <f>#REF!</f>
        <v>#REF!</v>
      </c>
      <c r="R24">
        <v>209</v>
      </c>
    </row>
    <row r="25" spans="1:18">
      <c r="A25" t="e">
        <f>#REF!</f>
        <v>#REF!</v>
      </c>
      <c r="B25">
        <v>21</v>
      </c>
      <c r="E25" t="e">
        <f>#REF!</f>
        <v>#REF!</v>
      </c>
      <c r="F25">
        <v>499</v>
      </c>
      <c r="G25" t="e">
        <f>#REF!</f>
        <v>#REF!</v>
      </c>
      <c r="H25">
        <v>21</v>
      </c>
      <c r="K25" t="e">
        <f>#REF!</f>
        <v>#REF!</v>
      </c>
      <c r="L25">
        <v>214</v>
      </c>
      <c r="M25" t="e">
        <f>#REF!</f>
        <v>#REF!</v>
      </c>
      <c r="N25">
        <v>232</v>
      </c>
      <c r="Q25" t="e">
        <f>#REF!</f>
        <v>#REF!</v>
      </c>
      <c r="R25">
        <v>210</v>
      </c>
    </row>
    <row r="26" spans="1:18">
      <c r="A26" t="e">
        <f>#REF!</f>
        <v>#REF!</v>
      </c>
      <c r="B26">
        <v>22</v>
      </c>
      <c r="E26" t="e">
        <f>#REF!</f>
        <v>#REF!</v>
      </c>
      <c r="F26">
        <v>500</v>
      </c>
      <c r="G26" t="e">
        <f>#REF!</f>
        <v>#REF!</v>
      </c>
      <c r="H26">
        <v>22</v>
      </c>
      <c r="K26" t="e">
        <f>#REF!</f>
        <v>#REF!</v>
      </c>
      <c r="L26">
        <v>215</v>
      </c>
      <c r="M26" t="e">
        <f>#REF!</f>
        <v>#REF!</v>
      </c>
      <c r="N26">
        <v>233</v>
      </c>
      <c r="Q26" t="e">
        <f>#REF!</f>
        <v>#REF!</v>
      </c>
      <c r="R26">
        <v>211</v>
      </c>
    </row>
    <row r="27" spans="1:18">
      <c r="A27" t="e">
        <f>#REF!</f>
        <v>#REF!</v>
      </c>
      <c r="B27">
        <v>23</v>
      </c>
      <c r="E27" t="e">
        <f>#REF!</f>
        <v>#REF!</v>
      </c>
      <c r="F27">
        <v>501</v>
      </c>
      <c r="G27" t="e">
        <f>#REF!</f>
        <v>#REF!</v>
      </c>
      <c r="H27">
        <v>23</v>
      </c>
      <c r="K27" t="e">
        <f>#REF!</f>
        <v>#REF!</v>
      </c>
      <c r="L27">
        <v>216</v>
      </c>
      <c r="M27" t="e">
        <f>#REF!</f>
        <v>#REF!</v>
      </c>
      <c r="N27">
        <v>234</v>
      </c>
      <c r="Q27" t="e">
        <f>#REF!</f>
        <v>#REF!</v>
      </c>
      <c r="R27">
        <v>212</v>
      </c>
    </row>
    <row r="28" spans="1:18">
      <c r="A28" t="e">
        <f>#REF!</f>
        <v>#REF!</v>
      </c>
      <c r="B28">
        <v>24</v>
      </c>
      <c r="E28" t="e">
        <f>#REF!</f>
        <v>#REF!</v>
      </c>
      <c r="F28">
        <v>502</v>
      </c>
      <c r="G28" t="e">
        <f>#REF!</f>
        <v>#REF!</v>
      </c>
      <c r="H28">
        <v>24</v>
      </c>
      <c r="K28" t="e">
        <f>#REF!</f>
        <v>#REF!</v>
      </c>
      <c r="L28">
        <v>217</v>
      </c>
      <c r="M28" t="e">
        <f>#REF!</f>
        <v>#REF!</v>
      </c>
      <c r="N28">
        <v>235</v>
      </c>
      <c r="Q28" t="e">
        <f>#REF!</f>
        <v>#REF!</v>
      </c>
      <c r="R28">
        <v>215</v>
      </c>
    </row>
    <row r="29" spans="1:18">
      <c r="A29" t="e">
        <f>#REF!</f>
        <v>#REF!</v>
      </c>
      <c r="B29">
        <v>25</v>
      </c>
      <c r="E29" t="e">
        <f>#REF!</f>
        <v>#REF!</v>
      </c>
      <c r="F29">
        <v>503</v>
      </c>
      <c r="G29" t="e">
        <f>#REF!</f>
        <v>#REF!</v>
      </c>
      <c r="H29">
        <v>25</v>
      </c>
      <c r="K29" t="e">
        <f>#REF!</f>
        <v>#REF!</v>
      </c>
      <c r="L29">
        <v>218</v>
      </c>
      <c r="M29" t="e">
        <f>#REF!</f>
        <v>#REF!</v>
      </c>
      <c r="N29">
        <v>241</v>
      </c>
      <c r="Q29" t="e">
        <f>#REF!</f>
        <v>#REF!</v>
      </c>
      <c r="R29">
        <v>216</v>
      </c>
    </row>
    <row r="30" spans="1:18">
      <c r="A30" t="e">
        <f>#REF!</f>
        <v>#REF!</v>
      </c>
      <c r="B30">
        <v>26</v>
      </c>
      <c r="E30" t="e">
        <f>#REF!</f>
        <v>#REF!</v>
      </c>
      <c r="F30">
        <v>504</v>
      </c>
      <c r="G30" t="e">
        <f>#REF!</f>
        <v>#REF!</v>
      </c>
      <c r="H30">
        <v>26</v>
      </c>
      <c r="K30" t="e">
        <f>#REF!</f>
        <v>#REF!</v>
      </c>
      <c r="L30">
        <v>219</v>
      </c>
      <c r="M30" t="e">
        <f>#REF!</f>
        <v>#REF!</v>
      </c>
      <c r="N30">
        <v>242</v>
      </c>
      <c r="Q30" t="e">
        <f>#REF!</f>
        <v>#REF!</v>
      </c>
      <c r="R30">
        <v>218</v>
      </c>
    </row>
    <row r="31" spans="1:18">
      <c r="A31" t="e">
        <f>#REF!</f>
        <v>#REF!</v>
      </c>
      <c r="B31">
        <v>27</v>
      </c>
      <c r="E31" t="e">
        <f>#REF!</f>
        <v>#REF!</v>
      </c>
      <c r="F31">
        <v>505</v>
      </c>
      <c r="G31" t="e">
        <f>#REF!</f>
        <v>#REF!</v>
      </c>
      <c r="H31">
        <v>27</v>
      </c>
      <c r="K31" t="e">
        <f>#REF!</f>
        <v>#REF!</v>
      </c>
      <c r="L31">
        <v>220</v>
      </c>
      <c r="M31" t="e">
        <f>#REF!</f>
        <v>#REF!</v>
      </c>
      <c r="N31">
        <v>243</v>
      </c>
      <c r="Q31" t="e">
        <f>#REF!</f>
        <v>#REF!</v>
      </c>
      <c r="R31">
        <v>222</v>
      </c>
    </row>
    <row r="32" spans="1:18">
      <c r="A32" t="e">
        <f>#REF!</f>
        <v>#REF!</v>
      </c>
      <c r="B32">
        <v>28</v>
      </c>
      <c r="E32" t="e">
        <f>#REF!</f>
        <v>#REF!</v>
      </c>
      <c r="F32">
        <v>506</v>
      </c>
      <c r="G32" t="e">
        <f>#REF!</f>
        <v>#REF!</v>
      </c>
      <c r="H32">
        <v>28</v>
      </c>
      <c r="K32" t="e">
        <f>#REF!</f>
        <v>#REF!</v>
      </c>
      <c r="L32">
        <v>221</v>
      </c>
      <c r="M32" t="e">
        <f>#REF!</f>
        <v>#REF!</v>
      </c>
      <c r="N32">
        <v>244</v>
      </c>
      <c r="Q32" t="e">
        <f>#REF!</f>
        <v>#REF!</v>
      </c>
      <c r="R32">
        <v>223</v>
      </c>
    </row>
    <row r="33" spans="1:18">
      <c r="A33" t="e">
        <f>#REF!</f>
        <v>#REF!</v>
      </c>
      <c r="B33">
        <v>29</v>
      </c>
      <c r="E33" t="e">
        <f>#REF!</f>
        <v>#REF!</v>
      </c>
      <c r="F33">
        <v>507</v>
      </c>
      <c r="G33" t="e">
        <f>#REF!</f>
        <v>#REF!</v>
      </c>
      <c r="H33">
        <v>29</v>
      </c>
      <c r="K33" t="e">
        <f>#REF!</f>
        <v>#REF!</v>
      </c>
      <c r="L33">
        <v>222</v>
      </c>
      <c r="M33" t="e">
        <f>#REF!</f>
        <v>#REF!</v>
      </c>
      <c r="N33">
        <v>245</v>
      </c>
      <c r="Q33" t="e">
        <f>#REF!</f>
        <v>#REF!</v>
      </c>
      <c r="R33">
        <v>224</v>
      </c>
    </row>
    <row r="34" spans="1:18">
      <c r="A34" t="e">
        <f>#REF!</f>
        <v>#REF!</v>
      </c>
      <c r="B34">
        <v>30</v>
      </c>
      <c r="E34" t="e">
        <f>#REF!</f>
        <v>#REF!</v>
      </c>
      <c r="F34">
        <v>508</v>
      </c>
      <c r="G34" t="e">
        <f>#REF!</f>
        <v>#REF!</v>
      </c>
      <c r="H34">
        <v>30</v>
      </c>
      <c r="K34" t="e">
        <f>#REF!</f>
        <v>#REF!</v>
      </c>
      <c r="L34">
        <v>223</v>
      </c>
      <c r="M34" t="e">
        <f>#REF!</f>
        <v>#REF!</v>
      </c>
      <c r="N34">
        <v>246</v>
      </c>
      <c r="Q34" t="e">
        <f>#REF!</f>
        <v>#REF!</v>
      </c>
      <c r="R34">
        <v>228</v>
      </c>
    </row>
    <row r="35" spans="1:18">
      <c r="A35" t="e">
        <f>#REF!</f>
        <v>#REF!</v>
      </c>
      <c r="B35">
        <v>31</v>
      </c>
      <c r="E35" t="e">
        <f>#REF!</f>
        <v>#REF!</v>
      </c>
      <c r="F35">
        <v>509</v>
      </c>
      <c r="G35" t="e">
        <f>#REF!</f>
        <v>#REF!</v>
      </c>
      <c r="H35">
        <v>31</v>
      </c>
      <c r="K35" t="e">
        <f>#REF!</f>
        <v>#REF!</v>
      </c>
      <c r="L35">
        <v>224</v>
      </c>
      <c r="M35" t="e">
        <f>#REF!</f>
        <v>#REF!</v>
      </c>
      <c r="N35">
        <v>247</v>
      </c>
      <c r="Q35" t="e">
        <f>#REF!</f>
        <v>#REF!</v>
      </c>
      <c r="R35">
        <v>229</v>
      </c>
    </row>
    <row r="36" spans="1:18">
      <c r="A36" t="e">
        <f>#REF!</f>
        <v>#REF!</v>
      </c>
      <c r="B36">
        <v>32</v>
      </c>
      <c r="E36" t="e">
        <f>#REF!</f>
        <v>#REF!</v>
      </c>
      <c r="F36">
        <v>510</v>
      </c>
      <c r="G36" t="e">
        <f>#REF!</f>
        <v>#REF!</v>
      </c>
      <c r="H36">
        <v>32</v>
      </c>
      <c r="K36" t="e">
        <f>#REF!</f>
        <v>#REF!</v>
      </c>
      <c r="L36">
        <v>225</v>
      </c>
      <c r="M36" t="e">
        <f>#REF!</f>
        <v>#REF!</v>
      </c>
      <c r="N36">
        <v>248</v>
      </c>
      <c r="Q36" t="e">
        <f>#REF!</f>
        <v>#REF!</v>
      </c>
      <c r="R36">
        <v>230</v>
      </c>
    </row>
    <row r="37" spans="1:18">
      <c r="A37" t="e">
        <f>#REF!</f>
        <v>#REF!</v>
      </c>
      <c r="B37">
        <v>33</v>
      </c>
      <c r="E37" t="e">
        <f>#REF!</f>
        <v>#REF!</v>
      </c>
      <c r="F37">
        <v>511</v>
      </c>
      <c r="G37" t="e">
        <f>#REF!</f>
        <v>#REF!</v>
      </c>
      <c r="H37">
        <v>33</v>
      </c>
      <c r="K37" t="e">
        <f>#REF!</f>
        <v>#REF!</v>
      </c>
      <c r="L37">
        <v>226</v>
      </c>
      <c r="M37" t="e">
        <f>#REF!</f>
        <v>#REF!</v>
      </c>
      <c r="N37">
        <v>249</v>
      </c>
      <c r="Q37" t="e">
        <f>#REF!</f>
        <v>#REF!</v>
      </c>
      <c r="R37">
        <v>236</v>
      </c>
    </row>
    <row r="38" spans="1:18">
      <c r="A38" t="e">
        <f>#REF!</f>
        <v>#REF!</v>
      </c>
      <c r="B38">
        <v>34</v>
      </c>
      <c r="E38" t="e">
        <f>#REF!</f>
        <v>#REF!</v>
      </c>
      <c r="F38">
        <v>512</v>
      </c>
      <c r="G38" t="e">
        <f>#REF!</f>
        <v>#REF!</v>
      </c>
      <c r="H38">
        <v>34</v>
      </c>
      <c r="K38" t="e">
        <f>#REF!</f>
        <v>#REF!</v>
      </c>
      <c r="L38">
        <v>227</v>
      </c>
      <c r="M38" t="e">
        <f>#REF!</f>
        <v>#REF!</v>
      </c>
      <c r="N38">
        <v>250</v>
      </c>
      <c r="Q38" t="e">
        <f>#REF!</f>
        <v>#REF!</v>
      </c>
      <c r="R38">
        <v>237</v>
      </c>
    </row>
    <row r="39" spans="1:18">
      <c r="A39" t="e">
        <f>#REF!</f>
        <v>#REF!</v>
      </c>
      <c r="B39">
        <v>35</v>
      </c>
      <c r="E39" t="e">
        <f>#REF!</f>
        <v>#REF!</v>
      </c>
      <c r="F39">
        <v>513</v>
      </c>
      <c r="G39" t="e">
        <f>#REF!</f>
        <v>#REF!</v>
      </c>
      <c r="H39">
        <v>35</v>
      </c>
      <c r="K39" t="e">
        <f>#REF!</f>
        <v>#REF!</v>
      </c>
      <c r="L39">
        <v>228</v>
      </c>
      <c r="M39" t="e">
        <f>#REF!</f>
        <v>#REF!</v>
      </c>
      <c r="N39">
        <v>251</v>
      </c>
      <c r="Q39" t="e">
        <f>#REF!</f>
        <v>#REF!</v>
      </c>
      <c r="R39">
        <v>238</v>
      </c>
    </row>
    <row r="40" spans="1:18">
      <c r="A40" t="e">
        <f>#REF!</f>
        <v>#REF!</v>
      </c>
      <c r="B40">
        <v>36</v>
      </c>
      <c r="E40" t="e">
        <f>#REF!</f>
        <v>#REF!</v>
      </c>
      <c r="F40">
        <v>514</v>
      </c>
      <c r="G40" t="e">
        <f>#REF!</f>
        <v>#REF!</v>
      </c>
      <c r="H40">
        <v>36</v>
      </c>
      <c r="K40" t="e">
        <f>#REF!</f>
        <v>#REF!</v>
      </c>
      <c r="L40">
        <v>229</v>
      </c>
      <c r="M40" t="e">
        <f>#REF!</f>
        <v>#REF!</v>
      </c>
      <c r="N40">
        <v>252</v>
      </c>
      <c r="Q40" t="e">
        <f>#REF!</f>
        <v>#REF!</v>
      </c>
      <c r="R40">
        <v>239</v>
      </c>
    </row>
    <row r="41" spans="1:18">
      <c r="A41" t="e">
        <f>#REF!</f>
        <v>#REF!</v>
      </c>
      <c r="B41">
        <v>37</v>
      </c>
      <c r="E41" t="e">
        <f>#REF!</f>
        <v>#REF!</v>
      </c>
      <c r="F41">
        <v>515</v>
      </c>
      <c r="G41" t="e">
        <f>#REF!</f>
        <v>#REF!</v>
      </c>
      <c r="H41">
        <v>37</v>
      </c>
      <c r="K41" t="e">
        <f>#REF!</f>
        <v>#REF!</v>
      </c>
      <c r="L41">
        <v>230</v>
      </c>
      <c r="M41" t="e">
        <f>#REF!</f>
        <v>#REF!</v>
      </c>
      <c r="N41">
        <v>253</v>
      </c>
      <c r="Q41" t="e">
        <f>#REF!</f>
        <v>#REF!</v>
      </c>
      <c r="R41">
        <v>240</v>
      </c>
    </row>
    <row r="42" spans="1:18">
      <c r="A42" t="e">
        <f>#REF!</f>
        <v>#REF!</v>
      </c>
      <c r="B42">
        <v>38</v>
      </c>
      <c r="E42" t="e">
        <f>#REF!</f>
        <v>#REF!</v>
      </c>
      <c r="F42">
        <v>516</v>
      </c>
      <c r="G42" t="e">
        <f>#REF!</f>
        <v>#REF!</v>
      </c>
      <c r="H42">
        <v>38</v>
      </c>
      <c r="K42" t="e">
        <f>#REF!</f>
        <v>#REF!</v>
      </c>
      <c r="L42">
        <v>231</v>
      </c>
      <c r="M42" t="e">
        <f>#REF!</f>
        <v>#REF!</v>
      </c>
      <c r="N42">
        <v>254</v>
      </c>
      <c r="Q42" t="e">
        <f>#REF!</f>
        <v>#REF!</v>
      </c>
      <c r="R42">
        <v>255</v>
      </c>
    </row>
    <row r="43" spans="1:18">
      <c r="A43" t="e">
        <f>#REF!</f>
        <v>#REF!</v>
      </c>
      <c r="B43">
        <v>39</v>
      </c>
      <c r="E43" t="e">
        <f>#REF!</f>
        <v>#REF!</v>
      </c>
      <c r="F43">
        <v>517</v>
      </c>
      <c r="G43" t="e">
        <f>#REF!</f>
        <v>#REF!</v>
      </c>
      <c r="H43">
        <v>39</v>
      </c>
      <c r="K43" t="e">
        <f>#REF!</f>
        <v>#REF!</v>
      </c>
      <c r="L43">
        <v>232</v>
      </c>
      <c r="M43" t="e">
        <f>#REF!</f>
        <v>#REF!</v>
      </c>
      <c r="N43">
        <v>269</v>
      </c>
      <c r="Q43" t="e">
        <f>#REF!</f>
        <v>#REF!</v>
      </c>
      <c r="R43">
        <v>256</v>
      </c>
    </row>
    <row r="44" spans="1:18">
      <c r="A44" t="e">
        <f>#REF!</f>
        <v>#REF!</v>
      </c>
      <c r="B44">
        <v>40</v>
      </c>
      <c r="E44" t="e">
        <f>#REF!</f>
        <v>#REF!</v>
      </c>
      <c r="F44">
        <v>518</v>
      </c>
      <c r="G44" t="e">
        <f>#REF!</f>
        <v>#REF!</v>
      </c>
      <c r="H44">
        <v>40</v>
      </c>
      <c r="K44" t="e">
        <f>#REF!</f>
        <v>#REF!</v>
      </c>
      <c r="L44">
        <v>233</v>
      </c>
      <c r="M44" t="e">
        <f>#REF!</f>
        <v>#REF!</v>
      </c>
      <c r="N44">
        <v>270</v>
      </c>
      <c r="Q44" t="e">
        <f>#REF!</f>
        <v>#REF!</v>
      </c>
      <c r="R44">
        <v>257</v>
      </c>
    </row>
    <row r="45" spans="1:18">
      <c r="A45" t="e">
        <f>#REF!</f>
        <v>#REF!</v>
      </c>
      <c r="B45">
        <v>41</v>
      </c>
      <c r="E45" t="e">
        <f>#REF!</f>
        <v>#REF!</v>
      </c>
      <c r="F45">
        <v>519</v>
      </c>
      <c r="G45" t="e">
        <f>#REF!</f>
        <v>#REF!</v>
      </c>
      <c r="H45">
        <v>41</v>
      </c>
      <c r="K45" t="e">
        <f>#REF!</f>
        <v>#REF!</v>
      </c>
      <c r="L45">
        <v>234</v>
      </c>
      <c r="M45" t="e">
        <f>#REF!</f>
        <v>#REF!</v>
      </c>
      <c r="N45">
        <v>273</v>
      </c>
      <c r="Q45" t="e">
        <f>#REF!</f>
        <v>#REF!</v>
      </c>
      <c r="R45">
        <v>258</v>
      </c>
    </row>
    <row r="46" spans="1:18">
      <c r="A46" t="e">
        <f>#REF!</f>
        <v>#REF!</v>
      </c>
      <c r="B46">
        <v>42</v>
      </c>
      <c r="E46" t="e">
        <f>#REF!</f>
        <v>#REF!</v>
      </c>
      <c r="F46">
        <v>520</v>
      </c>
      <c r="G46" t="e">
        <f>#REF!</f>
        <v>#REF!</v>
      </c>
      <c r="H46">
        <v>42</v>
      </c>
      <c r="K46" t="e">
        <f>#REF!</f>
        <v>#REF!</v>
      </c>
      <c r="L46">
        <v>235</v>
      </c>
      <c r="M46" t="e">
        <f>#REF!</f>
        <v>#REF!</v>
      </c>
      <c r="N46">
        <v>274</v>
      </c>
      <c r="Q46" t="e">
        <f>#REF!</f>
        <v>#REF!</v>
      </c>
      <c r="R46">
        <v>259</v>
      </c>
    </row>
    <row r="47" spans="1:18">
      <c r="A47" t="e">
        <f>#REF!</f>
        <v>#REF!</v>
      </c>
      <c r="B47">
        <v>43</v>
      </c>
      <c r="E47" t="e">
        <f>#REF!</f>
        <v>#REF!</v>
      </c>
      <c r="F47">
        <v>521</v>
      </c>
      <c r="G47" t="e">
        <f>#REF!</f>
        <v>#REF!</v>
      </c>
      <c r="H47">
        <v>43</v>
      </c>
      <c r="K47" t="e">
        <f>#REF!</f>
        <v>#REF!</v>
      </c>
      <c r="L47">
        <v>236</v>
      </c>
      <c r="M47" t="e">
        <f>#REF!</f>
        <v>#REF!</v>
      </c>
      <c r="N47">
        <v>275</v>
      </c>
      <c r="Q47" t="e">
        <f>#REF!</f>
        <v>#REF!</v>
      </c>
      <c r="R47">
        <v>260</v>
      </c>
    </row>
    <row r="48" spans="1:18">
      <c r="A48" t="e">
        <f>#REF!</f>
        <v>#REF!</v>
      </c>
      <c r="B48">
        <v>44</v>
      </c>
      <c r="E48" t="e">
        <f>#REF!</f>
        <v>#REF!</v>
      </c>
      <c r="F48">
        <v>522</v>
      </c>
      <c r="G48" t="e">
        <f>#REF!</f>
        <v>#REF!</v>
      </c>
      <c r="H48">
        <v>44</v>
      </c>
      <c r="K48" t="e">
        <f>#REF!</f>
        <v>#REF!</v>
      </c>
      <c r="L48">
        <v>237</v>
      </c>
      <c r="M48" t="e">
        <f>#REF!</f>
        <v>#REF!</v>
      </c>
      <c r="N48">
        <v>276</v>
      </c>
      <c r="Q48" t="e">
        <f>#REF!</f>
        <v>#REF!</v>
      </c>
      <c r="R48">
        <v>261</v>
      </c>
    </row>
    <row r="49" spans="1:18">
      <c r="A49" t="e">
        <f>#REF!</f>
        <v>#REF!</v>
      </c>
      <c r="B49">
        <v>45</v>
      </c>
      <c r="E49" t="e">
        <f>#REF!</f>
        <v>#REF!</v>
      </c>
      <c r="F49">
        <v>523</v>
      </c>
      <c r="G49" t="e">
        <f>#REF!</f>
        <v>#REF!</v>
      </c>
      <c r="H49">
        <v>45</v>
      </c>
      <c r="K49" t="e">
        <f>#REF!</f>
        <v>#REF!</v>
      </c>
      <c r="L49">
        <v>238</v>
      </c>
      <c r="M49" t="e">
        <f>#REF!</f>
        <v>#REF!</v>
      </c>
      <c r="N49">
        <v>277</v>
      </c>
      <c r="Q49" t="e">
        <f>#REF!</f>
        <v>#REF!</v>
      </c>
      <c r="R49">
        <v>262</v>
      </c>
    </row>
    <row r="50" spans="1:18">
      <c r="A50" t="e">
        <f>#REF!</f>
        <v>#REF!</v>
      </c>
      <c r="B50">
        <v>46</v>
      </c>
      <c r="E50" t="e">
        <f>#REF!</f>
        <v>#REF!</v>
      </c>
      <c r="F50">
        <v>524</v>
      </c>
      <c r="G50" t="e">
        <f>#REF!</f>
        <v>#REF!</v>
      </c>
      <c r="H50">
        <v>46</v>
      </c>
      <c r="K50" t="e">
        <f>#REF!</f>
        <v>#REF!</v>
      </c>
      <c r="L50">
        <v>239</v>
      </c>
      <c r="Q50" t="e">
        <f>#REF!</f>
        <v>#REF!</v>
      </c>
      <c r="R50">
        <v>263</v>
      </c>
    </row>
    <row r="51" spans="1:18">
      <c r="A51" t="e">
        <f>#REF!</f>
        <v>#REF!</v>
      </c>
      <c r="B51">
        <v>47</v>
      </c>
      <c r="E51" t="e">
        <f>#REF!</f>
        <v>#REF!</v>
      </c>
      <c r="F51">
        <v>525</v>
      </c>
      <c r="G51" t="e">
        <f>#REF!</f>
        <v>#REF!</v>
      </c>
      <c r="H51">
        <v>47</v>
      </c>
      <c r="K51" t="e">
        <f>#REF!</f>
        <v>#REF!</v>
      </c>
      <c r="L51">
        <v>240</v>
      </c>
      <c r="Q51" t="e">
        <f>#REF!</f>
        <v>#REF!</v>
      </c>
      <c r="R51">
        <v>264</v>
      </c>
    </row>
    <row r="52" spans="1:18">
      <c r="A52" t="e">
        <f>#REF!</f>
        <v>#REF!</v>
      </c>
      <c r="B52">
        <v>48</v>
      </c>
      <c r="E52" t="e">
        <f>#REF!</f>
        <v>#REF!</v>
      </c>
      <c r="F52">
        <v>526</v>
      </c>
      <c r="G52" t="e">
        <f>#REF!</f>
        <v>#REF!</v>
      </c>
      <c r="H52">
        <v>48</v>
      </c>
      <c r="K52" t="e">
        <f>#REF!</f>
        <v>#REF!</v>
      </c>
      <c r="L52">
        <v>241</v>
      </c>
      <c r="Q52" t="e">
        <f>#REF!</f>
        <v>#REF!</v>
      </c>
      <c r="R52">
        <v>265</v>
      </c>
    </row>
    <row r="53" spans="1:18">
      <c r="A53" t="e">
        <f>#REF!</f>
        <v>#REF!</v>
      </c>
      <c r="B53">
        <v>49</v>
      </c>
      <c r="E53" t="e">
        <f>#REF!</f>
        <v>#REF!</v>
      </c>
      <c r="F53">
        <v>527</v>
      </c>
      <c r="G53" t="e">
        <f>#REF!</f>
        <v>#REF!</v>
      </c>
      <c r="H53">
        <v>49</v>
      </c>
      <c r="K53" t="e">
        <f>#REF!</f>
        <v>#REF!</v>
      </c>
      <c r="L53">
        <v>242</v>
      </c>
      <c r="Q53" t="e">
        <f>#REF!</f>
        <v>#REF!</v>
      </c>
      <c r="R53">
        <v>266</v>
      </c>
    </row>
    <row r="54" spans="1:18">
      <c r="A54" t="e">
        <f>#REF!</f>
        <v>#REF!</v>
      </c>
      <c r="B54">
        <v>50</v>
      </c>
      <c r="E54" t="e">
        <f>#REF!</f>
        <v>#REF!</v>
      </c>
      <c r="F54">
        <v>528</v>
      </c>
      <c r="G54" t="e">
        <f>#REF!</f>
        <v>#REF!</v>
      </c>
      <c r="H54">
        <v>50</v>
      </c>
      <c r="K54" t="e">
        <f>#REF!</f>
        <v>#REF!</v>
      </c>
      <c r="L54">
        <v>243</v>
      </c>
      <c r="Q54" t="e">
        <f>#REF!</f>
        <v>#REF!</v>
      </c>
      <c r="R54">
        <v>267</v>
      </c>
    </row>
    <row r="55" spans="1:18">
      <c r="A55" t="e">
        <f>#REF!</f>
        <v>#REF!</v>
      </c>
      <c r="B55">
        <v>51</v>
      </c>
      <c r="E55" t="e">
        <f>#REF!</f>
        <v>#REF!</v>
      </c>
      <c r="F55">
        <v>529</v>
      </c>
      <c r="G55" t="e">
        <f>#REF!</f>
        <v>#REF!</v>
      </c>
      <c r="H55">
        <v>51</v>
      </c>
      <c r="K55" t="e">
        <f>#REF!</f>
        <v>#REF!</v>
      </c>
      <c r="L55">
        <v>244</v>
      </c>
      <c r="Q55" t="e">
        <f>#REF!</f>
        <v>#REF!</v>
      </c>
      <c r="R55">
        <v>268</v>
      </c>
    </row>
    <row r="56" spans="1:18">
      <c r="A56" t="e">
        <f>#REF!</f>
        <v>#REF!</v>
      </c>
      <c r="B56">
        <v>52</v>
      </c>
      <c r="E56" t="e">
        <f>#REF!</f>
        <v>#REF!</v>
      </c>
      <c r="F56">
        <v>530</v>
      </c>
      <c r="G56" t="e">
        <f>#REF!</f>
        <v>#REF!</v>
      </c>
      <c r="H56">
        <v>52</v>
      </c>
      <c r="K56" t="e">
        <f>#REF!</f>
        <v>#REF!</v>
      </c>
      <c r="L56">
        <v>245</v>
      </c>
      <c r="Q56" t="e">
        <f>#REF!</f>
        <v>#REF!</v>
      </c>
      <c r="R56">
        <v>271</v>
      </c>
    </row>
    <row r="57" spans="1:18">
      <c r="A57" t="e">
        <f>#REF!</f>
        <v>#REF!</v>
      </c>
      <c r="B57">
        <v>53</v>
      </c>
      <c r="E57" t="e">
        <f>#REF!</f>
        <v>#REF!</v>
      </c>
      <c r="F57">
        <v>531</v>
      </c>
      <c r="G57" t="e">
        <f>#REF!</f>
        <v>#REF!</v>
      </c>
      <c r="H57">
        <v>53</v>
      </c>
      <c r="K57" t="e">
        <f>#REF!</f>
        <v>#REF!</v>
      </c>
      <c r="L57">
        <v>246</v>
      </c>
      <c r="Q57" t="e">
        <f>#REF!</f>
        <v>#REF!</v>
      </c>
      <c r="R57">
        <v>272</v>
      </c>
    </row>
    <row r="58" spans="1:18">
      <c r="A58" t="e">
        <f>#REF!</f>
        <v>#REF!</v>
      </c>
      <c r="B58">
        <v>54</v>
      </c>
      <c r="E58" t="e">
        <f>#REF!</f>
        <v>#REF!</v>
      </c>
      <c r="F58">
        <v>532</v>
      </c>
      <c r="G58" t="e">
        <f>#REF!</f>
        <v>#REF!</v>
      </c>
      <c r="H58">
        <v>54</v>
      </c>
      <c r="K58" t="e">
        <f>#REF!</f>
        <v>#REF!</v>
      </c>
      <c r="L58">
        <v>247</v>
      </c>
      <c r="Q58" t="e">
        <f>#REF!</f>
        <v>#REF!</v>
      </c>
      <c r="R58">
        <v>278</v>
      </c>
    </row>
    <row r="59" spans="1:18">
      <c r="A59" t="e">
        <f>#REF!</f>
        <v>#REF!</v>
      </c>
      <c r="B59">
        <v>55</v>
      </c>
      <c r="E59" t="e">
        <f>#REF!</f>
        <v>#REF!</v>
      </c>
      <c r="F59">
        <v>533</v>
      </c>
      <c r="G59" t="e">
        <f>#REF!</f>
        <v>#REF!</v>
      </c>
      <c r="H59">
        <v>55</v>
      </c>
      <c r="K59" t="e">
        <f>#REF!</f>
        <v>#REF!</v>
      </c>
      <c r="L59">
        <v>248</v>
      </c>
      <c r="Q59" t="e">
        <f>#REF!</f>
        <v>#REF!</v>
      </c>
      <c r="R59">
        <v>279</v>
      </c>
    </row>
    <row r="60" spans="1:18">
      <c r="A60" t="e">
        <f>#REF!</f>
        <v>#REF!</v>
      </c>
      <c r="B60">
        <v>56</v>
      </c>
      <c r="E60" t="e">
        <f>#REF!</f>
        <v>#REF!</v>
      </c>
      <c r="F60">
        <v>534</v>
      </c>
      <c r="G60" t="e">
        <f>#REF!</f>
        <v>#REF!</v>
      </c>
      <c r="H60">
        <v>56</v>
      </c>
      <c r="K60" t="e">
        <f>#REF!</f>
        <v>#REF!</v>
      </c>
      <c r="L60">
        <v>249</v>
      </c>
      <c r="Q60" t="e">
        <f>#REF!</f>
        <v>#REF!</v>
      </c>
      <c r="R60">
        <v>280</v>
      </c>
    </row>
    <row r="61" spans="1:18">
      <c r="A61" t="e">
        <f>#REF!</f>
        <v>#REF!</v>
      </c>
      <c r="B61">
        <v>57</v>
      </c>
      <c r="E61" t="e">
        <f>#REF!</f>
        <v>#REF!</v>
      </c>
      <c r="F61">
        <v>535</v>
      </c>
      <c r="G61" t="e">
        <f>#REF!</f>
        <v>#REF!</v>
      </c>
      <c r="H61">
        <v>57</v>
      </c>
      <c r="K61" t="e">
        <f>#REF!</f>
        <v>#REF!</v>
      </c>
      <c r="L61">
        <v>250</v>
      </c>
      <c r="Q61" t="e">
        <f>#REF!</f>
        <v>#REF!</v>
      </c>
      <c r="R61">
        <v>281</v>
      </c>
    </row>
    <row r="62" spans="1:18">
      <c r="A62" t="e">
        <f>#REF!</f>
        <v>#REF!</v>
      </c>
      <c r="B62">
        <v>58</v>
      </c>
      <c r="E62" t="e">
        <f>#REF!</f>
        <v>#REF!</v>
      </c>
      <c r="F62">
        <v>536</v>
      </c>
      <c r="G62" t="e">
        <f>#REF!</f>
        <v>#REF!</v>
      </c>
      <c r="H62">
        <v>58</v>
      </c>
      <c r="K62" t="e">
        <f>#REF!</f>
        <v>#REF!</v>
      </c>
      <c r="L62">
        <v>251</v>
      </c>
      <c r="Q62" t="e">
        <f>#REF!</f>
        <v>#REF!</v>
      </c>
      <c r="R62">
        <v>282</v>
      </c>
    </row>
    <row r="63" spans="1:18">
      <c r="A63" t="e">
        <f>#REF!</f>
        <v>#REF!</v>
      </c>
      <c r="B63">
        <v>59</v>
      </c>
      <c r="E63" t="e">
        <f>#REF!</f>
        <v>#REF!</v>
      </c>
      <c r="F63">
        <v>537</v>
      </c>
      <c r="G63" t="e">
        <f>#REF!</f>
        <v>#REF!</v>
      </c>
      <c r="H63">
        <v>59</v>
      </c>
      <c r="K63" t="e">
        <f>#REF!</f>
        <v>#REF!</v>
      </c>
      <c r="L63">
        <v>252</v>
      </c>
    </row>
    <row r="64" spans="1:18">
      <c r="A64" t="e">
        <f>#REF!</f>
        <v>#REF!</v>
      </c>
      <c r="B64">
        <v>60</v>
      </c>
      <c r="E64" t="e">
        <f>#REF!</f>
        <v>#REF!</v>
      </c>
      <c r="F64">
        <v>538</v>
      </c>
      <c r="G64" t="e">
        <f>#REF!</f>
        <v>#REF!</v>
      </c>
      <c r="H64">
        <v>60</v>
      </c>
      <c r="K64" t="e">
        <f>#REF!</f>
        <v>#REF!</v>
      </c>
      <c r="L64">
        <v>253</v>
      </c>
    </row>
    <row r="65" spans="1:12">
      <c r="A65" t="e">
        <f>#REF!</f>
        <v>#REF!</v>
      </c>
      <c r="B65">
        <v>61</v>
      </c>
      <c r="E65" t="e">
        <f>#REF!</f>
        <v>#REF!</v>
      </c>
      <c r="F65">
        <v>539</v>
      </c>
      <c r="G65" t="e">
        <f>#REF!</f>
        <v>#REF!</v>
      </c>
      <c r="H65">
        <v>61</v>
      </c>
      <c r="K65" t="e">
        <f>#REF!</f>
        <v>#REF!</v>
      </c>
      <c r="L65">
        <v>254</v>
      </c>
    </row>
    <row r="66" spans="1:12">
      <c r="A66" t="e">
        <f>#REF!</f>
        <v>#REF!</v>
      </c>
      <c r="B66">
        <v>62</v>
      </c>
      <c r="E66" t="e">
        <f>#REF!</f>
        <v>#REF!</v>
      </c>
      <c r="F66">
        <v>540</v>
      </c>
      <c r="G66" t="e">
        <f>#REF!</f>
        <v>#REF!</v>
      </c>
      <c r="H66">
        <v>62</v>
      </c>
      <c r="K66" t="e">
        <f>#REF!</f>
        <v>#REF!</v>
      </c>
      <c r="L66">
        <v>255</v>
      </c>
    </row>
    <row r="67" spans="1:12">
      <c r="A67" t="e">
        <f>#REF!</f>
        <v>#REF!</v>
      </c>
      <c r="B67">
        <v>63</v>
      </c>
      <c r="E67" t="e">
        <f>#REF!</f>
        <v>#REF!</v>
      </c>
      <c r="F67">
        <v>541</v>
      </c>
      <c r="G67" t="e">
        <f>#REF!</f>
        <v>#REF!</v>
      </c>
      <c r="H67">
        <v>63</v>
      </c>
      <c r="K67" t="e">
        <f>#REF!</f>
        <v>#REF!</v>
      </c>
      <c r="L67">
        <v>256</v>
      </c>
    </row>
    <row r="68" spans="1:12">
      <c r="A68" t="e">
        <f>#REF!</f>
        <v>#REF!</v>
      </c>
      <c r="B68">
        <v>64</v>
      </c>
      <c r="E68" t="e">
        <f>#REF!</f>
        <v>#REF!</v>
      </c>
      <c r="F68">
        <v>542</v>
      </c>
      <c r="G68" t="e">
        <f>#REF!</f>
        <v>#REF!</v>
      </c>
      <c r="H68">
        <v>64</v>
      </c>
      <c r="K68" t="e">
        <f>#REF!</f>
        <v>#REF!</v>
      </c>
      <c r="L68">
        <v>257</v>
      </c>
    </row>
    <row r="69" spans="1:12">
      <c r="A69" t="e">
        <f>#REF!</f>
        <v>#REF!</v>
      </c>
      <c r="B69">
        <v>65</v>
      </c>
      <c r="E69" t="e">
        <f>#REF!</f>
        <v>#REF!</v>
      </c>
      <c r="F69">
        <v>543</v>
      </c>
      <c r="G69" t="e">
        <f>#REF!</f>
        <v>#REF!</v>
      </c>
      <c r="H69">
        <v>65</v>
      </c>
      <c r="K69" t="e">
        <f>#REF!</f>
        <v>#REF!</v>
      </c>
      <c r="L69">
        <v>258</v>
      </c>
    </row>
    <row r="70" spans="1:12">
      <c r="A70" t="e">
        <f>#REF!</f>
        <v>#REF!</v>
      </c>
      <c r="B70">
        <v>66</v>
      </c>
      <c r="E70" t="e">
        <f>#REF!</f>
        <v>#REF!</v>
      </c>
      <c r="F70">
        <v>544</v>
      </c>
      <c r="G70" t="e">
        <f>#REF!</f>
        <v>#REF!</v>
      </c>
      <c r="H70">
        <v>66</v>
      </c>
      <c r="K70" t="e">
        <f>#REF!</f>
        <v>#REF!</v>
      </c>
      <c r="L70">
        <v>259</v>
      </c>
    </row>
    <row r="71" spans="1:12">
      <c r="A71" t="e">
        <f>#REF!</f>
        <v>#REF!</v>
      </c>
      <c r="B71">
        <v>67</v>
      </c>
      <c r="E71" t="e">
        <f>#REF!</f>
        <v>#REF!</v>
      </c>
      <c r="F71">
        <v>545</v>
      </c>
      <c r="G71" t="e">
        <f>#REF!</f>
        <v>#REF!</v>
      </c>
      <c r="H71">
        <v>67</v>
      </c>
      <c r="K71" t="e">
        <f>#REF!</f>
        <v>#REF!</v>
      </c>
      <c r="L71">
        <v>260</v>
      </c>
    </row>
    <row r="72" spans="1:12">
      <c r="A72" t="e">
        <f>#REF!</f>
        <v>#REF!</v>
      </c>
      <c r="B72">
        <v>68</v>
      </c>
      <c r="E72" t="e">
        <f>#REF!</f>
        <v>#REF!</v>
      </c>
      <c r="F72">
        <v>546</v>
      </c>
      <c r="G72" t="e">
        <f>#REF!</f>
        <v>#REF!</v>
      </c>
      <c r="H72">
        <v>68</v>
      </c>
      <c r="K72" t="e">
        <f>#REF!</f>
        <v>#REF!</v>
      </c>
      <c r="L72">
        <v>261</v>
      </c>
    </row>
    <row r="73" spans="1:12">
      <c r="A73" t="e">
        <f>#REF!</f>
        <v>#REF!</v>
      </c>
      <c r="B73">
        <v>69</v>
      </c>
      <c r="E73" t="e">
        <f>#REF!</f>
        <v>#REF!</v>
      </c>
      <c r="F73">
        <v>547</v>
      </c>
      <c r="G73" t="e">
        <f>#REF!</f>
        <v>#REF!</v>
      </c>
      <c r="H73">
        <v>69</v>
      </c>
      <c r="K73" t="e">
        <f>#REF!</f>
        <v>#REF!</v>
      </c>
      <c r="L73">
        <v>262</v>
      </c>
    </row>
    <row r="74" spans="1:12">
      <c r="A74" t="e">
        <f>#REF!</f>
        <v>#REF!</v>
      </c>
      <c r="B74">
        <v>70</v>
      </c>
      <c r="E74" t="e">
        <f>#REF!</f>
        <v>#REF!</v>
      </c>
      <c r="F74">
        <v>548</v>
      </c>
      <c r="G74" t="e">
        <f>#REF!</f>
        <v>#REF!</v>
      </c>
      <c r="H74">
        <v>70</v>
      </c>
      <c r="K74" t="e">
        <f>#REF!</f>
        <v>#REF!</v>
      </c>
      <c r="L74">
        <v>263</v>
      </c>
    </row>
    <row r="75" spans="1:12">
      <c r="A75" t="e">
        <f>#REF!</f>
        <v>#REF!</v>
      </c>
      <c r="B75">
        <v>71</v>
      </c>
      <c r="E75" t="e">
        <f>#REF!</f>
        <v>#REF!</v>
      </c>
      <c r="F75">
        <v>549</v>
      </c>
      <c r="G75" t="e">
        <f>#REF!</f>
        <v>#REF!</v>
      </c>
      <c r="H75">
        <v>71</v>
      </c>
      <c r="K75" t="e">
        <f>#REF!</f>
        <v>#REF!</v>
      </c>
      <c r="L75">
        <v>264</v>
      </c>
    </row>
    <row r="76" spans="1:12">
      <c r="A76" t="e">
        <f>#REF!</f>
        <v>#REF!</v>
      </c>
      <c r="B76">
        <v>72</v>
      </c>
      <c r="E76" t="e">
        <f>#REF!</f>
        <v>#REF!</v>
      </c>
      <c r="F76">
        <v>550</v>
      </c>
      <c r="G76" t="e">
        <f>#REF!</f>
        <v>#REF!</v>
      </c>
      <c r="H76">
        <v>72</v>
      </c>
      <c r="K76" t="e">
        <f>#REF!</f>
        <v>#REF!</v>
      </c>
      <c r="L76">
        <v>265</v>
      </c>
    </row>
    <row r="77" spans="1:12">
      <c r="A77" t="e">
        <f>#REF!</f>
        <v>#REF!</v>
      </c>
      <c r="B77">
        <v>73</v>
      </c>
      <c r="E77" t="e">
        <f>#REF!</f>
        <v>#REF!</v>
      </c>
      <c r="F77">
        <v>551</v>
      </c>
      <c r="G77" t="e">
        <f>#REF!</f>
        <v>#REF!</v>
      </c>
      <c r="H77">
        <v>73</v>
      </c>
      <c r="K77" t="e">
        <f>#REF!</f>
        <v>#REF!</v>
      </c>
      <c r="L77">
        <v>266</v>
      </c>
    </row>
    <row r="78" spans="1:12">
      <c r="A78" t="e">
        <f>#REF!</f>
        <v>#REF!</v>
      </c>
      <c r="B78">
        <v>74</v>
      </c>
      <c r="E78" t="e">
        <f>#REF!</f>
        <v>#REF!</v>
      </c>
      <c r="F78">
        <v>552</v>
      </c>
      <c r="G78" t="e">
        <f>#REF!</f>
        <v>#REF!</v>
      </c>
      <c r="H78">
        <v>74</v>
      </c>
      <c r="K78" t="e">
        <f>#REF!</f>
        <v>#REF!</v>
      </c>
      <c r="L78">
        <v>267</v>
      </c>
    </row>
    <row r="79" spans="1:12">
      <c r="A79" t="e">
        <f>#REF!</f>
        <v>#REF!</v>
      </c>
      <c r="B79">
        <v>75</v>
      </c>
      <c r="E79" t="e">
        <f>#REF!</f>
        <v>#REF!</v>
      </c>
      <c r="F79">
        <v>553</v>
      </c>
      <c r="G79" t="e">
        <f>#REF!</f>
        <v>#REF!</v>
      </c>
      <c r="H79">
        <v>75</v>
      </c>
      <c r="K79" t="e">
        <f>#REF!</f>
        <v>#REF!</v>
      </c>
      <c r="L79">
        <v>268</v>
      </c>
    </row>
    <row r="80" spans="1:12">
      <c r="A80" t="e">
        <f>#REF!</f>
        <v>#REF!</v>
      </c>
      <c r="B80">
        <v>76</v>
      </c>
      <c r="E80" t="e">
        <f>#REF!</f>
        <v>#REF!</v>
      </c>
      <c r="F80">
        <v>554</v>
      </c>
      <c r="G80" t="e">
        <f>#REF!</f>
        <v>#REF!</v>
      </c>
      <c r="H80">
        <v>76</v>
      </c>
      <c r="K80" t="e">
        <f>#REF!</f>
        <v>#REF!</v>
      </c>
      <c r="L80">
        <v>269</v>
      </c>
    </row>
    <row r="81" spans="1:12">
      <c r="A81" t="e">
        <f>#REF!</f>
        <v>#REF!</v>
      </c>
      <c r="B81">
        <v>77</v>
      </c>
      <c r="E81" t="e">
        <f>#REF!</f>
        <v>#REF!</v>
      </c>
      <c r="F81">
        <v>555</v>
      </c>
      <c r="G81" t="e">
        <f>#REF!</f>
        <v>#REF!</v>
      </c>
      <c r="H81">
        <v>77</v>
      </c>
      <c r="K81" t="e">
        <f>#REF!</f>
        <v>#REF!</v>
      </c>
      <c r="L81">
        <v>270</v>
      </c>
    </row>
    <row r="82" spans="1:12">
      <c r="A82" t="e">
        <f>#REF!</f>
        <v>#REF!</v>
      </c>
      <c r="B82">
        <v>78</v>
      </c>
      <c r="E82" t="e">
        <f>#REF!</f>
        <v>#REF!</v>
      </c>
      <c r="F82">
        <v>556</v>
      </c>
      <c r="G82" t="e">
        <f>#REF!</f>
        <v>#REF!</v>
      </c>
      <c r="H82">
        <v>78</v>
      </c>
      <c r="K82" t="e">
        <f>#REF!</f>
        <v>#REF!</v>
      </c>
      <c r="L82">
        <v>271</v>
      </c>
    </row>
    <row r="83" spans="1:12">
      <c r="A83" t="e">
        <f>#REF!</f>
        <v>#REF!</v>
      </c>
      <c r="B83">
        <v>79</v>
      </c>
      <c r="E83" t="e">
        <f>#REF!</f>
        <v>#REF!</v>
      </c>
      <c r="F83">
        <v>557</v>
      </c>
      <c r="G83" t="e">
        <f>#REF!</f>
        <v>#REF!</v>
      </c>
      <c r="H83">
        <v>79</v>
      </c>
      <c r="K83" t="e">
        <f>#REF!</f>
        <v>#REF!</v>
      </c>
      <c r="L83">
        <v>272</v>
      </c>
    </row>
    <row r="84" spans="1:12">
      <c r="A84" t="e">
        <f>#REF!</f>
        <v>#REF!</v>
      </c>
      <c r="B84">
        <v>80</v>
      </c>
      <c r="E84" t="e">
        <f>#REF!</f>
        <v>#REF!</v>
      </c>
      <c r="F84">
        <v>558</v>
      </c>
      <c r="G84" t="e">
        <f>#REF!</f>
        <v>#REF!</v>
      </c>
      <c r="H84">
        <v>80</v>
      </c>
      <c r="K84" t="e">
        <f>#REF!</f>
        <v>#REF!</v>
      </c>
      <c r="L84">
        <v>273</v>
      </c>
    </row>
    <row r="85" spans="1:12">
      <c r="A85" t="e">
        <f>#REF!</f>
        <v>#REF!</v>
      </c>
      <c r="B85">
        <v>81</v>
      </c>
      <c r="E85" t="e">
        <f>#REF!</f>
        <v>#REF!</v>
      </c>
      <c r="F85">
        <v>559</v>
      </c>
      <c r="G85" t="e">
        <f>#REF!</f>
        <v>#REF!</v>
      </c>
      <c r="H85">
        <v>81</v>
      </c>
      <c r="K85" t="e">
        <f>#REF!</f>
        <v>#REF!</v>
      </c>
      <c r="L85">
        <v>274</v>
      </c>
    </row>
    <row r="86" spans="1:12">
      <c r="A86" t="e">
        <f>#REF!</f>
        <v>#REF!</v>
      </c>
      <c r="B86">
        <v>82</v>
      </c>
      <c r="E86" t="e">
        <f>#REF!</f>
        <v>#REF!</v>
      </c>
      <c r="F86">
        <v>560</v>
      </c>
      <c r="G86" t="e">
        <f>#REF!</f>
        <v>#REF!</v>
      </c>
      <c r="H86">
        <v>82</v>
      </c>
      <c r="K86" t="e">
        <f>#REF!</f>
        <v>#REF!</v>
      </c>
      <c r="L86">
        <v>275</v>
      </c>
    </row>
    <row r="87" spans="1:12">
      <c r="A87" t="e">
        <f>#REF!</f>
        <v>#REF!</v>
      </c>
      <c r="B87">
        <v>83</v>
      </c>
      <c r="E87" t="e">
        <f>#REF!</f>
        <v>#REF!</v>
      </c>
      <c r="F87">
        <v>561</v>
      </c>
      <c r="G87" t="e">
        <f>#REF!</f>
        <v>#REF!</v>
      </c>
      <c r="H87">
        <v>83</v>
      </c>
      <c r="K87" t="e">
        <f>#REF!</f>
        <v>#REF!</v>
      </c>
      <c r="L87">
        <v>276</v>
      </c>
    </row>
    <row r="88" spans="1:12">
      <c r="A88" t="e">
        <f>#REF!</f>
        <v>#REF!</v>
      </c>
      <c r="B88">
        <v>84</v>
      </c>
      <c r="E88" t="e">
        <f>#REF!</f>
        <v>#REF!</v>
      </c>
      <c r="F88">
        <v>562</v>
      </c>
      <c r="G88" t="e">
        <f>#REF!</f>
        <v>#REF!</v>
      </c>
      <c r="H88">
        <v>84</v>
      </c>
      <c r="K88" t="e">
        <f>#REF!</f>
        <v>#REF!</v>
      </c>
      <c r="L88">
        <v>277</v>
      </c>
    </row>
    <row r="89" spans="1:12">
      <c r="A89" t="e">
        <f>#REF!</f>
        <v>#REF!</v>
      </c>
      <c r="B89">
        <v>85</v>
      </c>
      <c r="E89" t="e">
        <f>#REF!</f>
        <v>#REF!</v>
      </c>
      <c r="F89">
        <v>563</v>
      </c>
      <c r="G89" t="e">
        <f>#REF!</f>
        <v>#REF!</v>
      </c>
      <c r="H89">
        <v>85</v>
      </c>
      <c r="K89" t="e">
        <f>#REF!</f>
        <v>#REF!</v>
      </c>
      <c r="L89">
        <v>278</v>
      </c>
    </row>
    <row r="90" spans="1:12">
      <c r="A90" t="e">
        <f>#REF!</f>
        <v>#REF!</v>
      </c>
      <c r="B90">
        <v>86</v>
      </c>
      <c r="E90" t="e">
        <f>#REF!</f>
        <v>#REF!</v>
      </c>
      <c r="F90">
        <v>564</v>
      </c>
      <c r="G90" t="e">
        <f>#REF!</f>
        <v>#REF!</v>
      </c>
      <c r="H90">
        <v>86</v>
      </c>
      <c r="K90" t="e">
        <f>#REF!</f>
        <v>#REF!</v>
      </c>
      <c r="L90">
        <v>279</v>
      </c>
    </row>
    <row r="91" spans="1:12">
      <c r="A91" t="e">
        <f>#REF!</f>
        <v>#REF!</v>
      </c>
      <c r="B91">
        <v>87</v>
      </c>
      <c r="E91" t="e">
        <f>#REF!</f>
        <v>#REF!</v>
      </c>
      <c r="F91">
        <v>565</v>
      </c>
      <c r="G91" t="e">
        <f>#REF!</f>
        <v>#REF!</v>
      </c>
      <c r="H91">
        <v>87</v>
      </c>
      <c r="K91" t="e">
        <f>#REF!</f>
        <v>#REF!</v>
      </c>
      <c r="L91">
        <v>280</v>
      </c>
    </row>
    <row r="92" spans="1:12">
      <c r="A92" t="e">
        <f>#REF!</f>
        <v>#REF!</v>
      </c>
      <c r="B92">
        <v>88</v>
      </c>
      <c r="E92" t="e">
        <f>#REF!</f>
        <v>#REF!</v>
      </c>
      <c r="F92">
        <v>566</v>
      </c>
      <c r="G92" t="e">
        <f>#REF!</f>
        <v>#REF!</v>
      </c>
      <c r="H92">
        <v>88</v>
      </c>
      <c r="K92" t="e">
        <f>#REF!</f>
        <v>#REF!</v>
      </c>
      <c r="L92">
        <v>281</v>
      </c>
    </row>
    <row r="93" spans="1:12">
      <c r="A93" t="e">
        <f>#REF!</f>
        <v>#REF!</v>
      </c>
      <c r="B93">
        <v>89</v>
      </c>
      <c r="E93" t="e">
        <f>#REF!</f>
        <v>#REF!</v>
      </c>
      <c r="F93">
        <v>567</v>
      </c>
      <c r="G93" t="e">
        <f>#REF!</f>
        <v>#REF!</v>
      </c>
      <c r="H93">
        <v>89</v>
      </c>
      <c r="K93" t="e">
        <f>#REF!</f>
        <v>#REF!</v>
      </c>
      <c r="L93">
        <v>282</v>
      </c>
    </row>
    <row r="94" spans="1:12">
      <c r="A94" t="e">
        <f>#REF!</f>
        <v>#REF!</v>
      </c>
      <c r="B94">
        <v>90</v>
      </c>
      <c r="E94" t="e">
        <f>#REF!</f>
        <v>#REF!</v>
      </c>
      <c r="F94">
        <v>568</v>
      </c>
      <c r="G94" t="e">
        <f>#REF!</f>
        <v>#REF!</v>
      </c>
      <c r="H94">
        <v>90</v>
      </c>
      <c r="K94" t="e">
        <f>#REF!</f>
        <v>#REF!</v>
      </c>
      <c r="L94">
        <v>283</v>
      </c>
    </row>
    <row r="95" spans="1:12">
      <c r="A95" t="e">
        <f>#REF!</f>
        <v>#REF!</v>
      </c>
      <c r="B95">
        <v>91</v>
      </c>
      <c r="E95" t="e">
        <f>#REF!</f>
        <v>#REF!</v>
      </c>
      <c r="F95">
        <v>569</v>
      </c>
      <c r="G95" t="e">
        <f>#REF!</f>
        <v>#REF!</v>
      </c>
      <c r="H95">
        <v>91</v>
      </c>
      <c r="K95" t="e">
        <f>#REF!</f>
        <v>#REF!</v>
      </c>
      <c r="L95">
        <v>284</v>
      </c>
    </row>
    <row r="96" spans="1:12">
      <c r="A96" t="e">
        <f>#REF!</f>
        <v>#REF!</v>
      </c>
      <c r="B96">
        <v>92</v>
      </c>
      <c r="E96" t="e">
        <f>#REF!</f>
        <v>#REF!</v>
      </c>
      <c r="F96">
        <v>570</v>
      </c>
      <c r="G96" t="e">
        <f>#REF!</f>
        <v>#REF!</v>
      </c>
      <c r="H96">
        <v>92</v>
      </c>
      <c r="K96" t="e">
        <f>#REF!</f>
        <v>#REF!</v>
      </c>
      <c r="L96">
        <v>285</v>
      </c>
    </row>
    <row r="97" spans="1:12">
      <c r="A97" t="e">
        <f>#REF!</f>
        <v>#REF!</v>
      </c>
      <c r="B97">
        <v>93</v>
      </c>
      <c r="E97" t="e">
        <f>#REF!</f>
        <v>#REF!</v>
      </c>
      <c r="F97">
        <v>571</v>
      </c>
      <c r="G97" t="e">
        <f>#REF!</f>
        <v>#REF!</v>
      </c>
      <c r="H97">
        <v>93</v>
      </c>
      <c r="K97" t="e">
        <f>#REF!</f>
        <v>#REF!</v>
      </c>
      <c r="L97">
        <v>286</v>
      </c>
    </row>
    <row r="98" spans="1:12">
      <c r="A98" t="e">
        <f>#REF!</f>
        <v>#REF!</v>
      </c>
      <c r="B98">
        <v>94</v>
      </c>
      <c r="E98" t="e">
        <f>#REF!</f>
        <v>#REF!</v>
      </c>
      <c r="F98">
        <v>572</v>
      </c>
      <c r="G98" t="e">
        <f>#REF!</f>
        <v>#REF!</v>
      </c>
      <c r="H98">
        <v>94</v>
      </c>
      <c r="K98" t="e">
        <f>#REF!</f>
        <v>#REF!</v>
      </c>
      <c r="L98">
        <v>287</v>
      </c>
    </row>
    <row r="99" spans="1:12">
      <c r="A99" t="e">
        <f>#REF!</f>
        <v>#REF!</v>
      </c>
      <c r="B99">
        <v>95</v>
      </c>
      <c r="E99" t="e">
        <f>#REF!</f>
        <v>#REF!</v>
      </c>
      <c r="F99">
        <v>573</v>
      </c>
      <c r="G99" t="e">
        <f>#REF!</f>
        <v>#REF!</v>
      </c>
      <c r="H99">
        <v>95</v>
      </c>
      <c r="K99" t="e">
        <f>#REF!</f>
        <v>#REF!</v>
      </c>
      <c r="L99">
        <v>288</v>
      </c>
    </row>
    <row r="100" spans="1:12">
      <c r="A100" t="e">
        <f>#REF!</f>
        <v>#REF!</v>
      </c>
      <c r="B100">
        <v>96</v>
      </c>
      <c r="E100" t="e">
        <f>#REF!</f>
        <v>#REF!</v>
      </c>
      <c r="F100">
        <v>574</v>
      </c>
      <c r="G100" t="e">
        <f>#REF!</f>
        <v>#REF!</v>
      </c>
      <c r="H100">
        <v>96</v>
      </c>
      <c r="K100" t="e">
        <f>#REF!</f>
        <v>#REF!</v>
      </c>
      <c r="L100">
        <v>289</v>
      </c>
    </row>
    <row r="101" spans="1:12">
      <c r="A101" t="e">
        <f>#REF!</f>
        <v>#REF!</v>
      </c>
      <c r="B101">
        <v>97</v>
      </c>
      <c r="E101" t="e">
        <f>#REF!</f>
        <v>#REF!</v>
      </c>
      <c r="F101">
        <v>575</v>
      </c>
      <c r="G101" t="e">
        <f>#REF!</f>
        <v>#REF!</v>
      </c>
      <c r="H101">
        <v>97</v>
      </c>
      <c r="K101" t="e">
        <f>#REF!</f>
        <v>#REF!</v>
      </c>
      <c r="L101">
        <v>290</v>
      </c>
    </row>
    <row r="102" spans="1:12">
      <c r="A102" t="e">
        <f>#REF!</f>
        <v>#REF!</v>
      </c>
      <c r="B102">
        <v>98</v>
      </c>
      <c r="E102" t="e">
        <f>#REF!</f>
        <v>#REF!</v>
      </c>
      <c r="F102">
        <v>576</v>
      </c>
      <c r="G102" t="e">
        <f>#REF!</f>
        <v>#REF!</v>
      </c>
      <c r="H102">
        <v>98</v>
      </c>
      <c r="K102" t="e">
        <f>#REF!</f>
        <v>#REF!</v>
      </c>
      <c r="L102">
        <v>291</v>
      </c>
    </row>
    <row r="103" spans="1:12">
      <c r="A103" t="e">
        <f>#REF!</f>
        <v>#REF!</v>
      </c>
      <c r="B103">
        <v>99</v>
      </c>
      <c r="E103" t="e">
        <f>#REF!</f>
        <v>#REF!</v>
      </c>
      <c r="F103">
        <v>577</v>
      </c>
      <c r="G103" t="e">
        <f>#REF!</f>
        <v>#REF!</v>
      </c>
      <c r="H103">
        <v>99</v>
      </c>
      <c r="K103" t="e">
        <f>#REF!</f>
        <v>#REF!</v>
      </c>
      <c r="L103">
        <v>292</v>
      </c>
    </row>
    <row r="104" spans="1:12">
      <c r="A104" t="e">
        <f>#REF!</f>
        <v>#REF!</v>
      </c>
      <c r="B104">
        <v>100</v>
      </c>
      <c r="E104" t="e">
        <f>#REF!</f>
        <v>#REF!</v>
      </c>
      <c r="F104">
        <v>578</v>
      </c>
      <c r="G104" t="e">
        <f>#REF!</f>
        <v>#REF!</v>
      </c>
      <c r="H104">
        <v>100</v>
      </c>
      <c r="K104" t="e">
        <f>#REF!</f>
        <v>#REF!</v>
      </c>
      <c r="L104">
        <v>293</v>
      </c>
    </row>
    <row r="105" spans="1:12">
      <c r="A105" t="e">
        <f>#REF!</f>
        <v>#REF!</v>
      </c>
      <c r="B105">
        <v>101</v>
      </c>
      <c r="E105" t="e">
        <f>#REF!</f>
        <v>#REF!</v>
      </c>
      <c r="F105">
        <v>579</v>
      </c>
      <c r="G105" t="e">
        <f>#REF!</f>
        <v>#REF!</v>
      </c>
      <c r="H105">
        <v>101</v>
      </c>
      <c r="K105" t="e">
        <f>#REF!</f>
        <v>#REF!</v>
      </c>
      <c r="L105">
        <v>294</v>
      </c>
    </row>
    <row r="106" spans="1:12">
      <c r="A106" t="e">
        <f>#REF!</f>
        <v>#REF!</v>
      </c>
      <c r="B106">
        <v>102</v>
      </c>
      <c r="E106" t="e">
        <f>#REF!</f>
        <v>#REF!</v>
      </c>
      <c r="F106">
        <v>580</v>
      </c>
      <c r="G106" t="e">
        <f>#REF!</f>
        <v>#REF!</v>
      </c>
      <c r="H106">
        <v>102</v>
      </c>
      <c r="K106" t="e">
        <f>#REF!</f>
        <v>#REF!</v>
      </c>
      <c r="L106">
        <v>295</v>
      </c>
    </row>
    <row r="107" spans="1:12">
      <c r="A107" t="e">
        <f>#REF!</f>
        <v>#REF!</v>
      </c>
      <c r="B107">
        <v>103</v>
      </c>
      <c r="E107" t="e">
        <f>#REF!</f>
        <v>#REF!</v>
      </c>
      <c r="F107">
        <v>581</v>
      </c>
      <c r="G107" t="e">
        <f>#REF!</f>
        <v>#REF!</v>
      </c>
      <c r="H107">
        <v>103</v>
      </c>
      <c r="K107" t="e">
        <f>#REF!</f>
        <v>#REF!</v>
      </c>
      <c r="L107">
        <v>296</v>
      </c>
    </row>
    <row r="108" spans="1:12">
      <c r="A108" t="e">
        <f>#REF!</f>
        <v>#REF!</v>
      </c>
      <c r="B108">
        <v>104</v>
      </c>
      <c r="E108" t="e">
        <f>#REF!</f>
        <v>#REF!</v>
      </c>
      <c r="F108">
        <v>582</v>
      </c>
      <c r="G108" t="e">
        <f>#REF!</f>
        <v>#REF!</v>
      </c>
      <c r="H108">
        <v>104</v>
      </c>
      <c r="K108" t="e">
        <f>#REF!</f>
        <v>#REF!</v>
      </c>
      <c r="L108">
        <v>297</v>
      </c>
    </row>
    <row r="109" spans="1:12">
      <c r="A109" t="e">
        <f>#REF!</f>
        <v>#REF!</v>
      </c>
      <c r="B109">
        <v>105</v>
      </c>
      <c r="E109" t="e">
        <f>#REF!</f>
        <v>#REF!</v>
      </c>
      <c r="F109">
        <v>583</v>
      </c>
      <c r="G109" t="e">
        <f>#REF!</f>
        <v>#REF!</v>
      </c>
      <c r="H109">
        <v>105</v>
      </c>
      <c r="K109" t="e">
        <f>#REF!</f>
        <v>#REF!</v>
      </c>
      <c r="L109">
        <v>298</v>
      </c>
    </row>
    <row r="110" spans="1:12">
      <c r="A110" t="e">
        <f>#REF!</f>
        <v>#REF!</v>
      </c>
      <c r="B110">
        <v>106</v>
      </c>
      <c r="E110" t="e">
        <f>#REF!</f>
        <v>#REF!</v>
      </c>
      <c r="F110">
        <v>584</v>
      </c>
      <c r="G110" t="e">
        <f>#REF!</f>
        <v>#REF!</v>
      </c>
      <c r="H110">
        <v>106</v>
      </c>
      <c r="K110" t="e">
        <f>#REF!</f>
        <v>#REF!</v>
      </c>
      <c r="L110">
        <v>299</v>
      </c>
    </row>
    <row r="111" spans="1:12">
      <c r="A111" t="e">
        <f>#REF!</f>
        <v>#REF!</v>
      </c>
      <c r="B111">
        <v>107</v>
      </c>
      <c r="E111" t="e">
        <f>#REF!</f>
        <v>#REF!</v>
      </c>
      <c r="F111">
        <v>585</v>
      </c>
      <c r="G111" t="e">
        <f>#REF!</f>
        <v>#REF!</v>
      </c>
      <c r="H111">
        <v>107</v>
      </c>
      <c r="K111" t="e">
        <f>#REF!</f>
        <v>#REF!</v>
      </c>
      <c r="L111">
        <v>300</v>
      </c>
    </row>
    <row r="112" spans="1:12">
      <c r="A112" t="e">
        <f>#REF!</f>
        <v>#REF!</v>
      </c>
      <c r="B112">
        <v>108</v>
      </c>
      <c r="E112" t="e">
        <f>#REF!</f>
        <v>#REF!</v>
      </c>
      <c r="F112">
        <v>586</v>
      </c>
      <c r="G112" t="e">
        <f>#REF!</f>
        <v>#REF!</v>
      </c>
      <c r="H112">
        <v>108</v>
      </c>
      <c r="K112" t="e">
        <f>#REF!</f>
        <v>#REF!</v>
      </c>
      <c r="L112">
        <v>301</v>
      </c>
    </row>
    <row r="113" spans="1:12">
      <c r="A113" t="e">
        <f>#REF!</f>
        <v>#REF!</v>
      </c>
      <c r="B113">
        <v>109</v>
      </c>
      <c r="E113" t="e">
        <f>#REF!</f>
        <v>#REF!</v>
      </c>
      <c r="F113">
        <v>587</v>
      </c>
      <c r="G113" t="e">
        <f>#REF!</f>
        <v>#REF!</v>
      </c>
      <c r="H113">
        <v>109</v>
      </c>
      <c r="K113" t="e">
        <f>#REF!</f>
        <v>#REF!</v>
      </c>
      <c r="L113">
        <v>302</v>
      </c>
    </row>
    <row r="114" spans="1:12">
      <c r="A114" t="e">
        <f>#REF!</f>
        <v>#REF!</v>
      </c>
      <c r="B114">
        <v>110</v>
      </c>
      <c r="E114" t="e">
        <f>#REF!</f>
        <v>#REF!</v>
      </c>
      <c r="F114">
        <v>588</v>
      </c>
      <c r="G114" t="e">
        <f>#REF!</f>
        <v>#REF!</v>
      </c>
      <c r="H114">
        <v>110</v>
      </c>
      <c r="K114" t="e">
        <f>#REF!</f>
        <v>#REF!</v>
      </c>
      <c r="L114">
        <v>303</v>
      </c>
    </row>
    <row r="115" spans="1:12">
      <c r="A115" t="e">
        <f>#REF!</f>
        <v>#REF!</v>
      </c>
      <c r="B115">
        <v>111</v>
      </c>
      <c r="E115" t="e">
        <f>#REF!</f>
        <v>#REF!</v>
      </c>
      <c r="F115">
        <v>589</v>
      </c>
      <c r="G115" t="e">
        <f>#REF!</f>
        <v>#REF!</v>
      </c>
      <c r="H115">
        <v>111</v>
      </c>
      <c r="K115" t="e">
        <f>#REF!</f>
        <v>#REF!</v>
      </c>
      <c r="L115">
        <v>304</v>
      </c>
    </row>
    <row r="116" spans="1:12">
      <c r="A116" t="e">
        <f>#REF!</f>
        <v>#REF!</v>
      </c>
      <c r="B116">
        <v>112</v>
      </c>
      <c r="E116" t="e">
        <f>#REF!</f>
        <v>#REF!</v>
      </c>
      <c r="F116">
        <v>590</v>
      </c>
      <c r="G116" t="e">
        <f>#REF!</f>
        <v>#REF!</v>
      </c>
      <c r="H116">
        <v>112</v>
      </c>
      <c r="K116" t="e">
        <f>#REF!</f>
        <v>#REF!</v>
      </c>
      <c r="L116">
        <v>305</v>
      </c>
    </row>
    <row r="117" spans="1:12">
      <c r="A117" t="e">
        <f>#REF!</f>
        <v>#REF!</v>
      </c>
      <c r="B117">
        <v>113</v>
      </c>
      <c r="E117" t="e">
        <f>#REF!</f>
        <v>#REF!</v>
      </c>
      <c r="F117">
        <v>591</v>
      </c>
      <c r="G117" t="e">
        <f>#REF!</f>
        <v>#REF!</v>
      </c>
      <c r="H117">
        <v>113</v>
      </c>
      <c r="K117" t="e">
        <f>#REF!</f>
        <v>#REF!</v>
      </c>
      <c r="L117">
        <v>306</v>
      </c>
    </row>
    <row r="118" spans="1:12">
      <c r="A118" t="e">
        <f>#REF!</f>
        <v>#REF!</v>
      </c>
      <c r="B118">
        <v>114</v>
      </c>
      <c r="E118" t="e">
        <f>#REF!</f>
        <v>#REF!</v>
      </c>
      <c r="F118">
        <v>592</v>
      </c>
      <c r="G118" t="e">
        <f>#REF!</f>
        <v>#REF!</v>
      </c>
      <c r="H118">
        <v>114</v>
      </c>
      <c r="K118" t="e">
        <f>#REF!</f>
        <v>#REF!</v>
      </c>
      <c r="L118">
        <v>307</v>
      </c>
    </row>
    <row r="119" spans="1:12">
      <c r="A119" t="e">
        <f>#REF!</f>
        <v>#REF!</v>
      </c>
      <c r="B119">
        <v>115</v>
      </c>
      <c r="E119" t="e">
        <f>#REF!</f>
        <v>#REF!</v>
      </c>
      <c r="F119">
        <v>593</v>
      </c>
      <c r="G119" t="e">
        <f>#REF!</f>
        <v>#REF!</v>
      </c>
      <c r="H119">
        <v>115</v>
      </c>
      <c r="K119" t="e">
        <f>#REF!</f>
        <v>#REF!</v>
      </c>
      <c r="L119">
        <v>308</v>
      </c>
    </row>
    <row r="120" spans="1:12">
      <c r="A120" t="e">
        <f>#REF!</f>
        <v>#REF!</v>
      </c>
      <c r="B120">
        <v>116</v>
      </c>
      <c r="E120" t="e">
        <f>#REF!</f>
        <v>#REF!</v>
      </c>
      <c r="F120">
        <v>594</v>
      </c>
      <c r="G120" t="e">
        <f>#REF!</f>
        <v>#REF!</v>
      </c>
      <c r="H120">
        <v>116</v>
      </c>
      <c r="K120" t="e">
        <f>#REF!</f>
        <v>#REF!</v>
      </c>
      <c r="L120">
        <v>309</v>
      </c>
    </row>
    <row r="121" spans="1:12">
      <c r="A121" t="e">
        <f>#REF!</f>
        <v>#REF!</v>
      </c>
      <c r="B121">
        <v>117</v>
      </c>
      <c r="E121" t="e">
        <f>#REF!</f>
        <v>#REF!</v>
      </c>
      <c r="F121">
        <v>595</v>
      </c>
      <c r="G121" t="e">
        <f>#REF!</f>
        <v>#REF!</v>
      </c>
      <c r="H121">
        <v>117</v>
      </c>
      <c r="K121" t="e">
        <f>#REF!</f>
        <v>#REF!</v>
      </c>
      <c r="L121">
        <v>310</v>
      </c>
    </row>
    <row r="122" spans="1:12">
      <c r="A122" t="e">
        <f>#REF!</f>
        <v>#REF!</v>
      </c>
      <c r="B122">
        <v>118</v>
      </c>
      <c r="E122" t="e">
        <f>#REF!</f>
        <v>#REF!</v>
      </c>
      <c r="F122">
        <v>596</v>
      </c>
      <c r="G122" t="e">
        <f>#REF!</f>
        <v>#REF!</v>
      </c>
      <c r="H122">
        <v>118</v>
      </c>
      <c r="K122" t="e">
        <f>#REF!</f>
        <v>#REF!</v>
      </c>
      <c r="L122">
        <v>311</v>
      </c>
    </row>
    <row r="123" spans="1:12">
      <c r="A123" t="e">
        <f>#REF!</f>
        <v>#REF!</v>
      </c>
      <c r="B123">
        <v>119</v>
      </c>
      <c r="E123" t="e">
        <f>#REF!</f>
        <v>#REF!</v>
      </c>
      <c r="F123">
        <v>597</v>
      </c>
      <c r="G123" t="e">
        <f>#REF!</f>
        <v>#REF!</v>
      </c>
      <c r="H123">
        <v>119</v>
      </c>
      <c r="K123" t="e">
        <f>#REF!</f>
        <v>#REF!</v>
      </c>
      <c r="L123">
        <v>312</v>
      </c>
    </row>
    <row r="124" spans="1:12">
      <c r="A124" t="e">
        <f>#REF!</f>
        <v>#REF!</v>
      </c>
      <c r="B124">
        <v>120</v>
      </c>
      <c r="E124" t="e">
        <f>#REF!</f>
        <v>#REF!</v>
      </c>
      <c r="F124">
        <v>598</v>
      </c>
      <c r="G124" t="e">
        <f>#REF!</f>
        <v>#REF!</v>
      </c>
      <c r="H124">
        <v>120</v>
      </c>
      <c r="K124" t="e">
        <f>#REF!</f>
        <v>#REF!</v>
      </c>
      <c r="L124">
        <v>313</v>
      </c>
    </row>
    <row r="125" spans="1:12">
      <c r="A125" t="e">
        <f>#REF!</f>
        <v>#REF!</v>
      </c>
      <c r="B125">
        <v>121</v>
      </c>
      <c r="E125" t="e">
        <f>#REF!</f>
        <v>#REF!</v>
      </c>
      <c r="F125">
        <v>599</v>
      </c>
      <c r="G125" t="e">
        <f>#REF!</f>
        <v>#REF!</v>
      </c>
      <c r="H125">
        <v>121</v>
      </c>
      <c r="K125" t="e">
        <f>#REF!</f>
        <v>#REF!</v>
      </c>
      <c r="L125">
        <v>314</v>
      </c>
    </row>
    <row r="126" spans="1:12">
      <c r="A126" t="e">
        <f>#REF!</f>
        <v>#REF!</v>
      </c>
      <c r="B126">
        <v>122</v>
      </c>
      <c r="E126" t="e">
        <f>#REF!</f>
        <v>#REF!</v>
      </c>
      <c r="F126">
        <v>600</v>
      </c>
      <c r="G126" t="e">
        <f>#REF!</f>
        <v>#REF!</v>
      </c>
      <c r="H126">
        <v>122</v>
      </c>
      <c r="K126" t="e">
        <f>#REF!</f>
        <v>#REF!</v>
      </c>
      <c r="L126">
        <v>315</v>
      </c>
    </row>
    <row r="127" spans="1:12">
      <c r="A127" t="e">
        <f>#REF!</f>
        <v>#REF!</v>
      </c>
      <c r="B127">
        <v>123</v>
      </c>
      <c r="E127" t="e">
        <f>#REF!</f>
        <v>#REF!</v>
      </c>
      <c r="F127">
        <v>601</v>
      </c>
      <c r="G127" t="e">
        <f>#REF!</f>
        <v>#REF!</v>
      </c>
      <c r="H127">
        <v>123</v>
      </c>
      <c r="K127" t="e">
        <f>#REF!</f>
        <v>#REF!</v>
      </c>
      <c r="L127">
        <v>316</v>
      </c>
    </row>
    <row r="128" spans="1:12">
      <c r="A128" t="e">
        <f>#REF!</f>
        <v>#REF!</v>
      </c>
      <c r="B128">
        <v>124</v>
      </c>
      <c r="E128" t="e">
        <f>#REF!</f>
        <v>#REF!</v>
      </c>
      <c r="F128">
        <v>602</v>
      </c>
      <c r="G128" t="e">
        <f>#REF!</f>
        <v>#REF!</v>
      </c>
      <c r="H128">
        <v>124</v>
      </c>
      <c r="K128" t="e">
        <f>#REF!</f>
        <v>#REF!</v>
      </c>
      <c r="L128">
        <v>317</v>
      </c>
    </row>
    <row r="129" spans="1:12">
      <c r="A129" t="e">
        <f>#REF!</f>
        <v>#REF!</v>
      </c>
      <c r="B129">
        <v>125</v>
      </c>
      <c r="E129" t="e">
        <f>#REF!</f>
        <v>#REF!</v>
      </c>
      <c r="F129">
        <v>603</v>
      </c>
      <c r="G129" t="e">
        <f>#REF!</f>
        <v>#REF!</v>
      </c>
      <c r="H129">
        <v>125</v>
      </c>
      <c r="K129" t="e">
        <f>#REF!</f>
        <v>#REF!</v>
      </c>
      <c r="L129">
        <v>318</v>
      </c>
    </row>
    <row r="130" spans="1:12">
      <c r="A130" t="e">
        <f>#REF!</f>
        <v>#REF!</v>
      </c>
      <c r="B130">
        <v>126</v>
      </c>
      <c r="E130" t="e">
        <f>#REF!</f>
        <v>#REF!</v>
      </c>
      <c r="F130">
        <v>604</v>
      </c>
      <c r="G130" t="e">
        <f>#REF!</f>
        <v>#REF!</v>
      </c>
      <c r="H130">
        <v>126</v>
      </c>
      <c r="K130" t="e">
        <f>#REF!</f>
        <v>#REF!</v>
      </c>
      <c r="L130">
        <v>319</v>
      </c>
    </row>
    <row r="131" spans="1:12">
      <c r="A131" t="e">
        <f>#REF!</f>
        <v>#REF!</v>
      </c>
      <c r="B131">
        <v>127</v>
      </c>
      <c r="E131" t="e">
        <f>#REF!</f>
        <v>#REF!</v>
      </c>
      <c r="F131">
        <v>605</v>
      </c>
      <c r="G131" t="e">
        <f>#REF!</f>
        <v>#REF!</v>
      </c>
      <c r="H131">
        <v>127</v>
      </c>
      <c r="K131" t="e">
        <f>#REF!</f>
        <v>#REF!</v>
      </c>
      <c r="L131">
        <v>320</v>
      </c>
    </row>
    <row r="132" spans="1:12">
      <c r="A132" t="e">
        <f>#REF!</f>
        <v>#REF!</v>
      </c>
      <c r="B132">
        <v>128</v>
      </c>
      <c r="E132" t="e">
        <f>#REF!</f>
        <v>#REF!</v>
      </c>
      <c r="F132">
        <v>606</v>
      </c>
      <c r="G132" t="e">
        <f>#REF!</f>
        <v>#REF!</v>
      </c>
      <c r="H132">
        <v>128</v>
      </c>
      <c r="K132" t="e">
        <f>#REF!</f>
        <v>#REF!</v>
      </c>
      <c r="L132">
        <v>321</v>
      </c>
    </row>
    <row r="133" spans="1:12">
      <c r="A133" t="e">
        <f>#REF!</f>
        <v>#REF!</v>
      </c>
      <c r="B133">
        <v>129</v>
      </c>
      <c r="E133" t="e">
        <f>#REF!</f>
        <v>#REF!</v>
      </c>
      <c r="F133">
        <v>607</v>
      </c>
      <c r="G133" t="e">
        <f>#REF!</f>
        <v>#REF!</v>
      </c>
      <c r="H133">
        <v>129</v>
      </c>
      <c r="K133" t="e">
        <f>#REF!</f>
        <v>#REF!</v>
      </c>
      <c r="L133">
        <v>322</v>
      </c>
    </row>
    <row r="134" spans="1:12">
      <c r="A134" t="e">
        <f>#REF!</f>
        <v>#REF!</v>
      </c>
      <c r="B134">
        <v>130</v>
      </c>
      <c r="E134" t="e">
        <f>#REF!</f>
        <v>#REF!</v>
      </c>
      <c r="F134">
        <v>608</v>
      </c>
      <c r="G134" t="e">
        <f>#REF!</f>
        <v>#REF!</v>
      </c>
      <c r="H134">
        <v>130</v>
      </c>
      <c r="K134" t="e">
        <f>#REF!</f>
        <v>#REF!</v>
      </c>
      <c r="L134">
        <v>323</v>
      </c>
    </row>
    <row r="135" spans="1:12">
      <c r="A135" t="e">
        <f>#REF!</f>
        <v>#REF!</v>
      </c>
      <c r="B135">
        <v>131</v>
      </c>
      <c r="E135" t="e">
        <f>#REF!</f>
        <v>#REF!</v>
      </c>
      <c r="F135">
        <v>609</v>
      </c>
      <c r="G135" t="e">
        <f>#REF!</f>
        <v>#REF!</v>
      </c>
      <c r="H135">
        <v>131</v>
      </c>
      <c r="K135" t="e">
        <f>#REF!</f>
        <v>#REF!</v>
      </c>
      <c r="L135">
        <v>324</v>
      </c>
    </row>
    <row r="136" spans="1:12">
      <c r="A136" t="e">
        <f>#REF!</f>
        <v>#REF!</v>
      </c>
      <c r="B136">
        <v>132</v>
      </c>
      <c r="E136" t="e">
        <f>#REF!</f>
        <v>#REF!</v>
      </c>
      <c r="F136">
        <v>610</v>
      </c>
      <c r="G136" t="e">
        <f>#REF!</f>
        <v>#REF!</v>
      </c>
      <c r="H136">
        <v>132</v>
      </c>
      <c r="K136" t="e">
        <f>#REF!</f>
        <v>#REF!</v>
      </c>
      <c r="L136">
        <v>325</v>
      </c>
    </row>
    <row r="137" spans="1:12">
      <c r="A137" t="e">
        <f>#REF!</f>
        <v>#REF!</v>
      </c>
      <c r="B137">
        <v>133</v>
      </c>
      <c r="E137" t="e">
        <f>#REF!</f>
        <v>#REF!</v>
      </c>
      <c r="F137">
        <v>611</v>
      </c>
      <c r="G137" t="e">
        <f>#REF!</f>
        <v>#REF!</v>
      </c>
      <c r="H137">
        <v>133</v>
      </c>
      <c r="K137" t="e">
        <f>#REF!</f>
        <v>#REF!</v>
      </c>
      <c r="L137">
        <v>326</v>
      </c>
    </row>
    <row r="138" spans="1:12">
      <c r="A138" t="e">
        <f>#REF!</f>
        <v>#REF!</v>
      </c>
      <c r="B138">
        <v>134</v>
      </c>
      <c r="E138" t="e">
        <f>#REF!</f>
        <v>#REF!</v>
      </c>
      <c r="F138">
        <v>612</v>
      </c>
      <c r="G138" t="e">
        <f>#REF!</f>
        <v>#REF!</v>
      </c>
      <c r="H138">
        <v>134</v>
      </c>
      <c r="K138" t="e">
        <f>#REF!</f>
        <v>#REF!</v>
      </c>
      <c r="L138">
        <v>327</v>
      </c>
    </row>
    <row r="139" spans="1:12">
      <c r="A139" t="e">
        <f>#REF!</f>
        <v>#REF!</v>
      </c>
      <c r="B139">
        <v>135</v>
      </c>
      <c r="E139" t="e">
        <f>#REF!</f>
        <v>#REF!</v>
      </c>
      <c r="F139">
        <v>613</v>
      </c>
      <c r="G139" t="e">
        <f>#REF!</f>
        <v>#REF!</v>
      </c>
      <c r="H139">
        <v>135</v>
      </c>
      <c r="K139" t="e">
        <f>#REF!</f>
        <v>#REF!</v>
      </c>
      <c r="L139">
        <v>328</v>
      </c>
    </row>
    <row r="140" spans="1:12">
      <c r="A140" t="e">
        <f>#REF!</f>
        <v>#REF!</v>
      </c>
      <c r="B140">
        <v>136</v>
      </c>
      <c r="E140" t="e">
        <f>#REF!</f>
        <v>#REF!</v>
      </c>
      <c r="F140">
        <v>614</v>
      </c>
      <c r="G140" t="e">
        <f>#REF!</f>
        <v>#REF!</v>
      </c>
      <c r="H140">
        <v>136</v>
      </c>
      <c r="K140" t="e">
        <f>#REF!</f>
        <v>#REF!</v>
      </c>
      <c r="L140">
        <v>329</v>
      </c>
    </row>
    <row r="141" spans="1:12">
      <c r="A141" t="e">
        <f>#REF!</f>
        <v>#REF!</v>
      </c>
      <c r="B141">
        <v>137</v>
      </c>
      <c r="E141" t="e">
        <f>#REF!</f>
        <v>#REF!</v>
      </c>
      <c r="F141">
        <v>615</v>
      </c>
      <c r="G141" t="e">
        <f>#REF!</f>
        <v>#REF!</v>
      </c>
      <c r="H141">
        <v>137</v>
      </c>
      <c r="K141" t="e">
        <f>#REF!</f>
        <v>#REF!</v>
      </c>
      <c r="L141">
        <v>330</v>
      </c>
    </row>
    <row r="142" spans="1:12">
      <c r="A142" t="e">
        <f>#REF!</f>
        <v>#REF!</v>
      </c>
      <c r="B142">
        <v>138</v>
      </c>
      <c r="E142" t="e">
        <f>#REF!</f>
        <v>#REF!</v>
      </c>
      <c r="F142">
        <v>616</v>
      </c>
      <c r="G142" t="e">
        <f>#REF!</f>
        <v>#REF!</v>
      </c>
      <c r="H142">
        <v>138</v>
      </c>
      <c r="K142" t="e">
        <f>#REF!</f>
        <v>#REF!</v>
      </c>
      <c r="L142">
        <v>331</v>
      </c>
    </row>
    <row r="143" spans="1:12">
      <c r="A143" t="e">
        <f>#REF!</f>
        <v>#REF!</v>
      </c>
      <c r="B143">
        <v>139</v>
      </c>
      <c r="E143" t="e">
        <f>#REF!</f>
        <v>#REF!</v>
      </c>
      <c r="F143">
        <v>617</v>
      </c>
      <c r="G143" t="e">
        <f>#REF!</f>
        <v>#REF!</v>
      </c>
      <c r="H143">
        <v>139</v>
      </c>
      <c r="K143" t="e">
        <f>#REF!</f>
        <v>#REF!</v>
      </c>
      <c r="L143">
        <v>332</v>
      </c>
    </row>
    <row r="144" spans="1:12">
      <c r="A144" t="e">
        <f>#REF!</f>
        <v>#REF!</v>
      </c>
      <c r="B144">
        <v>140</v>
      </c>
      <c r="E144" t="e">
        <f>#REF!</f>
        <v>#REF!</v>
      </c>
      <c r="F144">
        <v>618</v>
      </c>
      <c r="G144" t="e">
        <f>#REF!</f>
        <v>#REF!</v>
      </c>
      <c r="H144">
        <v>140</v>
      </c>
      <c r="K144" t="e">
        <f>#REF!</f>
        <v>#REF!</v>
      </c>
      <c r="L144">
        <v>333</v>
      </c>
    </row>
    <row r="145" spans="1:12">
      <c r="A145" t="e">
        <f>#REF!</f>
        <v>#REF!</v>
      </c>
      <c r="B145">
        <v>141</v>
      </c>
      <c r="E145" t="e">
        <f>#REF!</f>
        <v>#REF!</v>
      </c>
      <c r="F145">
        <v>619</v>
      </c>
      <c r="G145" t="e">
        <f>#REF!</f>
        <v>#REF!</v>
      </c>
      <c r="H145">
        <v>141</v>
      </c>
      <c r="K145" t="e">
        <f>#REF!</f>
        <v>#REF!</v>
      </c>
      <c r="L145">
        <v>334</v>
      </c>
    </row>
    <row r="146" spans="1:12">
      <c r="A146" t="e">
        <f>#REF!</f>
        <v>#REF!</v>
      </c>
      <c r="B146">
        <v>142</v>
      </c>
      <c r="E146" t="e">
        <f>#REF!</f>
        <v>#REF!</v>
      </c>
      <c r="F146">
        <v>620</v>
      </c>
      <c r="G146" t="e">
        <f>#REF!</f>
        <v>#REF!</v>
      </c>
      <c r="H146">
        <v>142</v>
      </c>
      <c r="K146" t="e">
        <f>#REF!</f>
        <v>#REF!</v>
      </c>
      <c r="L146">
        <v>335</v>
      </c>
    </row>
    <row r="147" spans="1:12">
      <c r="A147" t="e">
        <f>#REF!</f>
        <v>#REF!</v>
      </c>
      <c r="B147">
        <v>143</v>
      </c>
      <c r="E147" t="e">
        <f>#REF!</f>
        <v>#REF!</v>
      </c>
      <c r="F147">
        <v>621</v>
      </c>
      <c r="G147" t="e">
        <f>#REF!</f>
        <v>#REF!</v>
      </c>
      <c r="H147">
        <v>143</v>
      </c>
      <c r="K147" t="e">
        <f>#REF!</f>
        <v>#REF!</v>
      </c>
      <c r="L147">
        <v>336</v>
      </c>
    </row>
    <row r="148" spans="1:12">
      <c r="A148" t="e">
        <f>#REF!</f>
        <v>#REF!</v>
      </c>
      <c r="B148">
        <v>144</v>
      </c>
      <c r="E148" t="e">
        <f>#REF!</f>
        <v>#REF!</v>
      </c>
      <c r="F148">
        <v>622</v>
      </c>
      <c r="G148" t="e">
        <f>#REF!</f>
        <v>#REF!</v>
      </c>
      <c r="H148">
        <v>144</v>
      </c>
      <c r="K148" t="e">
        <f>#REF!</f>
        <v>#REF!</v>
      </c>
      <c r="L148">
        <v>337</v>
      </c>
    </row>
    <row r="149" spans="1:12">
      <c r="A149" t="e">
        <f>#REF!</f>
        <v>#REF!</v>
      </c>
      <c r="B149">
        <v>145</v>
      </c>
      <c r="E149" t="e">
        <f>#REF!</f>
        <v>#REF!</v>
      </c>
      <c r="F149">
        <v>623</v>
      </c>
      <c r="G149" t="e">
        <f>#REF!</f>
        <v>#REF!</v>
      </c>
      <c r="H149">
        <v>145</v>
      </c>
      <c r="K149" t="e">
        <f>#REF!</f>
        <v>#REF!</v>
      </c>
      <c r="L149">
        <v>338</v>
      </c>
    </row>
    <row r="150" spans="1:12">
      <c r="A150" t="e">
        <f>#REF!</f>
        <v>#REF!</v>
      </c>
      <c r="B150">
        <v>146</v>
      </c>
      <c r="E150" t="e">
        <f>#REF!</f>
        <v>#REF!</v>
      </c>
      <c r="F150">
        <v>624</v>
      </c>
      <c r="G150" t="e">
        <f>#REF!</f>
        <v>#REF!</v>
      </c>
      <c r="H150">
        <v>146</v>
      </c>
      <c r="K150" t="e">
        <f>#REF!</f>
        <v>#REF!</v>
      </c>
      <c r="L150">
        <v>339</v>
      </c>
    </row>
    <row r="151" spans="1:12">
      <c r="A151" t="e">
        <f>#REF!</f>
        <v>#REF!</v>
      </c>
      <c r="B151">
        <v>147</v>
      </c>
      <c r="E151" t="e">
        <f>#REF!</f>
        <v>#REF!</v>
      </c>
      <c r="F151">
        <v>625</v>
      </c>
      <c r="G151" t="e">
        <f>#REF!</f>
        <v>#REF!</v>
      </c>
      <c r="H151">
        <v>147</v>
      </c>
      <c r="K151" t="e">
        <f>#REF!</f>
        <v>#REF!</v>
      </c>
      <c r="L151">
        <v>340</v>
      </c>
    </row>
    <row r="152" spans="1:12">
      <c r="A152" t="e">
        <f>#REF!</f>
        <v>#REF!</v>
      </c>
      <c r="B152">
        <v>148</v>
      </c>
      <c r="E152" t="e">
        <f>#REF!</f>
        <v>#REF!</v>
      </c>
      <c r="F152">
        <v>626</v>
      </c>
      <c r="G152" t="e">
        <f>#REF!</f>
        <v>#REF!</v>
      </c>
      <c r="H152">
        <v>148</v>
      </c>
      <c r="K152" t="e">
        <f>#REF!</f>
        <v>#REF!</v>
      </c>
      <c r="L152">
        <v>341</v>
      </c>
    </row>
    <row r="153" spans="1:12">
      <c r="A153" t="e">
        <f>#REF!</f>
        <v>#REF!</v>
      </c>
      <c r="B153">
        <v>149</v>
      </c>
      <c r="E153" t="e">
        <f>#REF!</f>
        <v>#REF!</v>
      </c>
      <c r="F153">
        <v>627</v>
      </c>
      <c r="G153" t="e">
        <f>#REF!</f>
        <v>#REF!</v>
      </c>
      <c r="H153">
        <v>149</v>
      </c>
      <c r="K153" t="e">
        <f>#REF!</f>
        <v>#REF!</v>
      </c>
      <c r="L153">
        <v>342</v>
      </c>
    </row>
    <row r="154" spans="1:12">
      <c r="A154" t="e">
        <f>#REF!</f>
        <v>#REF!</v>
      </c>
      <c r="B154">
        <v>150</v>
      </c>
      <c r="E154" t="e">
        <f>#REF!</f>
        <v>#REF!</v>
      </c>
      <c r="F154">
        <v>628</v>
      </c>
      <c r="G154" t="e">
        <f>#REF!</f>
        <v>#REF!</v>
      </c>
      <c r="H154">
        <v>150</v>
      </c>
      <c r="K154" t="e">
        <f>#REF!</f>
        <v>#REF!</v>
      </c>
      <c r="L154">
        <v>343</v>
      </c>
    </row>
    <row r="155" spans="1:12">
      <c r="A155" t="e">
        <f>#REF!</f>
        <v>#REF!</v>
      </c>
      <c r="B155">
        <v>151</v>
      </c>
      <c r="E155" t="e">
        <f>#REF!</f>
        <v>#REF!</v>
      </c>
      <c r="F155">
        <v>629</v>
      </c>
      <c r="G155" t="e">
        <f>#REF!</f>
        <v>#REF!</v>
      </c>
      <c r="H155">
        <v>151</v>
      </c>
      <c r="K155" t="e">
        <f>#REF!</f>
        <v>#REF!</v>
      </c>
      <c r="L155">
        <v>344</v>
      </c>
    </row>
    <row r="156" spans="1:12">
      <c r="A156" t="e">
        <f>#REF!</f>
        <v>#REF!</v>
      </c>
      <c r="B156">
        <v>152</v>
      </c>
      <c r="E156" t="e">
        <f>#REF!</f>
        <v>#REF!</v>
      </c>
      <c r="F156">
        <v>630</v>
      </c>
      <c r="G156" t="e">
        <f>#REF!</f>
        <v>#REF!</v>
      </c>
      <c r="H156">
        <v>152</v>
      </c>
      <c r="K156" t="e">
        <f>#REF!</f>
        <v>#REF!</v>
      </c>
      <c r="L156">
        <v>345</v>
      </c>
    </row>
    <row r="157" spans="1:12">
      <c r="A157" t="e">
        <f>#REF!</f>
        <v>#REF!</v>
      </c>
      <c r="B157">
        <v>153</v>
      </c>
      <c r="E157" t="e">
        <f>#REF!</f>
        <v>#REF!</v>
      </c>
      <c r="F157">
        <v>631</v>
      </c>
      <c r="G157" t="e">
        <f>#REF!</f>
        <v>#REF!</v>
      </c>
      <c r="H157">
        <v>153</v>
      </c>
      <c r="K157" t="e">
        <f>#REF!</f>
        <v>#REF!</v>
      </c>
      <c r="L157">
        <v>346</v>
      </c>
    </row>
    <row r="158" spans="1:12">
      <c r="A158" t="e">
        <f>#REF!</f>
        <v>#REF!</v>
      </c>
      <c r="B158">
        <v>154</v>
      </c>
      <c r="E158" t="e">
        <f>#REF!</f>
        <v>#REF!</v>
      </c>
      <c r="F158">
        <v>632</v>
      </c>
      <c r="G158" t="e">
        <f>#REF!</f>
        <v>#REF!</v>
      </c>
      <c r="H158">
        <v>154</v>
      </c>
      <c r="K158" t="e">
        <f>#REF!</f>
        <v>#REF!</v>
      </c>
      <c r="L158">
        <v>347</v>
      </c>
    </row>
    <row r="159" spans="1:12">
      <c r="A159" t="e">
        <f>#REF!</f>
        <v>#REF!</v>
      </c>
      <c r="B159">
        <v>155</v>
      </c>
      <c r="E159" t="e">
        <f>#REF!</f>
        <v>#REF!</v>
      </c>
      <c r="F159">
        <v>633</v>
      </c>
      <c r="G159" t="e">
        <f>#REF!</f>
        <v>#REF!</v>
      </c>
      <c r="H159">
        <v>155</v>
      </c>
      <c r="K159" t="e">
        <f>#REF!</f>
        <v>#REF!</v>
      </c>
      <c r="L159">
        <v>348</v>
      </c>
    </row>
    <row r="160" spans="1:12">
      <c r="A160" t="e">
        <f>#REF!</f>
        <v>#REF!</v>
      </c>
      <c r="B160">
        <v>156</v>
      </c>
      <c r="E160" t="e">
        <f>#REF!</f>
        <v>#REF!</v>
      </c>
      <c r="F160">
        <v>634</v>
      </c>
      <c r="G160" t="e">
        <f>#REF!</f>
        <v>#REF!</v>
      </c>
      <c r="H160">
        <v>156</v>
      </c>
      <c r="K160" t="e">
        <f>#REF!</f>
        <v>#REF!</v>
      </c>
      <c r="L160">
        <v>349</v>
      </c>
    </row>
    <row r="161" spans="1:12">
      <c r="A161" t="e">
        <f>#REF!</f>
        <v>#REF!</v>
      </c>
      <c r="B161">
        <v>157</v>
      </c>
      <c r="E161" t="e">
        <f>#REF!</f>
        <v>#REF!</v>
      </c>
      <c r="F161">
        <v>635</v>
      </c>
      <c r="G161" t="e">
        <f>#REF!</f>
        <v>#REF!</v>
      </c>
      <c r="H161">
        <v>157</v>
      </c>
      <c r="K161" t="e">
        <f>#REF!</f>
        <v>#REF!</v>
      </c>
      <c r="L161">
        <v>350</v>
      </c>
    </row>
    <row r="162" spans="1:12">
      <c r="A162" t="e">
        <f>#REF!</f>
        <v>#REF!</v>
      </c>
      <c r="B162">
        <v>158</v>
      </c>
      <c r="E162" t="e">
        <f>#REF!</f>
        <v>#REF!</v>
      </c>
      <c r="F162">
        <v>636</v>
      </c>
      <c r="G162" t="e">
        <f>#REF!</f>
        <v>#REF!</v>
      </c>
      <c r="H162">
        <v>158</v>
      </c>
      <c r="K162" t="e">
        <f>#REF!</f>
        <v>#REF!</v>
      </c>
      <c r="L162">
        <v>351</v>
      </c>
    </row>
    <row r="163" spans="1:12">
      <c r="A163" t="e">
        <f>#REF!</f>
        <v>#REF!</v>
      </c>
      <c r="B163">
        <v>159</v>
      </c>
      <c r="E163" t="e">
        <f>#REF!</f>
        <v>#REF!</v>
      </c>
      <c r="F163">
        <v>637</v>
      </c>
      <c r="G163" t="e">
        <f>#REF!</f>
        <v>#REF!</v>
      </c>
      <c r="H163">
        <v>159</v>
      </c>
      <c r="K163" t="e">
        <f>#REF!</f>
        <v>#REF!</v>
      </c>
      <c r="L163">
        <v>352</v>
      </c>
    </row>
    <row r="164" spans="1:12">
      <c r="A164" t="e">
        <f>#REF!</f>
        <v>#REF!</v>
      </c>
      <c r="B164">
        <v>160</v>
      </c>
      <c r="E164" t="e">
        <f>#REF!</f>
        <v>#REF!</v>
      </c>
      <c r="F164">
        <v>638</v>
      </c>
      <c r="G164" t="e">
        <f>#REF!</f>
        <v>#REF!</v>
      </c>
      <c r="H164">
        <v>160</v>
      </c>
      <c r="K164" t="e">
        <f>#REF!</f>
        <v>#REF!</v>
      </c>
      <c r="L164">
        <v>353</v>
      </c>
    </row>
    <row r="165" spans="1:12">
      <c r="A165" t="e">
        <f>#REF!</f>
        <v>#REF!</v>
      </c>
      <c r="B165">
        <v>161</v>
      </c>
      <c r="E165" t="e">
        <f>#REF!</f>
        <v>#REF!</v>
      </c>
      <c r="F165">
        <v>639</v>
      </c>
      <c r="G165" t="e">
        <f>#REF!</f>
        <v>#REF!</v>
      </c>
      <c r="H165">
        <v>161</v>
      </c>
      <c r="K165" t="e">
        <f>#REF!</f>
        <v>#REF!</v>
      </c>
      <c r="L165">
        <v>354</v>
      </c>
    </row>
    <row r="166" spans="1:12">
      <c r="A166" t="e">
        <f>#REF!</f>
        <v>#REF!</v>
      </c>
      <c r="B166">
        <v>162</v>
      </c>
      <c r="E166" t="e">
        <f>#REF!</f>
        <v>#REF!</v>
      </c>
      <c r="F166">
        <v>640</v>
      </c>
      <c r="G166" t="e">
        <f>#REF!</f>
        <v>#REF!</v>
      </c>
      <c r="H166">
        <v>162</v>
      </c>
      <c r="K166" t="e">
        <f>#REF!</f>
        <v>#REF!</v>
      </c>
      <c r="L166">
        <v>355</v>
      </c>
    </row>
    <row r="167" spans="1:12">
      <c r="A167" t="e">
        <f>#REF!</f>
        <v>#REF!</v>
      </c>
      <c r="B167">
        <v>163</v>
      </c>
      <c r="E167" t="e">
        <f>#REF!</f>
        <v>#REF!</v>
      </c>
      <c r="F167">
        <v>641</v>
      </c>
      <c r="G167" t="e">
        <f>#REF!</f>
        <v>#REF!</v>
      </c>
      <c r="H167">
        <v>163</v>
      </c>
      <c r="K167" t="e">
        <f>#REF!</f>
        <v>#REF!</v>
      </c>
      <c r="L167">
        <v>356</v>
      </c>
    </row>
    <row r="168" spans="1:12">
      <c r="A168" t="e">
        <f>#REF!</f>
        <v>#REF!</v>
      </c>
      <c r="B168">
        <v>164</v>
      </c>
      <c r="E168" t="e">
        <f>#REF!</f>
        <v>#REF!</v>
      </c>
      <c r="F168">
        <v>642</v>
      </c>
      <c r="G168" t="e">
        <f>#REF!</f>
        <v>#REF!</v>
      </c>
      <c r="H168">
        <v>164</v>
      </c>
      <c r="K168" t="e">
        <f>#REF!</f>
        <v>#REF!</v>
      </c>
      <c r="L168">
        <v>357</v>
      </c>
    </row>
    <row r="169" spans="1:12">
      <c r="A169" t="e">
        <f>#REF!</f>
        <v>#REF!</v>
      </c>
      <c r="B169">
        <v>165</v>
      </c>
      <c r="E169" t="e">
        <f>#REF!</f>
        <v>#REF!</v>
      </c>
      <c r="F169">
        <v>643</v>
      </c>
      <c r="G169" t="e">
        <f>#REF!</f>
        <v>#REF!</v>
      </c>
      <c r="H169">
        <v>165</v>
      </c>
      <c r="K169" t="e">
        <f>#REF!</f>
        <v>#REF!</v>
      </c>
      <c r="L169">
        <v>358</v>
      </c>
    </row>
    <row r="170" spans="1:12">
      <c r="A170" t="e">
        <f>#REF!</f>
        <v>#REF!</v>
      </c>
      <c r="B170">
        <v>166</v>
      </c>
      <c r="E170" t="e">
        <f>#REF!</f>
        <v>#REF!</v>
      </c>
      <c r="F170">
        <v>644</v>
      </c>
      <c r="G170" t="e">
        <f>#REF!</f>
        <v>#REF!</v>
      </c>
      <c r="H170">
        <v>166</v>
      </c>
      <c r="K170" t="e">
        <f>#REF!</f>
        <v>#REF!</v>
      </c>
      <c r="L170">
        <v>359</v>
      </c>
    </row>
    <row r="171" spans="1:12">
      <c r="A171" t="e">
        <f>#REF!</f>
        <v>#REF!</v>
      </c>
      <c r="B171">
        <v>167</v>
      </c>
      <c r="E171" t="e">
        <f>#REF!</f>
        <v>#REF!</v>
      </c>
      <c r="F171">
        <v>645</v>
      </c>
      <c r="G171" t="e">
        <f>#REF!</f>
        <v>#REF!</v>
      </c>
      <c r="H171">
        <v>167</v>
      </c>
      <c r="K171" t="e">
        <f>#REF!</f>
        <v>#REF!</v>
      </c>
      <c r="L171">
        <v>360</v>
      </c>
    </row>
    <row r="172" spans="1:12">
      <c r="A172" t="e">
        <f>#REF!</f>
        <v>#REF!</v>
      </c>
      <c r="B172">
        <v>168</v>
      </c>
      <c r="E172" t="e">
        <f>#REF!</f>
        <v>#REF!</v>
      </c>
      <c r="F172">
        <v>646</v>
      </c>
      <c r="G172" t="e">
        <f>#REF!</f>
        <v>#REF!</v>
      </c>
      <c r="H172">
        <v>168</v>
      </c>
      <c r="K172" t="e">
        <f>#REF!</f>
        <v>#REF!</v>
      </c>
      <c r="L172">
        <v>361</v>
      </c>
    </row>
    <row r="173" spans="1:12">
      <c r="A173" t="e">
        <f>#REF!</f>
        <v>#REF!</v>
      </c>
      <c r="B173">
        <v>169</v>
      </c>
      <c r="E173" t="e">
        <f>#REF!</f>
        <v>#REF!</v>
      </c>
      <c r="F173">
        <v>647</v>
      </c>
      <c r="G173" t="e">
        <f>#REF!</f>
        <v>#REF!</v>
      </c>
      <c r="H173">
        <v>169</v>
      </c>
      <c r="K173" t="e">
        <f>#REF!</f>
        <v>#REF!</v>
      </c>
      <c r="L173">
        <v>362</v>
      </c>
    </row>
    <row r="174" spans="1:12">
      <c r="A174" t="e">
        <f>#REF!</f>
        <v>#REF!</v>
      </c>
      <c r="B174">
        <v>170</v>
      </c>
      <c r="E174" t="e">
        <f>#REF!</f>
        <v>#REF!</v>
      </c>
      <c r="F174">
        <v>648</v>
      </c>
      <c r="G174" t="e">
        <f>#REF!</f>
        <v>#REF!</v>
      </c>
      <c r="H174">
        <v>170</v>
      </c>
      <c r="K174" t="e">
        <f>#REF!</f>
        <v>#REF!</v>
      </c>
      <c r="L174">
        <v>363</v>
      </c>
    </row>
    <row r="175" spans="1:12">
      <c r="A175" t="e">
        <f>#REF!</f>
        <v>#REF!</v>
      </c>
      <c r="B175">
        <v>171</v>
      </c>
      <c r="E175" t="e">
        <f>#REF!</f>
        <v>#REF!</v>
      </c>
      <c r="F175">
        <v>649</v>
      </c>
      <c r="G175" t="e">
        <f>#REF!</f>
        <v>#REF!</v>
      </c>
      <c r="H175">
        <v>171</v>
      </c>
      <c r="K175" t="e">
        <f>#REF!</f>
        <v>#REF!</v>
      </c>
      <c r="L175">
        <v>364</v>
      </c>
    </row>
    <row r="176" spans="1:12">
      <c r="A176" t="e">
        <f>#REF!</f>
        <v>#REF!</v>
      </c>
      <c r="B176">
        <v>172</v>
      </c>
      <c r="E176" t="e">
        <f>#REF!</f>
        <v>#REF!</v>
      </c>
      <c r="F176">
        <v>650</v>
      </c>
      <c r="G176" t="e">
        <f>#REF!</f>
        <v>#REF!</v>
      </c>
      <c r="H176">
        <v>172</v>
      </c>
      <c r="K176" t="e">
        <f>#REF!</f>
        <v>#REF!</v>
      </c>
      <c r="L176">
        <v>365</v>
      </c>
    </row>
    <row r="177" spans="1:12">
      <c r="A177" t="e">
        <f>#REF!</f>
        <v>#REF!</v>
      </c>
      <c r="B177">
        <v>173</v>
      </c>
      <c r="E177" t="e">
        <f>#REF!</f>
        <v>#REF!</v>
      </c>
      <c r="F177">
        <v>651</v>
      </c>
      <c r="G177" t="e">
        <f>#REF!</f>
        <v>#REF!</v>
      </c>
      <c r="H177">
        <v>173</v>
      </c>
      <c r="K177" t="e">
        <f>#REF!</f>
        <v>#REF!</v>
      </c>
      <c r="L177">
        <v>366</v>
      </c>
    </row>
    <row r="178" spans="1:12">
      <c r="A178" t="e">
        <f>#REF!</f>
        <v>#REF!</v>
      </c>
      <c r="B178">
        <v>174</v>
      </c>
      <c r="E178" t="e">
        <f>#REF!</f>
        <v>#REF!</v>
      </c>
      <c r="F178">
        <v>652</v>
      </c>
      <c r="G178" t="e">
        <f>#REF!</f>
        <v>#REF!</v>
      </c>
      <c r="H178">
        <v>174</v>
      </c>
      <c r="K178" t="e">
        <f>#REF!</f>
        <v>#REF!</v>
      </c>
      <c r="L178">
        <v>367</v>
      </c>
    </row>
    <row r="179" spans="1:12">
      <c r="A179" t="e">
        <f>#REF!</f>
        <v>#REF!</v>
      </c>
      <c r="B179">
        <v>175</v>
      </c>
      <c r="E179" t="e">
        <f>#REF!</f>
        <v>#REF!</v>
      </c>
      <c r="F179">
        <v>653</v>
      </c>
      <c r="G179" t="e">
        <f>#REF!</f>
        <v>#REF!</v>
      </c>
      <c r="H179">
        <v>2646</v>
      </c>
      <c r="K179" t="e">
        <f>#REF!</f>
        <v>#REF!</v>
      </c>
      <c r="L179">
        <v>368</v>
      </c>
    </row>
    <row r="180" spans="1:12">
      <c r="A180" t="e">
        <f>#REF!</f>
        <v>#REF!</v>
      </c>
      <c r="B180">
        <v>176</v>
      </c>
      <c r="E180" t="e">
        <f>#REF!</f>
        <v>#REF!</v>
      </c>
      <c r="F180">
        <v>654</v>
      </c>
      <c r="K180" t="e">
        <f>#REF!</f>
        <v>#REF!</v>
      </c>
      <c r="L180">
        <v>369</v>
      </c>
    </row>
    <row r="181" spans="1:12">
      <c r="A181" t="e">
        <f>#REF!</f>
        <v>#REF!</v>
      </c>
      <c r="B181">
        <v>177</v>
      </c>
      <c r="E181" t="e">
        <f>#REF!</f>
        <v>#REF!</v>
      </c>
      <c r="F181">
        <v>655</v>
      </c>
      <c r="K181" t="e">
        <f>#REF!</f>
        <v>#REF!</v>
      </c>
      <c r="L181">
        <v>370</v>
      </c>
    </row>
    <row r="182" spans="1:12">
      <c r="A182" t="e">
        <f>#REF!</f>
        <v>#REF!</v>
      </c>
      <c r="B182">
        <v>178</v>
      </c>
      <c r="E182" t="e">
        <f>#REF!</f>
        <v>#REF!</v>
      </c>
      <c r="F182">
        <v>656</v>
      </c>
      <c r="K182" t="e">
        <f>#REF!</f>
        <v>#REF!</v>
      </c>
      <c r="L182">
        <v>371</v>
      </c>
    </row>
    <row r="183" spans="1:12">
      <c r="A183" t="e">
        <f>#REF!</f>
        <v>#REF!</v>
      </c>
      <c r="B183">
        <v>179</v>
      </c>
      <c r="E183" t="e">
        <f>#REF!</f>
        <v>#REF!</v>
      </c>
      <c r="F183">
        <v>657</v>
      </c>
      <c r="K183" t="e">
        <f>#REF!</f>
        <v>#REF!</v>
      </c>
      <c r="L183">
        <v>372</v>
      </c>
    </row>
    <row r="184" spans="1:12">
      <c r="A184" t="e">
        <f>#REF!</f>
        <v>#REF!</v>
      </c>
      <c r="B184">
        <v>180</v>
      </c>
      <c r="E184" t="e">
        <f>#REF!</f>
        <v>#REF!</v>
      </c>
      <c r="F184">
        <v>658</v>
      </c>
      <c r="K184" t="e">
        <f>#REF!</f>
        <v>#REF!</v>
      </c>
      <c r="L184">
        <v>373</v>
      </c>
    </row>
    <row r="185" spans="1:12">
      <c r="A185" t="e">
        <f>#REF!</f>
        <v>#REF!</v>
      </c>
      <c r="B185">
        <v>181</v>
      </c>
      <c r="E185" t="e">
        <f>#REF!</f>
        <v>#REF!</v>
      </c>
      <c r="F185">
        <v>659</v>
      </c>
      <c r="K185" t="e">
        <f>#REF!</f>
        <v>#REF!</v>
      </c>
      <c r="L185">
        <v>374</v>
      </c>
    </row>
    <row r="186" spans="1:12">
      <c r="A186" t="e">
        <f>#REF!</f>
        <v>#REF!</v>
      </c>
      <c r="B186">
        <v>182</v>
      </c>
      <c r="E186" t="e">
        <f>#REF!</f>
        <v>#REF!</v>
      </c>
      <c r="F186">
        <v>660</v>
      </c>
      <c r="K186" t="e">
        <f>#REF!</f>
        <v>#REF!</v>
      </c>
      <c r="L186">
        <v>375</v>
      </c>
    </row>
    <row r="187" spans="1:12">
      <c r="A187" t="e">
        <f>#REF!</f>
        <v>#REF!</v>
      </c>
      <c r="B187">
        <v>183</v>
      </c>
      <c r="E187" t="e">
        <f>#REF!</f>
        <v>#REF!</v>
      </c>
      <c r="F187">
        <v>661</v>
      </c>
      <c r="K187" t="e">
        <f>#REF!</f>
        <v>#REF!</v>
      </c>
      <c r="L187">
        <v>376</v>
      </c>
    </row>
    <row r="188" spans="1:12">
      <c r="A188" t="e">
        <f>#REF!</f>
        <v>#REF!</v>
      </c>
      <c r="B188">
        <v>184</v>
      </c>
      <c r="E188" t="e">
        <f>#REF!</f>
        <v>#REF!</v>
      </c>
      <c r="F188">
        <v>662</v>
      </c>
      <c r="K188" t="e">
        <f>#REF!</f>
        <v>#REF!</v>
      </c>
      <c r="L188">
        <v>377</v>
      </c>
    </row>
    <row r="189" spans="1:12">
      <c r="A189" t="e">
        <f>#REF!</f>
        <v>#REF!</v>
      </c>
      <c r="B189">
        <v>185</v>
      </c>
      <c r="E189" t="e">
        <f>#REF!</f>
        <v>#REF!</v>
      </c>
      <c r="F189">
        <v>663</v>
      </c>
      <c r="K189" t="e">
        <f>#REF!</f>
        <v>#REF!</v>
      </c>
      <c r="L189">
        <v>378</v>
      </c>
    </row>
    <row r="190" spans="1:12">
      <c r="A190" t="e">
        <f>#REF!</f>
        <v>#REF!</v>
      </c>
      <c r="B190">
        <v>186</v>
      </c>
      <c r="E190" t="e">
        <f>#REF!</f>
        <v>#REF!</v>
      </c>
      <c r="F190">
        <v>664</v>
      </c>
      <c r="K190" t="e">
        <f>#REF!</f>
        <v>#REF!</v>
      </c>
      <c r="L190">
        <v>379</v>
      </c>
    </row>
    <row r="191" spans="1:12">
      <c r="A191" t="e">
        <f>#REF!</f>
        <v>#REF!</v>
      </c>
      <c r="B191">
        <v>187</v>
      </c>
      <c r="E191" t="e">
        <f>#REF!</f>
        <v>#REF!</v>
      </c>
      <c r="F191">
        <v>665</v>
      </c>
      <c r="K191" t="e">
        <f>#REF!</f>
        <v>#REF!</v>
      </c>
      <c r="L191">
        <v>380</v>
      </c>
    </row>
    <row r="192" spans="1:12">
      <c r="A192" t="e">
        <f>#REF!</f>
        <v>#REF!</v>
      </c>
      <c r="B192">
        <v>188</v>
      </c>
      <c r="E192" t="e">
        <f>#REF!</f>
        <v>#REF!</v>
      </c>
      <c r="F192">
        <v>666</v>
      </c>
      <c r="K192" t="e">
        <f>#REF!</f>
        <v>#REF!</v>
      </c>
      <c r="L192">
        <v>381</v>
      </c>
    </row>
    <row r="193" spans="1:12">
      <c r="A193" t="e">
        <f>#REF!</f>
        <v>#REF!</v>
      </c>
      <c r="B193">
        <v>189</v>
      </c>
      <c r="E193" t="e">
        <f>#REF!</f>
        <v>#REF!</v>
      </c>
      <c r="F193">
        <v>667</v>
      </c>
      <c r="K193" t="e">
        <f>#REF!</f>
        <v>#REF!</v>
      </c>
      <c r="L193">
        <v>382</v>
      </c>
    </row>
    <row r="194" spans="1:12">
      <c r="A194" t="e">
        <f>#REF!</f>
        <v>#REF!</v>
      </c>
      <c r="B194">
        <v>190</v>
      </c>
      <c r="E194" t="e">
        <f>#REF!</f>
        <v>#REF!</v>
      </c>
      <c r="F194">
        <v>668</v>
      </c>
      <c r="K194" t="e">
        <f>#REF!</f>
        <v>#REF!</v>
      </c>
      <c r="L194">
        <v>383</v>
      </c>
    </row>
    <row r="195" spans="1:12">
      <c r="A195" t="e">
        <f>#REF!</f>
        <v>#REF!</v>
      </c>
      <c r="B195">
        <v>191</v>
      </c>
      <c r="E195" t="e">
        <f>#REF!</f>
        <v>#REF!</v>
      </c>
      <c r="F195">
        <v>669</v>
      </c>
      <c r="K195" t="e">
        <f>#REF!</f>
        <v>#REF!</v>
      </c>
      <c r="L195">
        <v>384</v>
      </c>
    </row>
    <row r="196" spans="1:12">
      <c r="A196" t="e">
        <f>#REF!</f>
        <v>#REF!</v>
      </c>
      <c r="B196">
        <v>192</v>
      </c>
      <c r="E196" t="e">
        <f>#REF!</f>
        <v>#REF!</v>
      </c>
      <c r="F196">
        <v>670</v>
      </c>
      <c r="K196" t="e">
        <f>#REF!</f>
        <v>#REF!</v>
      </c>
      <c r="L196">
        <v>385</v>
      </c>
    </row>
    <row r="197" spans="1:12">
      <c r="A197" t="e">
        <f>#REF!</f>
        <v>#REF!</v>
      </c>
      <c r="B197">
        <v>193</v>
      </c>
      <c r="E197" t="e">
        <f>#REF!</f>
        <v>#REF!</v>
      </c>
      <c r="F197">
        <v>671</v>
      </c>
      <c r="K197" t="e">
        <f>#REF!</f>
        <v>#REF!</v>
      </c>
      <c r="L197">
        <v>386</v>
      </c>
    </row>
    <row r="198" spans="1:12">
      <c r="A198" t="e">
        <f>#REF!</f>
        <v>#REF!</v>
      </c>
      <c r="B198">
        <v>194</v>
      </c>
      <c r="E198" t="e">
        <f>#REF!</f>
        <v>#REF!</v>
      </c>
      <c r="F198">
        <v>672</v>
      </c>
      <c r="K198" t="e">
        <f>#REF!</f>
        <v>#REF!</v>
      </c>
      <c r="L198">
        <v>387</v>
      </c>
    </row>
    <row r="199" spans="1:12">
      <c r="A199" t="e">
        <f>#REF!</f>
        <v>#REF!</v>
      </c>
      <c r="B199">
        <v>195</v>
      </c>
      <c r="E199" t="e">
        <f>#REF!</f>
        <v>#REF!</v>
      </c>
      <c r="F199">
        <v>673</v>
      </c>
      <c r="K199" t="e">
        <f>#REF!</f>
        <v>#REF!</v>
      </c>
      <c r="L199">
        <v>388</v>
      </c>
    </row>
    <row r="200" spans="1:12">
      <c r="A200" t="e">
        <f>#REF!</f>
        <v>#REF!</v>
      </c>
      <c r="B200">
        <v>196</v>
      </c>
      <c r="E200" t="e">
        <f>#REF!</f>
        <v>#REF!</v>
      </c>
      <c r="F200">
        <v>674</v>
      </c>
      <c r="K200" t="e">
        <f>#REF!</f>
        <v>#REF!</v>
      </c>
      <c r="L200">
        <v>389</v>
      </c>
    </row>
    <row r="201" spans="1:12">
      <c r="A201" t="e">
        <f>#REF!</f>
        <v>#REF!</v>
      </c>
      <c r="B201">
        <v>197</v>
      </c>
      <c r="E201" t="e">
        <f>#REF!</f>
        <v>#REF!</v>
      </c>
      <c r="F201">
        <v>675</v>
      </c>
      <c r="K201" t="e">
        <f>#REF!</f>
        <v>#REF!</v>
      </c>
      <c r="L201">
        <v>390</v>
      </c>
    </row>
    <row r="202" spans="1:12">
      <c r="A202" t="e">
        <f>#REF!</f>
        <v>#REF!</v>
      </c>
      <c r="B202">
        <v>198</v>
      </c>
      <c r="E202" t="e">
        <f>#REF!</f>
        <v>#REF!</v>
      </c>
      <c r="F202">
        <v>676</v>
      </c>
      <c r="K202" t="e">
        <f>#REF!</f>
        <v>#REF!</v>
      </c>
      <c r="L202">
        <v>391</v>
      </c>
    </row>
    <row r="203" spans="1:12">
      <c r="A203" t="e">
        <f>#REF!</f>
        <v>#REF!</v>
      </c>
      <c r="B203">
        <v>199</v>
      </c>
      <c r="E203" t="e">
        <f>#REF!</f>
        <v>#REF!</v>
      </c>
      <c r="F203">
        <v>677</v>
      </c>
      <c r="K203" t="e">
        <f>#REF!</f>
        <v>#REF!</v>
      </c>
      <c r="L203">
        <v>392</v>
      </c>
    </row>
    <row r="204" spans="1:12">
      <c r="A204" t="e">
        <f>#REF!</f>
        <v>#REF!</v>
      </c>
      <c r="B204">
        <v>200</v>
      </c>
      <c r="E204" t="e">
        <f>#REF!</f>
        <v>#REF!</v>
      </c>
      <c r="F204">
        <v>678</v>
      </c>
      <c r="K204" t="e">
        <f>#REF!</f>
        <v>#REF!</v>
      </c>
      <c r="L204">
        <v>393</v>
      </c>
    </row>
    <row r="205" spans="1:12">
      <c r="A205" t="e">
        <f>#REF!</f>
        <v>#REF!</v>
      </c>
      <c r="B205">
        <v>201</v>
      </c>
      <c r="E205" t="e">
        <f>#REF!</f>
        <v>#REF!</v>
      </c>
      <c r="F205">
        <v>679</v>
      </c>
      <c r="K205" t="e">
        <f>#REF!</f>
        <v>#REF!</v>
      </c>
      <c r="L205">
        <v>394</v>
      </c>
    </row>
    <row r="206" spans="1:12">
      <c r="A206" t="e">
        <f>#REF!</f>
        <v>#REF!</v>
      </c>
      <c r="B206">
        <v>202</v>
      </c>
      <c r="E206" t="e">
        <f>#REF!</f>
        <v>#REF!</v>
      </c>
      <c r="F206">
        <v>680</v>
      </c>
      <c r="K206" t="e">
        <f>#REF!</f>
        <v>#REF!</v>
      </c>
      <c r="L206">
        <v>395</v>
      </c>
    </row>
    <row r="207" spans="1:12">
      <c r="A207" t="e">
        <f>#REF!</f>
        <v>#REF!</v>
      </c>
      <c r="B207">
        <v>203</v>
      </c>
      <c r="E207" t="e">
        <f>#REF!</f>
        <v>#REF!</v>
      </c>
      <c r="F207">
        <v>681</v>
      </c>
      <c r="K207" t="e">
        <f>#REF!</f>
        <v>#REF!</v>
      </c>
      <c r="L207">
        <v>396</v>
      </c>
    </row>
    <row r="208" spans="1:12">
      <c r="A208" t="e">
        <f>#REF!</f>
        <v>#REF!</v>
      </c>
      <c r="B208">
        <v>204</v>
      </c>
      <c r="E208" t="e">
        <f>#REF!</f>
        <v>#REF!</v>
      </c>
      <c r="F208">
        <v>682</v>
      </c>
      <c r="K208" t="e">
        <f>#REF!</f>
        <v>#REF!</v>
      </c>
      <c r="L208">
        <v>397</v>
      </c>
    </row>
    <row r="209" spans="1:12">
      <c r="A209" t="e">
        <f>#REF!</f>
        <v>#REF!</v>
      </c>
      <c r="B209">
        <v>205</v>
      </c>
      <c r="E209" t="e">
        <f>#REF!</f>
        <v>#REF!</v>
      </c>
      <c r="F209">
        <v>683</v>
      </c>
      <c r="K209" t="e">
        <f>#REF!</f>
        <v>#REF!</v>
      </c>
      <c r="L209">
        <v>398</v>
      </c>
    </row>
    <row r="210" spans="1:12">
      <c r="A210" t="e">
        <f>#REF!</f>
        <v>#REF!</v>
      </c>
      <c r="B210">
        <v>206</v>
      </c>
      <c r="E210" t="e">
        <f>#REF!</f>
        <v>#REF!</v>
      </c>
      <c r="F210">
        <v>684</v>
      </c>
      <c r="K210" t="e">
        <f>#REF!</f>
        <v>#REF!</v>
      </c>
      <c r="L210">
        <v>399</v>
      </c>
    </row>
    <row r="211" spans="1:12">
      <c r="A211" t="e">
        <f>#REF!</f>
        <v>#REF!</v>
      </c>
      <c r="B211">
        <v>207</v>
      </c>
      <c r="E211" t="e">
        <f>#REF!</f>
        <v>#REF!</v>
      </c>
      <c r="F211">
        <v>685</v>
      </c>
      <c r="K211" t="e">
        <f>#REF!</f>
        <v>#REF!</v>
      </c>
      <c r="L211">
        <v>400</v>
      </c>
    </row>
    <row r="212" spans="1:12">
      <c r="A212" t="e">
        <f>#REF!</f>
        <v>#REF!</v>
      </c>
      <c r="B212">
        <v>208</v>
      </c>
      <c r="E212" t="e">
        <f>#REF!</f>
        <v>#REF!</v>
      </c>
      <c r="F212">
        <v>686</v>
      </c>
      <c r="K212" t="e">
        <f>#REF!</f>
        <v>#REF!</v>
      </c>
      <c r="L212">
        <v>401</v>
      </c>
    </row>
    <row r="213" spans="1:12">
      <c r="A213" t="e">
        <f>#REF!</f>
        <v>#REF!</v>
      </c>
      <c r="B213">
        <v>209</v>
      </c>
      <c r="E213" t="e">
        <f>#REF!</f>
        <v>#REF!</v>
      </c>
      <c r="F213">
        <v>687</v>
      </c>
      <c r="K213" t="e">
        <f>#REF!</f>
        <v>#REF!</v>
      </c>
      <c r="L213">
        <v>402</v>
      </c>
    </row>
    <row r="214" spans="1:12">
      <c r="A214" t="e">
        <f>#REF!</f>
        <v>#REF!</v>
      </c>
      <c r="B214">
        <v>210</v>
      </c>
      <c r="E214" t="e">
        <f>#REF!</f>
        <v>#REF!</v>
      </c>
      <c r="F214">
        <v>688</v>
      </c>
      <c r="K214" t="e">
        <f>#REF!</f>
        <v>#REF!</v>
      </c>
      <c r="L214">
        <v>403</v>
      </c>
    </row>
    <row r="215" spans="1:12">
      <c r="A215" t="e">
        <f>#REF!</f>
        <v>#REF!</v>
      </c>
      <c r="B215">
        <v>211</v>
      </c>
      <c r="E215" t="e">
        <f>#REF!</f>
        <v>#REF!</v>
      </c>
      <c r="F215">
        <v>689</v>
      </c>
      <c r="K215" t="e">
        <f>#REF!</f>
        <v>#REF!</v>
      </c>
      <c r="L215">
        <v>404</v>
      </c>
    </row>
    <row r="216" spans="1:12">
      <c r="A216" t="e">
        <f>#REF!</f>
        <v>#REF!</v>
      </c>
      <c r="B216">
        <v>212</v>
      </c>
      <c r="E216" t="e">
        <f>#REF!</f>
        <v>#REF!</v>
      </c>
      <c r="F216">
        <v>690</v>
      </c>
      <c r="K216" t="e">
        <f>#REF!</f>
        <v>#REF!</v>
      </c>
      <c r="L216">
        <v>405</v>
      </c>
    </row>
    <row r="217" spans="1:12">
      <c r="A217" t="e">
        <f>#REF!</f>
        <v>#REF!</v>
      </c>
      <c r="B217">
        <v>213</v>
      </c>
      <c r="E217" t="e">
        <f>#REF!</f>
        <v>#REF!</v>
      </c>
      <c r="F217">
        <v>691</v>
      </c>
      <c r="K217" t="e">
        <f>#REF!</f>
        <v>#REF!</v>
      </c>
      <c r="L217">
        <v>406</v>
      </c>
    </row>
    <row r="218" spans="1:12">
      <c r="A218" t="e">
        <f>#REF!</f>
        <v>#REF!</v>
      </c>
      <c r="B218">
        <v>214</v>
      </c>
      <c r="E218" t="e">
        <f>#REF!</f>
        <v>#REF!</v>
      </c>
      <c r="F218">
        <v>692</v>
      </c>
      <c r="K218" t="e">
        <f>#REF!</f>
        <v>#REF!</v>
      </c>
      <c r="L218">
        <v>407</v>
      </c>
    </row>
    <row r="219" spans="1:12">
      <c r="A219" t="e">
        <f>#REF!</f>
        <v>#REF!</v>
      </c>
      <c r="B219">
        <v>215</v>
      </c>
      <c r="E219" t="e">
        <f>#REF!</f>
        <v>#REF!</v>
      </c>
      <c r="F219">
        <v>693</v>
      </c>
      <c r="K219" t="e">
        <f>#REF!</f>
        <v>#REF!</v>
      </c>
      <c r="L219">
        <v>408</v>
      </c>
    </row>
    <row r="220" spans="1:12">
      <c r="A220" t="e">
        <f>#REF!</f>
        <v>#REF!</v>
      </c>
      <c r="B220">
        <v>216</v>
      </c>
      <c r="E220" t="e">
        <f>#REF!</f>
        <v>#REF!</v>
      </c>
      <c r="F220">
        <v>694</v>
      </c>
      <c r="K220" t="e">
        <f>#REF!</f>
        <v>#REF!</v>
      </c>
      <c r="L220">
        <v>409</v>
      </c>
    </row>
    <row r="221" spans="1:12">
      <c r="A221" t="e">
        <f>#REF!</f>
        <v>#REF!</v>
      </c>
      <c r="B221">
        <v>217</v>
      </c>
      <c r="E221" t="e">
        <f>#REF!</f>
        <v>#REF!</v>
      </c>
      <c r="F221">
        <v>695</v>
      </c>
      <c r="K221" t="e">
        <f>#REF!</f>
        <v>#REF!</v>
      </c>
      <c r="L221">
        <v>410</v>
      </c>
    </row>
    <row r="222" spans="1:12">
      <c r="A222" t="e">
        <f>#REF!</f>
        <v>#REF!</v>
      </c>
      <c r="B222">
        <v>218</v>
      </c>
      <c r="E222" t="e">
        <f>#REF!</f>
        <v>#REF!</v>
      </c>
      <c r="F222">
        <v>696</v>
      </c>
      <c r="K222" t="e">
        <f>#REF!</f>
        <v>#REF!</v>
      </c>
      <c r="L222">
        <v>411</v>
      </c>
    </row>
    <row r="223" spans="1:12">
      <c r="A223" t="e">
        <f>#REF!</f>
        <v>#REF!</v>
      </c>
      <c r="B223">
        <v>219</v>
      </c>
      <c r="E223" t="e">
        <f>#REF!</f>
        <v>#REF!</v>
      </c>
      <c r="F223">
        <v>697</v>
      </c>
      <c r="K223" t="e">
        <f>#REF!</f>
        <v>#REF!</v>
      </c>
      <c r="L223">
        <v>412</v>
      </c>
    </row>
    <row r="224" spans="1:12">
      <c r="A224" t="e">
        <f>#REF!</f>
        <v>#REF!</v>
      </c>
      <c r="B224">
        <v>220</v>
      </c>
      <c r="E224" t="e">
        <f>#REF!</f>
        <v>#REF!</v>
      </c>
      <c r="F224">
        <v>698</v>
      </c>
      <c r="K224" t="e">
        <f>#REF!</f>
        <v>#REF!</v>
      </c>
      <c r="L224">
        <v>413</v>
      </c>
    </row>
    <row r="225" spans="1:12">
      <c r="A225" t="e">
        <f>#REF!</f>
        <v>#REF!</v>
      </c>
      <c r="B225">
        <v>221</v>
      </c>
      <c r="E225" t="e">
        <f>#REF!</f>
        <v>#REF!</v>
      </c>
      <c r="F225">
        <v>699</v>
      </c>
      <c r="K225" t="e">
        <f>#REF!</f>
        <v>#REF!</v>
      </c>
      <c r="L225">
        <v>414</v>
      </c>
    </row>
    <row r="226" spans="1:12">
      <c r="A226" t="e">
        <f>#REF!</f>
        <v>#REF!</v>
      </c>
      <c r="B226">
        <v>222</v>
      </c>
      <c r="E226" t="e">
        <f>#REF!</f>
        <v>#REF!</v>
      </c>
      <c r="F226">
        <v>700</v>
      </c>
      <c r="K226" t="e">
        <f>#REF!</f>
        <v>#REF!</v>
      </c>
      <c r="L226">
        <v>415</v>
      </c>
    </row>
    <row r="227" spans="1:12">
      <c r="A227" t="e">
        <f>#REF!</f>
        <v>#REF!</v>
      </c>
      <c r="B227">
        <v>223</v>
      </c>
      <c r="E227" t="e">
        <f>#REF!</f>
        <v>#REF!</v>
      </c>
      <c r="F227">
        <v>701</v>
      </c>
      <c r="K227" t="e">
        <f>#REF!</f>
        <v>#REF!</v>
      </c>
      <c r="L227">
        <v>416</v>
      </c>
    </row>
    <row r="228" spans="1:12">
      <c r="A228" t="e">
        <f>#REF!</f>
        <v>#REF!</v>
      </c>
      <c r="B228">
        <v>224</v>
      </c>
      <c r="E228" t="e">
        <f>#REF!</f>
        <v>#REF!</v>
      </c>
      <c r="F228">
        <v>702</v>
      </c>
      <c r="K228" t="e">
        <f>#REF!</f>
        <v>#REF!</v>
      </c>
      <c r="L228">
        <v>417</v>
      </c>
    </row>
    <row r="229" spans="1:12">
      <c r="A229" t="e">
        <f>#REF!</f>
        <v>#REF!</v>
      </c>
      <c r="B229">
        <v>225</v>
      </c>
      <c r="E229" t="e">
        <f>#REF!</f>
        <v>#REF!</v>
      </c>
      <c r="F229">
        <v>703</v>
      </c>
      <c r="K229" t="e">
        <f>#REF!</f>
        <v>#REF!</v>
      </c>
      <c r="L229">
        <v>418</v>
      </c>
    </row>
    <row r="230" spans="1:12">
      <c r="A230" t="e">
        <f>#REF!</f>
        <v>#REF!</v>
      </c>
      <c r="B230">
        <v>226</v>
      </c>
      <c r="E230" t="e">
        <f>#REF!</f>
        <v>#REF!</v>
      </c>
      <c r="F230">
        <v>704</v>
      </c>
      <c r="K230" t="e">
        <f>#REF!</f>
        <v>#REF!</v>
      </c>
      <c r="L230">
        <v>419</v>
      </c>
    </row>
    <row r="231" spans="1:12">
      <c r="A231" t="e">
        <f>#REF!</f>
        <v>#REF!</v>
      </c>
      <c r="B231">
        <v>227</v>
      </c>
      <c r="E231" t="e">
        <f>#REF!</f>
        <v>#REF!</v>
      </c>
      <c r="F231">
        <v>705</v>
      </c>
      <c r="K231" t="e">
        <f>#REF!</f>
        <v>#REF!</v>
      </c>
      <c r="L231">
        <v>420</v>
      </c>
    </row>
    <row r="232" spans="1:12">
      <c r="A232" t="e">
        <f>#REF!</f>
        <v>#REF!</v>
      </c>
      <c r="B232">
        <v>228</v>
      </c>
      <c r="E232" t="e">
        <f>#REF!</f>
        <v>#REF!</v>
      </c>
      <c r="F232">
        <v>706</v>
      </c>
      <c r="K232" t="e">
        <f>#REF!</f>
        <v>#REF!</v>
      </c>
      <c r="L232">
        <v>421</v>
      </c>
    </row>
    <row r="233" spans="1:12">
      <c r="A233" t="e">
        <f>#REF!</f>
        <v>#REF!</v>
      </c>
      <c r="B233">
        <v>229</v>
      </c>
      <c r="E233" t="e">
        <f>#REF!</f>
        <v>#REF!</v>
      </c>
      <c r="F233">
        <v>707</v>
      </c>
      <c r="K233" t="e">
        <f>#REF!</f>
        <v>#REF!</v>
      </c>
      <c r="L233">
        <v>422</v>
      </c>
    </row>
    <row r="234" spans="1:12">
      <c r="A234" t="e">
        <f>#REF!</f>
        <v>#REF!</v>
      </c>
      <c r="B234">
        <v>230</v>
      </c>
      <c r="E234" t="e">
        <f>#REF!</f>
        <v>#REF!</v>
      </c>
      <c r="F234">
        <v>708</v>
      </c>
      <c r="K234" t="e">
        <f>#REF!</f>
        <v>#REF!</v>
      </c>
      <c r="L234">
        <v>423</v>
      </c>
    </row>
    <row r="235" spans="1:12">
      <c r="A235" t="e">
        <f>#REF!</f>
        <v>#REF!</v>
      </c>
      <c r="B235">
        <v>231</v>
      </c>
      <c r="E235" t="e">
        <f>#REF!</f>
        <v>#REF!</v>
      </c>
      <c r="F235">
        <v>709</v>
      </c>
      <c r="K235" t="e">
        <f>#REF!</f>
        <v>#REF!</v>
      </c>
      <c r="L235">
        <v>424</v>
      </c>
    </row>
    <row r="236" spans="1:12">
      <c r="A236" t="e">
        <f>#REF!</f>
        <v>#REF!</v>
      </c>
      <c r="B236">
        <v>232</v>
      </c>
      <c r="E236" t="e">
        <f>#REF!</f>
        <v>#REF!</v>
      </c>
      <c r="F236">
        <v>710</v>
      </c>
      <c r="K236" t="e">
        <f>#REF!</f>
        <v>#REF!</v>
      </c>
      <c r="L236">
        <v>425</v>
      </c>
    </row>
    <row r="237" spans="1:12">
      <c r="A237" t="e">
        <f>#REF!</f>
        <v>#REF!</v>
      </c>
      <c r="B237">
        <v>233</v>
      </c>
      <c r="E237" t="e">
        <f>#REF!</f>
        <v>#REF!</v>
      </c>
      <c r="F237">
        <v>711</v>
      </c>
      <c r="K237" t="e">
        <f>#REF!</f>
        <v>#REF!</v>
      </c>
      <c r="L237">
        <v>426</v>
      </c>
    </row>
    <row r="238" spans="1:12">
      <c r="A238" t="e">
        <f>#REF!</f>
        <v>#REF!</v>
      </c>
      <c r="B238">
        <v>234</v>
      </c>
      <c r="E238" t="e">
        <f>#REF!</f>
        <v>#REF!</v>
      </c>
      <c r="F238">
        <v>712</v>
      </c>
      <c r="K238" t="e">
        <f>#REF!</f>
        <v>#REF!</v>
      </c>
      <c r="L238">
        <v>427</v>
      </c>
    </row>
    <row r="239" spans="1:12">
      <c r="A239" t="e">
        <f>#REF!</f>
        <v>#REF!</v>
      </c>
      <c r="B239">
        <v>235</v>
      </c>
      <c r="E239" t="e">
        <f>#REF!</f>
        <v>#REF!</v>
      </c>
      <c r="F239">
        <v>713</v>
      </c>
      <c r="K239" t="e">
        <f>#REF!</f>
        <v>#REF!</v>
      </c>
      <c r="L239">
        <v>428</v>
      </c>
    </row>
    <row r="240" spans="1:12">
      <c r="A240" t="e">
        <f>#REF!</f>
        <v>#REF!</v>
      </c>
      <c r="B240">
        <v>236</v>
      </c>
      <c r="E240" t="e">
        <f>#REF!</f>
        <v>#REF!</v>
      </c>
      <c r="F240">
        <v>714</v>
      </c>
      <c r="K240" t="e">
        <f>#REF!</f>
        <v>#REF!</v>
      </c>
      <c r="L240">
        <v>429</v>
      </c>
    </row>
    <row r="241" spans="1:12">
      <c r="A241" t="e">
        <f>#REF!</f>
        <v>#REF!</v>
      </c>
      <c r="B241">
        <v>237</v>
      </c>
      <c r="E241" t="e">
        <f>#REF!</f>
        <v>#REF!</v>
      </c>
      <c r="F241">
        <v>715</v>
      </c>
      <c r="K241" t="e">
        <f>#REF!</f>
        <v>#REF!</v>
      </c>
      <c r="L241">
        <v>430</v>
      </c>
    </row>
    <row r="242" spans="1:12">
      <c r="A242" t="e">
        <f>#REF!</f>
        <v>#REF!</v>
      </c>
      <c r="B242">
        <v>238</v>
      </c>
      <c r="E242" t="e">
        <f>#REF!</f>
        <v>#REF!</v>
      </c>
      <c r="F242">
        <v>716</v>
      </c>
      <c r="K242" t="e">
        <f>#REF!</f>
        <v>#REF!</v>
      </c>
      <c r="L242">
        <v>431</v>
      </c>
    </row>
    <row r="243" spans="1:12">
      <c r="A243" t="e">
        <f>#REF!</f>
        <v>#REF!</v>
      </c>
      <c r="B243">
        <v>239</v>
      </c>
      <c r="E243" t="e">
        <f>#REF!</f>
        <v>#REF!</v>
      </c>
      <c r="F243">
        <v>717</v>
      </c>
      <c r="K243" t="e">
        <f>#REF!</f>
        <v>#REF!</v>
      </c>
      <c r="L243">
        <v>432</v>
      </c>
    </row>
    <row r="244" spans="1:12">
      <c r="A244" t="e">
        <f>#REF!</f>
        <v>#REF!</v>
      </c>
      <c r="B244">
        <v>240</v>
      </c>
      <c r="E244" t="e">
        <f>#REF!</f>
        <v>#REF!</v>
      </c>
      <c r="F244">
        <v>718</v>
      </c>
      <c r="K244" t="e">
        <f>#REF!</f>
        <v>#REF!</v>
      </c>
      <c r="L244">
        <v>433</v>
      </c>
    </row>
    <row r="245" spans="1:12">
      <c r="A245" t="e">
        <f>#REF!</f>
        <v>#REF!</v>
      </c>
      <c r="B245">
        <v>241</v>
      </c>
      <c r="E245" t="e">
        <f>#REF!</f>
        <v>#REF!</v>
      </c>
      <c r="F245">
        <v>719</v>
      </c>
      <c r="K245" t="e">
        <f>#REF!</f>
        <v>#REF!</v>
      </c>
      <c r="L245">
        <v>434</v>
      </c>
    </row>
    <row r="246" spans="1:12">
      <c r="A246" t="e">
        <f>#REF!</f>
        <v>#REF!</v>
      </c>
      <c r="B246">
        <v>242</v>
      </c>
      <c r="E246" t="e">
        <f>#REF!</f>
        <v>#REF!</v>
      </c>
      <c r="F246">
        <v>720</v>
      </c>
      <c r="K246" t="e">
        <f>#REF!</f>
        <v>#REF!</v>
      </c>
      <c r="L246">
        <v>435</v>
      </c>
    </row>
    <row r="247" spans="1:12">
      <c r="A247" t="e">
        <f>#REF!</f>
        <v>#REF!</v>
      </c>
      <c r="B247">
        <v>243</v>
      </c>
      <c r="E247" t="e">
        <f>#REF!</f>
        <v>#REF!</v>
      </c>
      <c r="F247">
        <v>721</v>
      </c>
      <c r="K247" t="e">
        <f>#REF!</f>
        <v>#REF!</v>
      </c>
      <c r="L247">
        <v>436</v>
      </c>
    </row>
    <row r="248" spans="1:12">
      <c r="A248" t="e">
        <f>#REF!</f>
        <v>#REF!</v>
      </c>
      <c r="B248">
        <v>244</v>
      </c>
      <c r="E248" t="e">
        <f>#REF!</f>
        <v>#REF!</v>
      </c>
      <c r="F248">
        <v>722</v>
      </c>
      <c r="K248" t="e">
        <f>#REF!</f>
        <v>#REF!</v>
      </c>
      <c r="L248">
        <v>437</v>
      </c>
    </row>
    <row r="249" spans="1:12">
      <c r="A249" t="e">
        <f>#REF!</f>
        <v>#REF!</v>
      </c>
      <c r="B249">
        <v>245</v>
      </c>
      <c r="E249" t="e">
        <f>#REF!</f>
        <v>#REF!</v>
      </c>
      <c r="F249">
        <v>723</v>
      </c>
      <c r="K249" t="e">
        <f>#REF!</f>
        <v>#REF!</v>
      </c>
      <c r="L249">
        <v>438</v>
      </c>
    </row>
    <row r="250" spans="1:12">
      <c r="A250" t="e">
        <f>#REF!</f>
        <v>#REF!</v>
      </c>
      <c r="B250">
        <v>246</v>
      </c>
      <c r="E250" t="e">
        <f>#REF!</f>
        <v>#REF!</v>
      </c>
      <c r="F250">
        <v>724</v>
      </c>
      <c r="K250" t="e">
        <f>#REF!</f>
        <v>#REF!</v>
      </c>
      <c r="L250">
        <v>439</v>
      </c>
    </row>
    <row r="251" spans="1:12">
      <c r="A251" t="e">
        <f>#REF!</f>
        <v>#REF!</v>
      </c>
      <c r="B251">
        <v>247</v>
      </c>
      <c r="E251" t="e">
        <f>#REF!</f>
        <v>#REF!</v>
      </c>
      <c r="F251">
        <v>725</v>
      </c>
      <c r="K251" t="e">
        <f>#REF!</f>
        <v>#REF!</v>
      </c>
      <c r="L251">
        <v>440</v>
      </c>
    </row>
    <row r="252" spans="1:12">
      <c r="A252" t="e">
        <f>#REF!</f>
        <v>#REF!</v>
      </c>
      <c r="B252">
        <v>248</v>
      </c>
      <c r="E252" t="e">
        <f>#REF!</f>
        <v>#REF!</v>
      </c>
      <c r="F252">
        <v>726</v>
      </c>
      <c r="K252" t="e">
        <f>#REF!</f>
        <v>#REF!</v>
      </c>
      <c r="L252">
        <v>441</v>
      </c>
    </row>
    <row r="253" spans="1:12">
      <c r="A253" t="e">
        <f>#REF!</f>
        <v>#REF!</v>
      </c>
      <c r="B253">
        <v>249</v>
      </c>
      <c r="E253" t="e">
        <f>#REF!</f>
        <v>#REF!</v>
      </c>
      <c r="F253">
        <v>727</v>
      </c>
      <c r="K253" t="e">
        <f>#REF!</f>
        <v>#REF!</v>
      </c>
      <c r="L253">
        <v>442</v>
      </c>
    </row>
    <row r="254" spans="1:12">
      <c r="A254" t="e">
        <f>#REF!</f>
        <v>#REF!</v>
      </c>
      <c r="B254">
        <v>250</v>
      </c>
      <c r="E254" t="e">
        <f>#REF!</f>
        <v>#REF!</v>
      </c>
      <c r="F254">
        <v>728</v>
      </c>
      <c r="K254" t="e">
        <f>#REF!</f>
        <v>#REF!</v>
      </c>
      <c r="L254">
        <v>443</v>
      </c>
    </row>
    <row r="255" spans="1:12">
      <c r="A255" t="e">
        <f>#REF!</f>
        <v>#REF!</v>
      </c>
      <c r="B255">
        <v>251</v>
      </c>
      <c r="E255" t="e">
        <f>#REF!</f>
        <v>#REF!</v>
      </c>
      <c r="F255">
        <v>729</v>
      </c>
      <c r="K255" t="e">
        <f>#REF!</f>
        <v>#REF!</v>
      </c>
      <c r="L255">
        <v>444</v>
      </c>
    </row>
    <row r="256" spans="1:12">
      <c r="A256" t="e">
        <f>#REF!</f>
        <v>#REF!</v>
      </c>
      <c r="B256">
        <v>252</v>
      </c>
      <c r="E256" t="e">
        <f>#REF!</f>
        <v>#REF!</v>
      </c>
      <c r="F256">
        <v>730</v>
      </c>
      <c r="K256" t="e">
        <f>#REF!</f>
        <v>#REF!</v>
      </c>
      <c r="L256">
        <v>445</v>
      </c>
    </row>
    <row r="257" spans="1:12">
      <c r="A257" t="e">
        <f>#REF!</f>
        <v>#REF!</v>
      </c>
      <c r="B257">
        <v>253</v>
      </c>
      <c r="E257" t="e">
        <f>#REF!</f>
        <v>#REF!</v>
      </c>
      <c r="F257">
        <v>731</v>
      </c>
      <c r="K257" t="e">
        <f>#REF!</f>
        <v>#REF!</v>
      </c>
      <c r="L257">
        <v>446</v>
      </c>
    </row>
    <row r="258" spans="1:12">
      <c r="A258" t="e">
        <f>#REF!</f>
        <v>#REF!</v>
      </c>
      <c r="B258">
        <v>254</v>
      </c>
      <c r="E258" t="e">
        <f>#REF!</f>
        <v>#REF!</v>
      </c>
      <c r="F258">
        <v>732</v>
      </c>
      <c r="K258" t="e">
        <f>#REF!</f>
        <v>#REF!</v>
      </c>
      <c r="L258">
        <v>447</v>
      </c>
    </row>
    <row r="259" spans="1:12">
      <c r="A259" t="e">
        <f>#REF!</f>
        <v>#REF!</v>
      </c>
      <c r="B259">
        <v>255</v>
      </c>
      <c r="E259" t="e">
        <f>#REF!</f>
        <v>#REF!</v>
      </c>
      <c r="F259">
        <v>733</v>
      </c>
      <c r="K259" t="e">
        <f>#REF!</f>
        <v>#REF!</v>
      </c>
      <c r="L259">
        <v>448</v>
      </c>
    </row>
    <row r="260" spans="1:12">
      <c r="A260" t="e">
        <f>#REF!</f>
        <v>#REF!</v>
      </c>
      <c r="B260">
        <v>256</v>
      </c>
      <c r="E260" t="e">
        <f>#REF!</f>
        <v>#REF!</v>
      </c>
      <c r="F260">
        <v>734</v>
      </c>
      <c r="K260" t="e">
        <f>#REF!</f>
        <v>#REF!</v>
      </c>
      <c r="L260">
        <v>449</v>
      </c>
    </row>
    <row r="261" spans="1:12">
      <c r="A261" t="e">
        <f>#REF!</f>
        <v>#REF!</v>
      </c>
      <c r="B261">
        <v>257</v>
      </c>
      <c r="E261" t="e">
        <f>#REF!</f>
        <v>#REF!</v>
      </c>
      <c r="F261">
        <v>735</v>
      </c>
      <c r="K261" t="e">
        <f>#REF!</f>
        <v>#REF!</v>
      </c>
      <c r="L261">
        <v>450</v>
      </c>
    </row>
    <row r="262" spans="1:12">
      <c r="A262" t="e">
        <f>#REF!</f>
        <v>#REF!</v>
      </c>
      <c r="B262">
        <v>258</v>
      </c>
      <c r="E262" t="e">
        <f>#REF!</f>
        <v>#REF!</v>
      </c>
      <c r="F262">
        <v>736</v>
      </c>
      <c r="K262" t="e">
        <f>#REF!</f>
        <v>#REF!</v>
      </c>
      <c r="L262">
        <v>451</v>
      </c>
    </row>
    <row r="263" spans="1:12">
      <c r="A263" t="e">
        <f>#REF!</f>
        <v>#REF!</v>
      </c>
      <c r="B263">
        <v>259</v>
      </c>
      <c r="E263" t="e">
        <f>#REF!</f>
        <v>#REF!</v>
      </c>
      <c r="F263">
        <v>737</v>
      </c>
      <c r="K263" t="e">
        <f>#REF!</f>
        <v>#REF!</v>
      </c>
      <c r="L263">
        <v>452</v>
      </c>
    </row>
    <row r="264" spans="1:12">
      <c r="A264" t="e">
        <f>#REF!</f>
        <v>#REF!</v>
      </c>
      <c r="B264">
        <v>260</v>
      </c>
      <c r="E264" t="e">
        <f>#REF!</f>
        <v>#REF!</v>
      </c>
      <c r="F264">
        <v>738</v>
      </c>
      <c r="K264" t="e">
        <f>#REF!</f>
        <v>#REF!</v>
      </c>
      <c r="L264">
        <v>453</v>
      </c>
    </row>
    <row r="265" spans="1:12">
      <c r="A265" t="e">
        <f>#REF!</f>
        <v>#REF!</v>
      </c>
      <c r="B265">
        <v>261</v>
      </c>
      <c r="E265" t="e">
        <f>#REF!</f>
        <v>#REF!</v>
      </c>
      <c r="F265">
        <v>739</v>
      </c>
      <c r="K265" t="e">
        <f>#REF!</f>
        <v>#REF!</v>
      </c>
      <c r="L265">
        <v>454</v>
      </c>
    </row>
    <row r="266" spans="1:12">
      <c r="A266" t="e">
        <f>#REF!</f>
        <v>#REF!</v>
      </c>
      <c r="B266">
        <v>262</v>
      </c>
      <c r="E266" t="e">
        <f>#REF!</f>
        <v>#REF!</v>
      </c>
      <c r="F266">
        <v>740</v>
      </c>
      <c r="K266" t="e">
        <f>#REF!</f>
        <v>#REF!</v>
      </c>
      <c r="L266">
        <v>455</v>
      </c>
    </row>
    <row r="267" spans="1:12">
      <c r="A267" t="e">
        <f>#REF!</f>
        <v>#REF!</v>
      </c>
      <c r="B267">
        <v>263</v>
      </c>
      <c r="E267" t="e">
        <f>#REF!</f>
        <v>#REF!</v>
      </c>
      <c r="F267">
        <v>741</v>
      </c>
      <c r="K267" t="e">
        <f>#REF!</f>
        <v>#REF!</v>
      </c>
      <c r="L267">
        <v>456</v>
      </c>
    </row>
    <row r="268" spans="1:12">
      <c r="A268" t="e">
        <f>#REF!</f>
        <v>#REF!</v>
      </c>
      <c r="B268">
        <v>264</v>
      </c>
      <c r="E268" t="e">
        <f>#REF!</f>
        <v>#REF!</v>
      </c>
      <c r="F268">
        <v>742</v>
      </c>
      <c r="K268" t="e">
        <f>#REF!</f>
        <v>#REF!</v>
      </c>
      <c r="L268">
        <v>457</v>
      </c>
    </row>
    <row r="269" spans="1:12">
      <c r="A269" t="e">
        <f>#REF!</f>
        <v>#REF!</v>
      </c>
      <c r="B269">
        <v>265</v>
      </c>
      <c r="E269" t="e">
        <f>#REF!</f>
        <v>#REF!</v>
      </c>
      <c r="F269">
        <v>743</v>
      </c>
      <c r="K269" t="e">
        <f>#REF!</f>
        <v>#REF!</v>
      </c>
      <c r="L269">
        <v>458</v>
      </c>
    </row>
    <row r="270" spans="1:12">
      <c r="A270" t="e">
        <f>#REF!</f>
        <v>#REF!</v>
      </c>
      <c r="B270">
        <v>266</v>
      </c>
      <c r="E270" t="e">
        <f>#REF!</f>
        <v>#REF!</v>
      </c>
      <c r="F270">
        <v>744</v>
      </c>
      <c r="K270" t="e">
        <f>#REF!</f>
        <v>#REF!</v>
      </c>
      <c r="L270">
        <v>459</v>
      </c>
    </row>
    <row r="271" spans="1:12">
      <c r="A271" t="e">
        <f>#REF!</f>
        <v>#REF!</v>
      </c>
      <c r="B271">
        <v>267</v>
      </c>
      <c r="E271" t="e">
        <f>#REF!</f>
        <v>#REF!</v>
      </c>
      <c r="F271">
        <v>745</v>
      </c>
      <c r="K271" t="e">
        <f>#REF!</f>
        <v>#REF!</v>
      </c>
      <c r="L271">
        <v>460</v>
      </c>
    </row>
    <row r="272" spans="1:12">
      <c r="A272" t="e">
        <f>#REF!</f>
        <v>#REF!</v>
      </c>
      <c r="B272">
        <v>268</v>
      </c>
      <c r="E272" t="e">
        <f>#REF!</f>
        <v>#REF!</v>
      </c>
      <c r="F272">
        <v>746</v>
      </c>
      <c r="K272" t="e">
        <f>#REF!</f>
        <v>#REF!</v>
      </c>
      <c r="L272">
        <v>461</v>
      </c>
    </row>
    <row r="273" spans="1:12">
      <c r="A273" t="e">
        <f>#REF!</f>
        <v>#REF!</v>
      </c>
      <c r="B273">
        <v>269</v>
      </c>
      <c r="E273" t="e">
        <f>#REF!</f>
        <v>#REF!</v>
      </c>
      <c r="F273">
        <v>747</v>
      </c>
      <c r="K273" t="e">
        <f>#REF!</f>
        <v>#REF!</v>
      </c>
      <c r="L273">
        <v>462</v>
      </c>
    </row>
    <row r="274" spans="1:12">
      <c r="A274" t="e">
        <f>#REF!</f>
        <v>#REF!</v>
      </c>
      <c r="B274">
        <v>270</v>
      </c>
      <c r="E274" t="e">
        <f>#REF!</f>
        <v>#REF!</v>
      </c>
      <c r="F274">
        <v>748</v>
      </c>
      <c r="K274" t="e">
        <f>#REF!</f>
        <v>#REF!</v>
      </c>
      <c r="L274">
        <v>463</v>
      </c>
    </row>
    <row r="275" spans="1:12">
      <c r="A275" t="e">
        <f>#REF!</f>
        <v>#REF!</v>
      </c>
      <c r="B275">
        <v>271</v>
      </c>
      <c r="E275" t="e">
        <f>#REF!</f>
        <v>#REF!</v>
      </c>
      <c r="F275">
        <v>749</v>
      </c>
      <c r="K275" t="e">
        <f>#REF!</f>
        <v>#REF!</v>
      </c>
      <c r="L275">
        <v>464</v>
      </c>
    </row>
    <row r="276" spans="1:12">
      <c r="A276" t="e">
        <f>#REF!</f>
        <v>#REF!</v>
      </c>
      <c r="B276">
        <v>272</v>
      </c>
      <c r="E276" t="e">
        <f>#REF!</f>
        <v>#REF!</v>
      </c>
      <c r="F276">
        <v>750</v>
      </c>
      <c r="K276" t="e">
        <f>#REF!</f>
        <v>#REF!</v>
      </c>
      <c r="L276">
        <v>465</v>
      </c>
    </row>
    <row r="277" spans="1:12">
      <c r="A277" t="e">
        <f>#REF!</f>
        <v>#REF!</v>
      </c>
      <c r="B277">
        <v>273</v>
      </c>
      <c r="E277" t="e">
        <f>#REF!</f>
        <v>#REF!</v>
      </c>
      <c r="F277">
        <v>751</v>
      </c>
      <c r="K277" t="e">
        <f>#REF!</f>
        <v>#REF!</v>
      </c>
      <c r="L277">
        <v>466</v>
      </c>
    </row>
    <row r="278" spans="1:12">
      <c r="A278" t="e">
        <f>#REF!</f>
        <v>#REF!</v>
      </c>
      <c r="B278">
        <v>274</v>
      </c>
      <c r="E278" t="e">
        <f>#REF!</f>
        <v>#REF!</v>
      </c>
      <c r="F278">
        <v>752</v>
      </c>
      <c r="K278" t="e">
        <f>#REF!</f>
        <v>#REF!</v>
      </c>
      <c r="L278">
        <v>467</v>
      </c>
    </row>
    <row r="279" spans="1:12">
      <c r="A279" t="e">
        <f>#REF!</f>
        <v>#REF!</v>
      </c>
      <c r="B279">
        <v>275</v>
      </c>
      <c r="E279" t="e">
        <f>#REF!</f>
        <v>#REF!</v>
      </c>
      <c r="F279">
        <v>753</v>
      </c>
      <c r="K279" t="e">
        <f>#REF!</f>
        <v>#REF!</v>
      </c>
      <c r="L279">
        <v>468</v>
      </c>
    </row>
    <row r="280" spans="1:12">
      <c r="A280" t="e">
        <f>#REF!</f>
        <v>#REF!</v>
      </c>
      <c r="B280">
        <v>276</v>
      </c>
      <c r="E280" t="e">
        <f>#REF!</f>
        <v>#REF!</v>
      </c>
      <c r="F280">
        <v>754</v>
      </c>
      <c r="K280" t="e">
        <f>#REF!</f>
        <v>#REF!</v>
      </c>
      <c r="L280">
        <v>469</v>
      </c>
    </row>
    <row r="281" spans="1:12">
      <c r="A281" t="e">
        <f>#REF!</f>
        <v>#REF!</v>
      </c>
      <c r="B281">
        <v>277</v>
      </c>
      <c r="E281" t="e">
        <f>#REF!</f>
        <v>#REF!</v>
      </c>
      <c r="F281">
        <v>755</v>
      </c>
      <c r="K281" t="e">
        <f>#REF!</f>
        <v>#REF!</v>
      </c>
      <c r="L281">
        <v>470</v>
      </c>
    </row>
    <row r="282" spans="1:12">
      <c r="A282" t="e">
        <f>#REF!</f>
        <v>#REF!</v>
      </c>
      <c r="B282">
        <v>278</v>
      </c>
      <c r="E282" t="e">
        <f>#REF!</f>
        <v>#REF!</v>
      </c>
      <c r="F282">
        <v>756</v>
      </c>
      <c r="K282" t="e">
        <f>#REF!</f>
        <v>#REF!</v>
      </c>
      <c r="L282">
        <v>471</v>
      </c>
    </row>
    <row r="283" spans="1:12">
      <c r="A283" t="e">
        <f>#REF!</f>
        <v>#REF!</v>
      </c>
      <c r="B283">
        <v>279</v>
      </c>
      <c r="E283" t="e">
        <f>#REF!</f>
        <v>#REF!</v>
      </c>
      <c r="F283">
        <v>757</v>
      </c>
      <c r="K283" t="e">
        <f>#REF!</f>
        <v>#REF!</v>
      </c>
      <c r="L283">
        <v>472</v>
      </c>
    </row>
    <row r="284" spans="1:12">
      <c r="A284" t="e">
        <f>#REF!</f>
        <v>#REF!</v>
      </c>
      <c r="B284">
        <v>280</v>
      </c>
      <c r="E284" t="e">
        <f>#REF!</f>
        <v>#REF!</v>
      </c>
      <c r="F284">
        <v>758</v>
      </c>
      <c r="K284" t="e">
        <f>#REF!</f>
        <v>#REF!</v>
      </c>
      <c r="L284">
        <v>473</v>
      </c>
    </row>
    <row r="285" spans="1:12">
      <c r="A285" t="e">
        <f>#REF!</f>
        <v>#REF!</v>
      </c>
      <c r="B285">
        <v>281</v>
      </c>
      <c r="E285" t="e">
        <f>#REF!</f>
        <v>#REF!</v>
      </c>
      <c r="F285">
        <v>759</v>
      </c>
      <c r="K285" t="e">
        <f>#REF!</f>
        <v>#REF!</v>
      </c>
      <c r="L285">
        <v>474</v>
      </c>
    </row>
    <row r="286" spans="1:12">
      <c r="A286" t="e">
        <f>#REF!</f>
        <v>#REF!</v>
      </c>
      <c r="B286">
        <v>282</v>
      </c>
      <c r="E286" t="e">
        <f>#REF!</f>
        <v>#REF!</v>
      </c>
      <c r="F286">
        <v>760</v>
      </c>
      <c r="K286" t="e">
        <f>#REF!</f>
        <v>#REF!</v>
      </c>
      <c r="L286">
        <v>475</v>
      </c>
    </row>
    <row r="287" spans="1:12">
      <c r="A287" t="e">
        <f>#REF!</f>
        <v>#REF!</v>
      </c>
      <c r="B287">
        <v>283</v>
      </c>
      <c r="E287" t="e">
        <f>#REF!</f>
        <v>#REF!</v>
      </c>
      <c r="F287">
        <v>761</v>
      </c>
      <c r="K287" t="e">
        <f>#REF!</f>
        <v>#REF!</v>
      </c>
      <c r="L287">
        <v>476</v>
      </c>
    </row>
    <row r="288" spans="1:12">
      <c r="A288" t="e">
        <f>#REF!</f>
        <v>#REF!</v>
      </c>
      <c r="B288">
        <v>284</v>
      </c>
      <c r="E288" t="e">
        <f>#REF!</f>
        <v>#REF!</v>
      </c>
      <c r="F288">
        <v>762</v>
      </c>
      <c r="K288" t="e">
        <f>#REF!</f>
        <v>#REF!</v>
      </c>
      <c r="L288">
        <v>477</v>
      </c>
    </row>
    <row r="289" spans="1:12">
      <c r="A289" t="e">
        <f>#REF!</f>
        <v>#REF!</v>
      </c>
      <c r="B289">
        <v>285</v>
      </c>
      <c r="E289" t="e">
        <f>#REF!</f>
        <v>#REF!</v>
      </c>
      <c r="F289">
        <v>763</v>
      </c>
      <c r="K289" t="e">
        <f>#REF!</f>
        <v>#REF!</v>
      </c>
      <c r="L289">
        <v>478</v>
      </c>
    </row>
    <row r="290" spans="1:12">
      <c r="A290" t="e">
        <f>#REF!</f>
        <v>#REF!</v>
      </c>
      <c r="B290">
        <v>286</v>
      </c>
      <c r="E290" t="e">
        <f>#REF!</f>
        <v>#REF!</v>
      </c>
      <c r="F290">
        <v>764</v>
      </c>
      <c r="K290" t="e">
        <f>#REF!</f>
        <v>#REF!</v>
      </c>
      <c r="L290">
        <v>479</v>
      </c>
    </row>
    <row r="291" spans="1:12">
      <c r="A291" t="e">
        <f>#REF!</f>
        <v>#REF!</v>
      </c>
      <c r="B291">
        <v>287</v>
      </c>
      <c r="E291" t="e">
        <f>#REF!</f>
        <v>#REF!</v>
      </c>
      <c r="F291">
        <v>765</v>
      </c>
      <c r="K291" t="e">
        <f>#REF!</f>
        <v>#REF!</v>
      </c>
      <c r="L291">
        <v>480</v>
      </c>
    </row>
    <row r="292" spans="1:12">
      <c r="A292" t="e">
        <f>#REF!</f>
        <v>#REF!</v>
      </c>
      <c r="B292">
        <v>288</v>
      </c>
      <c r="E292" t="e">
        <f>#REF!</f>
        <v>#REF!</v>
      </c>
      <c r="F292">
        <v>766</v>
      </c>
      <c r="K292" t="e">
        <f>#REF!</f>
        <v>#REF!</v>
      </c>
      <c r="L292">
        <v>481</v>
      </c>
    </row>
    <row r="293" spans="1:12">
      <c r="A293" t="e">
        <f>#REF!</f>
        <v>#REF!</v>
      </c>
      <c r="B293">
        <v>289</v>
      </c>
      <c r="E293" t="e">
        <f>#REF!</f>
        <v>#REF!</v>
      </c>
      <c r="F293">
        <v>767</v>
      </c>
      <c r="K293" t="e">
        <f>#REF!</f>
        <v>#REF!</v>
      </c>
      <c r="L293">
        <v>482</v>
      </c>
    </row>
    <row r="294" spans="1:12">
      <c r="A294" t="e">
        <f>#REF!</f>
        <v>#REF!</v>
      </c>
      <c r="B294">
        <v>290</v>
      </c>
      <c r="E294" t="e">
        <f>#REF!</f>
        <v>#REF!</v>
      </c>
      <c r="F294">
        <v>768</v>
      </c>
      <c r="K294" t="e">
        <f>#REF!</f>
        <v>#REF!</v>
      </c>
      <c r="L294">
        <v>483</v>
      </c>
    </row>
    <row r="295" spans="1:12">
      <c r="A295" t="e">
        <f>#REF!</f>
        <v>#REF!</v>
      </c>
      <c r="B295">
        <v>291</v>
      </c>
      <c r="E295" t="e">
        <f>#REF!</f>
        <v>#REF!</v>
      </c>
      <c r="F295">
        <v>769</v>
      </c>
      <c r="K295" t="e">
        <f>#REF!</f>
        <v>#REF!</v>
      </c>
      <c r="L295">
        <v>484</v>
      </c>
    </row>
    <row r="296" spans="1:12">
      <c r="A296" t="e">
        <f>#REF!</f>
        <v>#REF!</v>
      </c>
      <c r="B296">
        <v>292</v>
      </c>
      <c r="E296" t="e">
        <f>#REF!</f>
        <v>#REF!</v>
      </c>
      <c r="F296">
        <v>770</v>
      </c>
      <c r="K296" t="e">
        <f>#REF!</f>
        <v>#REF!</v>
      </c>
      <c r="L296">
        <v>485</v>
      </c>
    </row>
    <row r="297" spans="1:12">
      <c r="A297" t="e">
        <f>#REF!</f>
        <v>#REF!</v>
      </c>
      <c r="B297">
        <v>293</v>
      </c>
      <c r="E297" t="e">
        <f>#REF!</f>
        <v>#REF!</v>
      </c>
      <c r="F297">
        <v>771</v>
      </c>
      <c r="K297" t="e">
        <f>#REF!</f>
        <v>#REF!</v>
      </c>
      <c r="L297">
        <v>486</v>
      </c>
    </row>
    <row r="298" spans="1:12">
      <c r="A298" t="e">
        <f>#REF!</f>
        <v>#REF!</v>
      </c>
      <c r="B298">
        <v>294</v>
      </c>
      <c r="E298" t="e">
        <f>#REF!</f>
        <v>#REF!</v>
      </c>
      <c r="F298">
        <v>772</v>
      </c>
      <c r="K298" t="e">
        <f>#REF!</f>
        <v>#REF!</v>
      </c>
      <c r="L298">
        <v>487</v>
      </c>
    </row>
    <row r="299" spans="1:12">
      <c r="A299" t="e">
        <f>#REF!</f>
        <v>#REF!</v>
      </c>
      <c r="B299">
        <v>295</v>
      </c>
      <c r="E299" t="e">
        <f>#REF!</f>
        <v>#REF!</v>
      </c>
      <c r="F299">
        <v>773</v>
      </c>
      <c r="K299" t="e">
        <f>#REF!</f>
        <v>#REF!</v>
      </c>
      <c r="L299">
        <v>488</v>
      </c>
    </row>
    <row r="300" spans="1:12">
      <c r="A300" t="e">
        <f>#REF!</f>
        <v>#REF!</v>
      </c>
      <c r="B300">
        <v>296</v>
      </c>
      <c r="E300" t="e">
        <f>#REF!</f>
        <v>#REF!</v>
      </c>
      <c r="F300">
        <v>774</v>
      </c>
      <c r="K300" t="e">
        <f>#REF!</f>
        <v>#REF!</v>
      </c>
      <c r="L300">
        <v>489</v>
      </c>
    </row>
    <row r="301" spans="1:12">
      <c r="A301" t="e">
        <f>#REF!</f>
        <v>#REF!</v>
      </c>
      <c r="B301">
        <v>297</v>
      </c>
      <c r="E301" t="e">
        <f>#REF!</f>
        <v>#REF!</v>
      </c>
      <c r="F301">
        <v>775</v>
      </c>
      <c r="K301" t="e">
        <f>#REF!</f>
        <v>#REF!</v>
      </c>
      <c r="L301">
        <v>490</v>
      </c>
    </row>
    <row r="302" spans="1:12">
      <c r="A302" t="e">
        <f>#REF!</f>
        <v>#REF!</v>
      </c>
      <c r="B302">
        <v>298</v>
      </c>
      <c r="E302" t="e">
        <f>#REF!</f>
        <v>#REF!</v>
      </c>
      <c r="F302">
        <v>776</v>
      </c>
      <c r="K302" t="e">
        <f>#REF!</f>
        <v>#REF!</v>
      </c>
      <c r="L302">
        <v>491</v>
      </c>
    </row>
    <row r="303" spans="1:12">
      <c r="A303" t="e">
        <f>#REF!</f>
        <v>#REF!</v>
      </c>
      <c r="B303">
        <v>299</v>
      </c>
      <c r="E303" t="e">
        <f>#REF!</f>
        <v>#REF!</v>
      </c>
      <c r="F303">
        <v>777</v>
      </c>
      <c r="K303" t="e">
        <f>#REF!</f>
        <v>#REF!</v>
      </c>
      <c r="L303">
        <v>492</v>
      </c>
    </row>
    <row r="304" spans="1:12">
      <c r="A304" t="e">
        <f>#REF!</f>
        <v>#REF!</v>
      </c>
      <c r="B304">
        <v>300</v>
      </c>
      <c r="E304" t="e">
        <f>#REF!</f>
        <v>#REF!</v>
      </c>
      <c r="F304">
        <v>778</v>
      </c>
      <c r="K304" t="e">
        <f>#REF!</f>
        <v>#REF!</v>
      </c>
      <c r="L304">
        <v>493</v>
      </c>
    </row>
    <row r="305" spans="1:12">
      <c r="A305" t="e">
        <f>#REF!</f>
        <v>#REF!</v>
      </c>
      <c r="B305">
        <v>301</v>
      </c>
      <c r="E305" t="e">
        <f>#REF!</f>
        <v>#REF!</v>
      </c>
      <c r="F305">
        <v>779</v>
      </c>
      <c r="K305" t="e">
        <f>#REF!</f>
        <v>#REF!</v>
      </c>
      <c r="L305">
        <v>494</v>
      </c>
    </row>
    <row r="306" spans="1:12">
      <c r="A306" t="e">
        <f>#REF!</f>
        <v>#REF!</v>
      </c>
      <c r="B306">
        <v>302</v>
      </c>
      <c r="E306" t="e">
        <f>#REF!</f>
        <v>#REF!</v>
      </c>
      <c r="F306">
        <v>780</v>
      </c>
      <c r="K306" t="e">
        <f>#REF!</f>
        <v>#REF!</v>
      </c>
      <c r="L306">
        <v>495</v>
      </c>
    </row>
    <row r="307" spans="1:12">
      <c r="A307" t="e">
        <f>#REF!</f>
        <v>#REF!</v>
      </c>
      <c r="B307">
        <v>303</v>
      </c>
      <c r="E307" t="e">
        <f>#REF!</f>
        <v>#REF!</v>
      </c>
      <c r="F307">
        <v>781</v>
      </c>
      <c r="K307" t="e">
        <f>#REF!</f>
        <v>#REF!</v>
      </c>
      <c r="L307">
        <v>496</v>
      </c>
    </row>
    <row r="308" spans="1:12">
      <c r="A308" t="e">
        <f>#REF!</f>
        <v>#REF!</v>
      </c>
      <c r="B308">
        <v>304</v>
      </c>
      <c r="E308" t="e">
        <f>#REF!</f>
        <v>#REF!</v>
      </c>
      <c r="F308">
        <v>782</v>
      </c>
      <c r="K308" t="e">
        <f>#REF!</f>
        <v>#REF!</v>
      </c>
      <c r="L308">
        <v>497</v>
      </c>
    </row>
    <row r="309" spans="1:12">
      <c r="A309" t="e">
        <f>#REF!</f>
        <v>#REF!</v>
      </c>
      <c r="B309">
        <v>305</v>
      </c>
      <c r="E309" t="e">
        <f>#REF!</f>
        <v>#REF!</v>
      </c>
      <c r="F309">
        <v>783</v>
      </c>
      <c r="K309" t="e">
        <f>#REF!</f>
        <v>#REF!</v>
      </c>
      <c r="L309">
        <v>498</v>
      </c>
    </row>
    <row r="310" spans="1:12">
      <c r="A310" t="e">
        <f>#REF!</f>
        <v>#REF!</v>
      </c>
      <c r="B310">
        <v>306</v>
      </c>
      <c r="E310" t="e">
        <f>#REF!</f>
        <v>#REF!</v>
      </c>
      <c r="F310">
        <v>784</v>
      </c>
      <c r="K310" t="e">
        <f>#REF!</f>
        <v>#REF!</v>
      </c>
      <c r="L310">
        <v>499</v>
      </c>
    </row>
    <row r="311" spans="1:12">
      <c r="A311" t="e">
        <f>#REF!</f>
        <v>#REF!</v>
      </c>
      <c r="B311">
        <v>307</v>
      </c>
      <c r="E311" t="e">
        <f>#REF!</f>
        <v>#REF!</v>
      </c>
      <c r="F311">
        <v>785</v>
      </c>
      <c r="K311" t="e">
        <f>#REF!</f>
        <v>#REF!</v>
      </c>
      <c r="L311">
        <v>500</v>
      </c>
    </row>
    <row r="312" spans="1:12">
      <c r="A312" t="e">
        <f>#REF!</f>
        <v>#REF!</v>
      </c>
      <c r="B312">
        <v>308</v>
      </c>
      <c r="E312" t="e">
        <f>#REF!</f>
        <v>#REF!</v>
      </c>
      <c r="F312">
        <v>786</v>
      </c>
      <c r="K312" t="e">
        <f>#REF!</f>
        <v>#REF!</v>
      </c>
      <c r="L312">
        <v>501</v>
      </c>
    </row>
    <row r="313" spans="1:12">
      <c r="A313" t="e">
        <f>#REF!</f>
        <v>#REF!</v>
      </c>
      <c r="B313">
        <v>309</v>
      </c>
      <c r="E313" t="e">
        <f>#REF!</f>
        <v>#REF!</v>
      </c>
      <c r="F313">
        <v>787</v>
      </c>
      <c r="K313" t="e">
        <f>#REF!</f>
        <v>#REF!</v>
      </c>
      <c r="L313">
        <v>502</v>
      </c>
    </row>
    <row r="314" spans="1:12">
      <c r="A314" t="e">
        <f>#REF!</f>
        <v>#REF!</v>
      </c>
      <c r="B314">
        <v>310</v>
      </c>
      <c r="E314" t="e">
        <f>#REF!</f>
        <v>#REF!</v>
      </c>
      <c r="F314">
        <v>788</v>
      </c>
      <c r="K314" t="e">
        <f>#REF!</f>
        <v>#REF!</v>
      </c>
      <c r="L314">
        <v>503</v>
      </c>
    </row>
    <row r="315" spans="1:12">
      <c r="A315" t="e">
        <f>#REF!</f>
        <v>#REF!</v>
      </c>
      <c r="B315">
        <v>311</v>
      </c>
      <c r="E315" t="e">
        <f>#REF!</f>
        <v>#REF!</v>
      </c>
      <c r="F315">
        <v>789</v>
      </c>
      <c r="K315" t="e">
        <f>#REF!</f>
        <v>#REF!</v>
      </c>
      <c r="L315">
        <v>504</v>
      </c>
    </row>
    <row r="316" spans="1:12">
      <c r="A316" t="e">
        <f>#REF!</f>
        <v>#REF!</v>
      </c>
      <c r="B316">
        <v>312</v>
      </c>
      <c r="E316" t="e">
        <f>#REF!</f>
        <v>#REF!</v>
      </c>
      <c r="F316">
        <v>790</v>
      </c>
      <c r="K316" t="e">
        <f>#REF!</f>
        <v>#REF!</v>
      </c>
      <c r="L316">
        <v>505</v>
      </c>
    </row>
    <row r="317" spans="1:12">
      <c r="A317" t="e">
        <f>#REF!</f>
        <v>#REF!</v>
      </c>
      <c r="B317">
        <v>313</v>
      </c>
      <c r="E317" t="e">
        <f>#REF!</f>
        <v>#REF!</v>
      </c>
      <c r="F317">
        <v>791</v>
      </c>
      <c r="K317" t="e">
        <f>#REF!</f>
        <v>#REF!</v>
      </c>
      <c r="L317">
        <v>506</v>
      </c>
    </row>
    <row r="318" spans="1:12">
      <c r="A318" t="e">
        <f>#REF!</f>
        <v>#REF!</v>
      </c>
      <c r="B318">
        <v>314</v>
      </c>
      <c r="E318" t="e">
        <f>#REF!</f>
        <v>#REF!</v>
      </c>
      <c r="F318">
        <v>792</v>
      </c>
      <c r="K318" t="e">
        <f>#REF!</f>
        <v>#REF!</v>
      </c>
      <c r="L318">
        <v>507</v>
      </c>
    </row>
    <row r="319" spans="1:12">
      <c r="A319" t="e">
        <f>#REF!</f>
        <v>#REF!</v>
      </c>
      <c r="B319">
        <v>315</v>
      </c>
      <c r="E319" t="e">
        <f>#REF!</f>
        <v>#REF!</v>
      </c>
      <c r="F319">
        <v>793</v>
      </c>
      <c r="K319" t="e">
        <f>#REF!</f>
        <v>#REF!</v>
      </c>
      <c r="L319">
        <v>508</v>
      </c>
    </row>
    <row r="320" spans="1:12">
      <c r="A320" t="e">
        <f>#REF!</f>
        <v>#REF!</v>
      </c>
      <c r="B320">
        <v>316</v>
      </c>
      <c r="E320" t="e">
        <f>#REF!</f>
        <v>#REF!</v>
      </c>
      <c r="F320">
        <v>794</v>
      </c>
      <c r="K320" t="e">
        <f>#REF!</f>
        <v>#REF!</v>
      </c>
      <c r="L320">
        <v>509</v>
      </c>
    </row>
    <row r="321" spans="1:12">
      <c r="A321" t="e">
        <f>#REF!</f>
        <v>#REF!</v>
      </c>
      <c r="B321">
        <v>317</v>
      </c>
      <c r="E321" t="e">
        <f>#REF!</f>
        <v>#REF!</v>
      </c>
      <c r="F321">
        <v>795</v>
      </c>
      <c r="K321" t="e">
        <f>#REF!</f>
        <v>#REF!</v>
      </c>
      <c r="L321">
        <v>510</v>
      </c>
    </row>
    <row r="322" spans="1:12">
      <c r="A322" t="e">
        <f>#REF!</f>
        <v>#REF!</v>
      </c>
      <c r="B322">
        <v>318</v>
      </c>
      <c r="E322" t="e">
        <f>#REF!</f>
        <v>#REF!</v>
      </c>
      <c r="F322">
        <v>796</v>
      </c>
      <c r="K322" t="e">
        <f>#REF!</f>
        <v>#REF!</v>
      </c>
      <c r="L322">
        <v>511</v>
      </c>
    </row>
    <row r="323" spans="1:12">
      <c r="A323" t="e">
        <f>#REF!</f>
        <v>#REF!</v>
      </c>
      <c r="B323">
        <v>319</v>
      </c>
      <c r="E323" t="e">
        <f>#REF!</f>
        <v>#REF!</v>
      </c>
      <c r="F323">
        <v>797</v>
      </c>
      <c r="K323" t="e">
        <f>#REF!</f>
        <v>#REF!</v>
      </c>
      <c r="L323">
        <v>512</v>
      </c>
    </row>
    <row r="324" spans="1:12">
      <c r="A324" t="e">
        <f>#REF!</f>
        <v>#REF!</v>
      </c>
      <c r="B324">
        <v>320</v>
      </c>
      <c r="E324" t="e">
        <f>#REF!</f>
        <v>#REF!</v>
      </c>
      <c r="F324">
        <v>798</v>
      </c>
      <c r="K324" t="e">
        <f>#REF!</f>
        <v>#REF!</v>
      </c>
      <c r="L324">
        <v>513</v>
      </c>
    </row>
    <row r="325" spans="1:12">
      <c r="A325" t="e">
        <f>#REF!</f>
        <v>#REF!</v>
      </c>
      <c r="B325">
        <v>321</v>
      </c>
      <c r="E325" t="e">
        <f>#REF!</f>
        <v>#REF!</v>
      </c>
      <c r="F325">
        <v>799</v>
      </c>
      <c r="K325" t="e">
        <f>#REF!</f>
        <v>#REF!</v>
      </c>
      <c r="L325">
        <v>514</v>
      </c>
    </row>
    <row r="326" spans="1:12">
      <c r="A326" t="e">
        <f>#REF!</f>
        <v>#REF!</v>
      </c>
      <c r="B326">
        <v>322</v>
      </c>
      <c r="E326" t="e">
        <f>#REF!</f>
        <v>#REF!</v>
      </c>
      <c r="F326">
        <v>800</v>
      </c>
      <c r="K326" t="e">
        <f>#REF!</f>
        <v>#REF!</v>
      </c>
      <c r="L326">
        <v>515</v>
      </c>
    </row>
    <row r="327" spans="1:12">
      <c r="A327" t="e">
        <f>#REF!</f>
        <v>#REF!</v>
      </c>
      <c r="B327">
        <v>323</v>
      </c>
      <c r="E327" t="e">
        <f>#REF!</f>
        <v>#REF!</v>
      </c>
      <c r="F327">
        <v>801</v>
      </c>
      <c r="K327" t="e">
        <f>#REF!</f>
        <v>#REF!</v>
      </c>
      <c r="L327">
        <v>516</v>
      </c>
    </row>
    <row r="328" spans="1:12">
      <c r="A328" t="e">
        <f>#REF!</f>
        <v>#REF!</v>
      </c>
      <c r="B328">
        <v>324</v>
      </c>
      <c r="E328" t="e">
        <f>#REF!</f>
        <v>#REF!</v>
      </c>
      <c r="F328">
        <v>802</v>
      </c>
      <c r="K328" t="e">
        <f>#REF!</f>
        <v>#REF!</v>
      </c>
      <c r="L328">
        <v>517</v>
      </c>
    </row>
    <row r="329" spans="1:12">
      <c r="A329" t="e">
        <f>#REF!</f>
        <v>#REF!</v>
      </c>
      <c r="B329">
        <v>325</v>
      </c>
      <c r="E329" t="e">
        <f>#REF!</f>
        <v>#REF!</v>
      </c>
      <c r="F329">
        <v>803</v>
      </c>
      <c r="K329" t="e">
        <f>#REF!</f>
        <v>#REF!</v>
      </c>
      <c r="L329">
        <v>518</v>
      </c>
    </row>
    <row r="330" spans="1:12">
      <c r="A330" t="e">
        <f>#REF!</f>
        <v>#REF!</v>
      </c>
      <c r="B330">
        <v>326</v>
      </c>
      <c r="E330" t="e">
        <f>#REF!</f>
        <v>#REF!</v>
      </c>
      <c r="F330">
        <v>804</v>
      </c>
      <c r="K330" t="e">
        <f>#REF!</f>
        <v>#REF!</v>
      </c>
      <c r="L330">
        <v>519</v>
      </c>
    </row>
    <row r="331" spans="1:12">
      <c r="A331" t="e">
        <f>#REF!</f>
        <v>#REF!</v>
      </c>
      <c r="B331">
        <v>327</v>
      </c>
      <c r="E331" t="e">
        <f>#REF!</f>
        <v>#REF!</v>
      </c>
      <c r="F331">
        <v>805</v>
      </c>
      <c r="K331" t="e">
        <f>#REF!</f>
        <v>#REF!</v>
      </c>
      <c r="L331">
        <v>520</v>
      </c>
    </row>
    <row r="332" spans="1:12">
      <c r="A332" t="e">
        <f>#REF!</f>
        <v>#REF!</v>
      </c>
      <c r="B332">
        <v>328</v>
      </c>
      <c r="E332" t="e">
        <f>#REF!</f>
        <v>#REF!</v>
      </c>
      <c r="F332">
        <v>806</v>
      </c>
      <c r="K332" t="e">
        <f>#REF!</f>
        <v>#REF!</v>
      </c>
      <c r="L332">
        <v>521</v>
      </c>
    </row>
    <row r="333" spans="1:12">
      <c r="A333" t="e">
        <f>#REF!</f>
        <v>#REF!</v>
      </c>
      <c r="B333">
        <v>329</v>
      </c>
      <c r="E333" t="e">
        <f>#REF!</f>
        <v>#REF!</v>
      </c>
      <c r="F333">
        <v>807</v>
      </c>
      <c r="K333" t="e">
        <f>#REF!</f>
        <v>#REF!</v>
      </c>
      <c r="L333">
        <v>522</v>
      </c>
    </row>
    <row r="334" spans="1:12">
      <c r="A334" t="e">
        <f>#REF!</f>
        <v>#REF!</v>
      </c>
      <c r="B334">
        <v>330</v>
      </c>
      <c r="E334" t="e">
        <f>#REF!</f>
        <v>#REF!</v>
      </c>
      <c r="F334">
        <v>808</v>
      </c>
      <c r="K334" t="e">
        <f>#REF!</f>
        <v>#REF!</v>
      </c>
      <c r="L334">
        <v>523</v>
      </c>
    </row>
    <row r="335" spans="1:12">
      <c r="A335" t="e">
        <f>#REF!</f>
        <v>#REF!</v>
      </c>
      <c r="B335">
        <v>331</v>
      </c>
      <c r="E335" t="e">
        <f>#REF!</f>
        <v>#REF!</v>
      </c>
      <c r="F335">
        <v>809</v>
      </c>
      <c r="K335" t="e">
        <f>#REF!</f>
        <v>#REF!</v>
      </c>
      <c r="L335">
        <v>524</v>
      </c>
    </row>
    <row r="336" spans="1:12">
      <c r="A336" t="e">
        <f>#REF!</f>
        <v>#REF!</v>
      </c>
      <c r="B336">
        <v>332</v>
      </c>
      <c r="E336" t="e">
        <f>#REF!</f>
        <v>#REF!</v>
      </c>
      <c r="F336">
        <v>810</v>
      </c>
      <c r="K336" t="e">
        <f>#REF!</f>
        <v>#REF!</v>
      </c>
      <c r="L336">
        <v>525</v>
      </c>
    </row>
    <row r="337" spans="1:12">
      <c r="A337" t="e">
        <f>#REF!</f>
        <v>#REF!</v>
      </c>
      <c r="B337">
        <v>333</v>
      </c>
      <c r="E337" t="e">
        <f>#REF!</f>
        <v>#REF!</v>
      </c>
      <c r="F337">
        <v>811</v>
      </c>
      <c r="K337" t="e">
        <f>#REF!</f>
        <v>#REF!</v>
      </c>
      <c r="L337">
        <v>526</v>
      </c>
    </row>
    <row r="338" spans="1:12">
      <c r="A338" t="e">
        <f>#REF!</f>
        <v>#REF!</v>
      </c>
      <c r="B338">
        <v>334</v>
      </c>
      <c r="E338" t="e">
        <f>#REF!</f>
        <v>#REF!</v>
      </c>
      <c r="F338">
        <v>812</v>
      </c>
      <c r="K338" t="e">
        <f>#REF!</f>
        <v>#REF!</v>
      </c>
      <c r="L338">
        <v>527</v>
      </c>
    </row>
    <row r="339" spans="1:12">
      <c r="A339" t="e">
        <f>#REF!</f>
        <v>#REF!</v>
      </c>
      <c r="B339">
        <v>335</v>
      </c>
      <c r="E339" t="e">
        <f>#REF!</f>
        <v>#REF!</v>
      </c>
      <c r="F339">
        <v>813</v>
      </c>
      <c r="K339" t="e">
        <f>#REF!</f>
        <v>#REF!</v>
      </c>
      <c r="L339">
        <v>528</v>
      </c>
    </row>
    <row r="340" spans="1:12">
      <c r="A340" t="e">
        <f>#REF!</f>
        <v>#REF!</v>
      </c>
      <c r="B340">
        <v>336</v>
      </c>
      <c r="E340" t="e">
        <f>#REF!</f>
        <v>#REF!</v>
      </c>
      <c r="F340">
        <v>814</v>
      </c>
      <c r="K340" t="e">
        <f>#REF!</f>
        <v>#REF!</v>
      </c>
      <c r="L340">
        <v>529</v>
      </c>
    </row>
    <row r="341" spans="1:12">
      <c r="A341" t="e">
        <f>#REF!</f>
        <v>#REF!</v>
      </c>
      <c r="B341">
        <v>337</v>
      </c>
      <c r="E341" t="e">
        <f>#REF!</f>
        <v>#REF!</v>
      </c>
      <c r="F341">
        <v>815</v>
      </c>
      <c r="K341" t="e">
        <f>#REF!</f>
        <v>#REF!</v>
      </c>
      <c r="L341">
        <v>530</v>
      </c>
    </row>
    <row r="342" spans="1:12">
      <c r="A342" t="e">
        <f>#REF!</f>
        <v>#REF!</v>
      </c>
      <c r="B342">
        <v>338</v>
      </c>
      <c r="E342" t="e">
        <f>#REF!</f>
        <v>#REF!</v>
      </c>
      <c r="F342">
        <v>816</v>
      </c>
      <c r="K342" t="e">
        <f>#REF!</f>
        <v>#REF!</v>
      </c>
      <c r="L342">
        <v>531</v>
      </c>
    </row>
    <row r="343" spans="1:12">
      <c r="A343" t="e">
        <f>#REF!</f>
        <v>#REF!</v>
      </c>
      <c r="B343">
        <v>339</v>
      </c>
      <c r="E343" t="e">
        <f>#REF!</f>
        <v>#REF!</v>
      </c>
      <c r="F343">
        <v>817</v>
      </c>
      <c r="K343" t="e">
        <f>#REF!</f>
        <v>#REF!</v>
      </c>
      <c r="L343">
        <v>532</v>
      </c>
    </row>
    <row r="344" spans="1:12">
      <c r="A344" t="e">
        <f>#REF!</f>
        <v>#REF!</v>
      </c>
      <c r="B344">
        <v>340</v>
      </c>
      <c r="E344" t="e">
        <f>#REF!</f>
        <v>#REF!</v>
      </c>
      <c r="F344">
        <v>818</v>
      </c>
      <c r="K344" t="e">
        <f>#REF!</f>
        <v>#REF!</v>
      </c>
      <c r="L344">
        <v>533</v>
      </c>
    </row>
    <row r="345" spans="1:12">
      <c r="A345" t="e">
        <f>#REF!</f>
        <v>#REF!</v>
      </c>
      <c r="B345">
        <v>341</v>
      </c>
      <c r="E345" t="e">
        <f>#REF!</f>
        <v>#REF!</v>
      </c>
      <c r="F345">
        <v>819</v>
      </c>
      <c r="K345" t="e">
        <f>#REF!</f>
        <v>#REF!</v>
      </c>
      <c r="L345">
        <v>534</v>
      </c>
    </row>
    <row r="346" spans="1:12">
      <c r="A346" t="e">
        <f>#REF!</f>
        <v>#REF!</v>
      </c>
      <c r="B346">
        <v>342</v>
      </c>
      <c r="E346" t="e">
        <f>#REF!</f>
        <v>#REF!</v>
      </c>
      <c r="F346">
        <v>820</v>
      </c>
      <c r="K346" t="e">
        <f>#REF!</f>
        <v>#REF!</v>
      </c>
      <c r="L346">
        <v>535</v>
      </c>
    </row>
    <row r="347" spans="1:12">
      <c r="A347" t="e">
        <f>#REF!</f>
        <v>#REF!</v>
      </c>
      <c r="B347">
        <v>343</v>
      </c>
      <c r="E347" t="e">
        <f>#REF!</f>
        <v>#REF!</v>
      </c>
      <c r="F347">
        <v>821</v>
      </c>
      <c r="K347" t="e">
        <f>#REF!</f>
        <v>#REF!</v>
      </c>
      <c r="L347">
        <v>536</v>
      </c>
    </row>
    <row r="348" spans="1:12">
      <c r="A348" t="e">
        <f>#REF!</f>
        <v>#REF!</v>
      </c>
      <c r="B348">
        <v>344</v>
      </c>
      <c r="E348" t="e">
        <f>#REF!</f>
        <v>#REF!</v>
      </c>
      <c r="F348">
        <v>822</v>
      </c>
      <c r="K348" t="e">
        <f>#REF!</f>
        <v>#REF!</v>
      </c>
      <c r="L348">
        <v>537</v>
      </c>
    </row>
    <row r="349" spans="1:12">
      <c r="A349" t="e">
        <f>#REF!</f>
        <v>#REF!</v>
      </c>
      <c r="B349">
        <v>345</v>
      </c>
      <c r="E349" t="e">
        <f>#REF!</f>
        <v>#REF!</v>
      </c>
      <c r="F349">
        <v>823</v>
      </c>
      <c r="K349" t="e">
        <f>#REF!</f>
        <v>#REF!</v>
      </c>
      <c r="L349">
        <v>538</v>
      </c>
    </row>
    <row r="350" spans="1:12">
      <c r="A350" t="e">
        <f>#REF!</f>
        <v>#REF!</v>
      </c>
      <c r="B350">
        <v>346</v>
      </c>
      <c r="E350" t="e">
        <f>#REF!</f>
        <v>#REF!</v>
      </c>
      <c r="F350">
        <v>824</v>
      </c>
      <c r="K350" t="e">
        <f>#REF!</f>
        <v>#REF!</v>
      </c>
      <c r="L350">
        <v>539</v>
      </c>
    </row>
    <row r="351" spans="1:12">
      <c r="A351" t="e">
        <f>#REF!</f>
        <v>#REF!</v>
      </c>
      <c r="B351">
        <v>347</v>
      </c>
      <c r="E351" t="e">
        <f>#REF!</f>
        <v>#REF!</v>
      </c>
      <c r="F351">
        <v>825</v>
      </c>
      <c r="K351" t="e">
        <f>#REF!</f>
        <v>#REF!</v>
      </c>
      <c r="L351">
        <v>540</v>
      </c>
    </row>
    <row r="352" spans="1:12">
      <c r="A352" t="e">
        <f>#REF!</f>
        <v>#REF!</v>
      </c>
      <c r="B352">
        <v>348</v>
      </c>
      <c r="E352" t="e">
        <f>#REF!</f>
        <v>#REF!</v>
      </c>
      <c r="F352">
        <v>826</v>
      </c>
      <c r="K352" t="e">
        <f>#REF!</f>
        <v>#REF!</v>
      </c>
      <c r="L352">
        <v>541</v>
      </c>
    </row>
    <row r="353" spans="1:12">
      <c r="A353" t="e">
        <f>#REF!</f>
        <v>#REF!</v>
      </c>
      <c r="B353">
        <v>349</v>
      </c>
      <c r="E353" t="e">
        <f>#REF!</f>
        <v>#REF!</v>
      </c>
      <c r="F353">
        <v>827</v>
      </c>
      <c r="K353" t="e">
        <f>#REF!</f>
        <v>#REF!</v>
      </c>
      <c r="L353">
        <v>542</v>
      </c>
    </row>
    <row r="354" spans="1:12">
      <c r="A354" t="e">
        <f>#REF!</f>
        <v>#REF!</v>
      </c>
      <c r="B354">
        <v>350</v>
      </c>
      <c r="E354" t="e">
        <f>#REF!</f>
        <v>#REF!</v>
      </c>
      <c r="F354">
        <v>828</v>
      </c>
      <c r="K354" t="e">
        <f>#REF!</f>
        <v>#REF!</v>
      </c>
      <c r="L354">
        <v>543</v>
      </c>
    </row>
    <row r="355" spans="1:12">
      <c r="A355" t="e">
        <f>#REF!</f>
        <v>#REF!</v>
      </c>
      <c r="B355">
        <v>351</v>
      </c>
      <c r="E355" t="e">
        <f>#REF!</f>
        <v>#REF!</v>
      </c>
      <c r="F355">
        <v>829</v>
      </c>
      <c r="K355" t="e">
        <f>#REF!</f>
        <v>#REF!</v>
      </c>
      <c r="L355">
        <v>544</v>
      </c>
    </row>
    <row r="356" spans="1:12">
      <c r="A356" t="e">
        <f>#REF!</f>
        <v>#REF!</v>
      </c>
      <c r="B356">
        <v>352</v>
      </c>
      <c r="E356" t="e">
        <f>#REF!</f>
        <v>#REF!</v>
      </c>
      <c r="F356">
        <v>830</v>
      </c>
      <c r="K356" t="e">
        <f>#REF!</f>
        <v>#REF!</v>
      </c>
      <c r="L356">
        <v>545</v>
      </c>
    </row>
    <row r="357" spans="1:12">
      <c r="A357" t="e">
        <f>#REF!</f>
        <v>#REF!</v>
      </c>
      <c r="B357">
        <v>353</v>
      </c>
      <c r="E357" t="e">
        <f>#REF!</f>
        <v>#REF!</v>
      </c>
      <c r="F357">
        <v>831</v>
      </c>
      <c r="K357" t="e">
        <f>#REF!</f>
        <v>#REF!</v>
      </c>
      <c r="L357">
        <v>546</v>
      </c>
    </row>
    <row r="358" spans="1:12">
      <c r="A358" t="e">
        <f>#REF!</f>
        <v>#REF!</v>
      </c>
      <c r="B358">
        <v>354</v>
      </c>
      <c r="E358" t="e">
        <f>#REF!</f>
        <v>#REF!</v>
      </c>
      <c r="F358">
        <v>832</v>
      </c>
      <c r="K358" t="e">
        <f>#REF!</f>
        <v>#REF!</v>
      </c>
      <c r="L358">
        <v>547</v>
      </c>
    </row>
    <row r="359" spans="1:12">
      <c r="A359" t="e">
        <f>#REF!</f>
        <v>#REF!</v>
      </c>
      <c r="B359">
        <v>355</v>
      </c>
      <c r="E359" t="e">
        <f>#REF!</f>
        <v>#REF!</v>
      </c>
      <c r="F359">
        <v>833</v>
      </c>
      <c r="K359" t="e">
        <f>#REF!</f>
        <v>#REF!</v>
      </c>
      <c r="L359">
        <v>548</v>
      </c>
    </row>
    <row r="360" spans="1:12">
      <c r="A360" t="e">
        <f>#REF!</f>
        <v>#REF!</v>
      </c>
      <c r="B360">
        <v>356</v>
      </c>
      <c r="E360" t="e">
        <f>#REF!</f>
        <v>#REF!</v>
      </c>
      <c r="F360">
        <v>834</v>
      </c>
      <c r="K360" t="e">
        <f>#REF!</f>
        <v>#REF!</v>
      </c>
      <c r="L360">
        <v>549</v>
      </c>
    </row>
    <row r="361" spans="1:12">
      <c r="A361" t="e">
        <f>#REF!</f>
        <v>#REF!</v>
      </c>
      <c r="B361">
        <v>357</v>
      </c>
      <c r="E361" t="e">
        <f>#REF!</f>
        <v>#REF!</v>
      </c>
      <c r="F361">
        <v>835</v>
      </c>
      <c r="K361" t="e">
        <f>#REF!</f>
        <v>#REF!</v>
      </c>
      <c r="L361">
        <v>550</v>
      </c>
    </row>
    <row r="362" spans="1:12">
      <c r="A362" t="e">
        <f>#REF!</f>
        <v>#REF!</v>
      </c>
      <c r="B362">
        <v>358</v>
      </c>
      <c r="E362" t="e">
        <f>#REF!</f>
        <v>#REF!</v>
      </c>
      <c r="F362">
        <v>836</v>
      </c>
      <c r="K362" t="e">
        <f>#REF!</f>
        <v>#REF!</v>
      </c>
      <c r="L362">
        <v>551</v>
      </c>
    </row>
    <row r="363" spans="1:12">
      <c r="A363" t="e">
        <f>#REF!</f>
        <v>#REF!</v>
      </c>
      <c r="B363">
        <v>359</v>
      </c>
      <c r="E363" t="e">
        <f>#REF!</f>
        <v>#REF!</v>
      </c>
      <c r="F363">
        <v>837</v>
      </c>
      <c r="K363" t="e">
        <f>#REF!</f>
        <v>#REF!</v>
      </c>
      <c r="L363">
        <v>552</v>
      </c>
    </row>
    <row r="364" spans="1:12">
      <c r="A364" t="e">
        <f>#REF!</f>
        <v>#REF!</v>
      </c>
      <c r="B364">
        <v>360</v>
      </c>
      <c r="E364" t="e">
        <f>#REF!</f>
        <v>#REF!</v>
      </c>
      <c r="F364">
        <v>838</v>
      </c>
      <c r="K364" t="e">
        <f>#REF!</f>
        <v>#REF!</v>
      </c>
      <c r="L364">
        <v>553</v>
      </c>
    </row>
    <row r="365" spans="1:12">
      <c r="A365" t="e">
        <f>#REF!</f>
        <v>#REF!</v>
      </c>
      <c r="B365">
        <v>361</v>
      </c>
      <c r="E365" t="e">
        <f>#REF!</f>
        <v>#REF!</v>
      </c>
      <c r="F365">
        <v>839</v>
      </c>
      <c r="K365" t="e">
        <f>#REF!</f>
        <v>#REF!</v>
      </c>
      <c r="L365">
        <v>554</v>
      </c>
    </row>
    <row r="366" spans="1:12">
      <c r="A366" t="e">
        <f>#REF!</f>
        <v>#REF!</v>
      </c>
      <c r="B366">
        <v>362</v>
      </c>
      <c r="E366" t="e">
        <f>#REF!</f>
        <v>#REF!</v>
      </c>
      <c r="F366">
        <v>840</v>
      </c>
      <c r="K366" t="e">
        <f>#REF!</f>
        <v>#REF!</v>
      </c>
      <c r="L366">
        <v>555</v>
      </c>
    </row>
    <row r="367" spans="1:12">
      <c r="A367" t="e">
        <f>#REF!</f>
        <v>#REF!</v>
      </c>
      <c r="B367">
        <v>363</v>
      </c>
      <c r="E367" t="e">
        <f>#REF!</f>
        <v>#REF!</v>
      </c>
      <c r="F367">
        <v>841</v>
      </c>
      <c r="K367" t="e">
        <f>#REF!</f>
        <v>#REF!</v>
      </c>
      <c r="L367">
        <v>556</v>
      </c>
    </row>
    <row r="368" spans="1:12">
      <c r="A368" t="e">
        <f>#REF!</f>
        <v>#REF!</v>
      </c>
      <c r="B368">
        <v>364</v>
      </c>
      <c r="E368" t="e">
        <f>#REF!</f>
        <v>#REF!</v>
      </c>
      <c r="F368">
        <v>842</v>
      </c>
      <c r="K368" t="e">
        <f>#REF!</f>
        <v>#REF!</v>
      </c>
      <c r="L368">
        <v>557</v>
      </c>
    </row>
    <row r="369" spans="1:12">
      <c r="A369" t="e">
        <f>#REF!</f>
        <v>#REF!</v>
      </c>
      <c r="B369">
        <v>365</v>
      </c>
      <c r="E369" t="e">
        <f>#REF!</f>
        <v>#REF!</v>
      </c>
      <c r="F369">
        <v>843</v>
      </c>
      <c r="K369" t="e">
        <f>#REF!</f>
        <v>#REF!</v>
      </c>
      <c r="L369">
        <v>558</v>
      </c>
    </row>
    <row r="370" spans="1:12">
      <c r="A370" t="e">
        <f>#REF!</f>
        <v>#REF!</v>
      </c>
      <c r="B370">
        <v>366</v>
      </c>
      <c r="E370" t="e">
        <f>#REF!</f>
        <v>#REF!</v>
      </c>
      <c r="F370">
        <v>844</v>
      </c>
      <c r="K370" t="e">
        <f>#REF!</f>
        <v>#REF!</v>
      </c>
      <c r="L370">
        <v>559</v>
      </c>
    </row>
    <row r="371" spans="1:12">
      <c r="A371" t="e">
        <f>#REF!</f>
        <v>#REF!</v>
      </c>
      <c r="B371">
        <v>367</v>
      </c>
      <c r="E371" t="e">
        <f>#REF!</f>
        <v>#REF!</v>
      </c>
      <c r="F371">
        <v>845</v>
      </c>
      <c r="K371" t="e">
        <f>#REF!</f>
        <v>#REF!</v>
      </c>
      <c r="L371">
        <v>560</v>
      </c>
    </row>
    <row r="372" spans="1:12">
      <c r="A372" t="e">
        <f>#REF!</f>
        <v>#REF!</v>
      </c>
      <c r="B372">
        <v>368</v>
      </c>
      <c r="E372" t="e">
        <f>#REF!</f>
        <v>#REF!</v>
      </c>
      <c r="F372">
        <v>846</v>
      </c>
      <c r="K372" t="e">
        <f>#REF!</f>
        <v>#REF!</v>
      </c>
      <c r="L372">
        <v>561</v>
      </c>
    </row>
    <row r="373" spans="1:12">
      <c r="A373" t="e">
        <f>#REF!</f>
        <v>#REF!</v>
      </c>
      <c r="B373">
        <v>369</v>
      </c>
      <c r="E373" t="e">
        <f>#REF!</f>
        <v>#REF!</v>
      </c>
      <c r="F373">
        <v>847</v>
      </c>
      <c r="K373" t="e">
        <f>#REF!</f>
        <v>#REF!</v>
      </c>
      <c r="L373">
        <v>562</v>
      </c>
    </row>
    <row r="374" spans="1:12">
      <c r="A374" t="e">
        <f>#REF!</f>
        <v>#REF!</v>
      </c>
      <c r="B374">
        <v>370</v>
      </c>
      <c r="E374" t="e">
        <f>#REF!</f>
        <v>#REF!</v>
      </c>
      <c r="F374">
        <v>848</v>
      </c>
      <c r="K374" t="e">
        <f>#REF!</f>
        <v>#REF!</v>
      </c>
      <c r="L374">
        <v>563</v>
      </c>
    </row>
    <row r="375" spans="1:12">
      <c r="A375" t="e">
        <f>#REF!</f>
        <v>#REF!</v>
      </c>
      <c r="B375">
        <v>371</v>
      </c>
      <c r="E375" t="e">
        <f>#REF!</f>
        <v>#REF!</v>
      </c>
      <c r="F375">
        <v>849</v>
      </c>
      <c r="K375" t="e">
        <f>#REF!</f>
        <v>#REF!</v>
      </c>
      <c r="L375">
        <v>564</v>
      </c>
    </row>
    <row r="376" spans="1:12">
      <c r="A376" t="e">
        <f>#REF!</f>
        <v>#REF!</v>
      </c>
      <c r="B376">
        <v>372</v>
      </c>
      <c r="E376" t="e">
        <f>#REF!</f>
        <v>#REF!</v>
      </c>
      <c r="F376">
        <v>850</v>
      </c>
      <c r="K376" t="e">
        <f>#REF!</f>
        <v>#REF!</v>
      </c>
      <c r="L376">
        <v>565</v>
      </c>
    </row>
    <row r="377" spans="1:12">
      <c r="A377" t="e">
        <f>#REF!</f>
        <v>#REF!</v>
      </c>
      <c r="B377">
        <v>373</v>
      </c>
      <c r="E377" t="e">
        <f>#REF!</f>
        <v>#REF!</v>
      </c>
      <c r="F377">
        <v>851</v>
      </c>
      <c r="K377" t="e">
        <f>#REF!</f>
        <v>#REF!</v>
      </c>
      <c r="L377">
        <v>566</v>
      </c>
    </row>
    <row r="378" spans="1:12">
      <c r="A378" t="e">
        <f>#REF!</f>
        <v>#REF!</v>
      </c>
      <c r="B378">
        <v>374</v>
      </c>
      <c r="E378" t="e">
        <f>#REF!</f>
        <v>#REF!</v>
      </c>
      <c r="F378">
        <v>852</v>
      </c>
      <c r="K378" t="e">
        <f>#REF!</f>
        <v>#REF!</v>
      </c>
      <c r="L378">
        <v>567</v>
      </c>
    </row>
    <row r="379" spans="1:12">
      <c r="A379" t="e">
        <f>#REF!</f>
        <v>#REF!</v>
      </c>
      <c r="B379">
        <v>375</v>
      </c>
      <c r="E379" t="e">
        <f>#REF!</f>
        <v>#REF!</v>
      </c>
      <c r="F379">
        <v>853</v>
      </c>
      <c r="K379" t="e">
        <f>#REF!</f>
        <v>#REF!</v>
      </c>
      <c r="L379">
        <v>568</v>
      </c>
    </row>
    <row r="380" spans="1:12">
      <c r="A380" t="e">
        <f>#REF!</f>
        <v>#REF!</v>
      </c>
      <c r="B380">
        <v>376</v>
      </c>
      <c r="E380" t="e">
        <f>#REF!</f>
        <v>#REF!</v>
      </c>
      <c r="F380">
        <v>854</v>
      </c>
      <c r="K380" t="e">
        <f>#REF!</f>
        <v>#REF!</v>
      </c>
      <c r="L380">
        <v>569</v>
      </c>
    </row>
    <row r="381" spans="1:12">
      <c r="A381" t="e">
        <f>#REF!</f>
        <v>#REF!</v>
      </c>
      <c r="B381">
        <v>377</v>
      </c>
      <c r="E381" t="e">
        <f>#REF!</f>
        <v>#REF!</v>
      </c>
      <c r="F381">
        <v>855</v>
      </c>
      <c r="K381" t="e">
        <f>#REF!</f>
        <v>#REF!</v>
      </c>
      <c r="L381">
        <v>570</v>
      </c>
    </row>
    <row r="382" spans="1:12">
      <c r="A382" t="e">
        <f>#REF!</f>
        <v>#REF!</v>
      </c>
      <c r="B382">
        <v>378</v>
      </c>
      <c r="E382" t="e">
        <f>#REF!</f>
        <v>#REF!</v>
      </c>
      <c r="F382">
        <v>856</v>
      </c>
      <c r="K382" t="e">
        <f>#REF!</f>
        <v>#REF!</v>
      </c>
      <c r="L382">
        <v>571</v>
      </c>
    </row>
    <row r="383" spans="1:12">
      <c r="A383" t="e">
        <f>#REF!</f>
        <v>#REF!</v>
      </c>
      <c r="B383">
        <v>379</v>
      </c>
      <c r="E383" t="e">
        <f>#REF!</f>
        <v>#REF!</v>
      </c>
      <c r="F383">
        <v>857</v>
      </c>
      <c r="K383" t="e">
        <f>#REF!</f>
        <v>#REF!</v>
      </c>
      <c r="L383">
        <v>572</v>
      </c>
    </row>
    <row r="384" spans="1:12">
      <c r="A384" t="e">
        <f>#REF!</f>
        <v>#REF!</v>
      </c>
      <c r="B384">
        <v>380</v>
      </c>
      <c r="E384" t="e">
        <f>#REF!</f>
        <v>#REF!</v>
      </c>
      <c r="F384">
        <v>858</v>
      </c>
      <c r="K384" t="e">
        <f>#REF!</f>
        <v>#REF!</v>
      </c>
      <c r="L384">
        <v>573</v>
      </c>
    </row>
    <row r="385" spans="1:12">
      <c r="A385" t="e">
        <f>#REF!</f>
        <v>#REF!</v>
      </c>
      <c r="B385">
        <v>381</v>
      </c>
      <c r="E385" t="e">
        <f>#REF!</f>
        <v>#REF!</v>
      </c>
      <c r="F385">
        <v>859</v>
      </c>
      <c r="K385" t="e">
        <f>#REF!</f>
        <v>#REF!</v>
      </c>
      <c r="L385">
        <v>574</v>
      </c>
    </row>
    <row r="386" spans="1:12">
      <c r="A386" t="e">
        <f>#REF!</f>
        <v>#REF!</v>
      </c>
      <c r="B386">
        <v>382</v>
      </c>
      <c r="E386" t="e">
        <f>#REF!</f>
        <v>#REF!</v>
      </c>
      <c r="F386">
        <v>860</v>
      </c>
      <c r="K386" t="e">
        <f>#REF!</f>
        <v>#REF!</v>
      </c>
      <c r="L386">
        <v>575</v>
      </c>
    </row>
    <row r="387" spans="1:12">
      <c r="A387" t="e">
        <f>#REF!</f>
        <v>#REF!</v>
      </c>
      <c r="B387">
        <v>383</v>
      </c>
      <c r="E387" t="e">
        <f>#REF!</f>
        <v>#REF!</v>
      </c>
      <c r="F387">
        <v>861</v>
      </c>
      <c r="K387" t="e">
        <f>#REF!</f>
        <v>#REF!</v>
      </c>
      <c r="L387">
        <v>576</v>
      </c>
    </row>
    <row r="388" spans="1:12">
      <c r="A388" t="e">
        <f>#REF!</f>
        <v>#REF!</v>
      </c>
      <c r="B388">
        <v>384</v>
      </c>
      <c r="E388" t="e">
        <f>#REF!</f>
        <v>#REF!</v>
      </c>
      <c r="F388">
        <v>862</v>
      </c>
      <c r="K388" t="e">
        <f>#REF!</f>
        <v>#REF!</v>
      </c>
      <c r="L388">
        <v>577</v>
      </c>
    </row>
    <row r="389" spans="1:12">
      <c r="A389" t="e">
        <f>#REF!</f>
        <v>#REF!</v>
      </c>
      <c r="B389">
        <v>385</v>
      </c>
      <c r="E389" t="e">
        <f>#REF!</f>
        <v>#REF!</v>
      </c>
      <c r="F389">
        <v>863</v>
      </c>
      <c r="K389" t="e">
        <f>#REF!</f>
        <v>#REF!</v>
      </c>
      <c r="L389">
        <v>578</v>
      </c>
    </row>
    <row r="390" spans="1:12">
      <c r="A390" t="e">
        <f>#REF!</f>
        <v>#REF!</v>
      </c>
      <c r="B390">
        <v>386</v>
      </c>
      <c r="E390" t="e">
        <f>#REF!</f>
        <v>#REF!</v>
      </c>
      <c r="F390">
        <v>864</v>
      </c>
      <c r="K390" t="e">
        <f>#REF!</f>
        <v>#REF!</v>
      </c>
      <c r="L390">
        <v>579</v>
      </c>
    </row>
    <row r="391" spans="1:12">
      <c r="A391" t="e">
        <f>#REF!</f>
        <v>#REF!</v>
      </c>
      <c r="B391">
        <v>387</v>
      </c>
      <c r="E391" t="e">
        <f>#REF!</f>
        <v>#REF!</v>
      </c>
      <c r="F391">
        <v>865</v>
      </c>
      <c r="K391" t="e">
        <f>#REF!</f>
        <v>#REF!</v>
      </c>
      <c r="L391">
        <v>580</v>
      </c>
    </row>
    <row r="392" spans="1:12">
      <c r="A392" t="e">
        <f>#REF!</f>
        <v>#REF!</v>
      </c>
      <c r="B392">
        <v>388</v>
      </c>
      <c r="E392" t="e">
        <f>#REF!</f>
        <v>#REF!</v>
      </c>
      <c r="F392">
        <v>866</v>
      </c>
      <c r="K392" t="e">
        <f>#REF!</f>
        <v>#REF!</v>
      </c>
      <c r="L392">
        <v>581</v>
      </c>
    </row>
    <row r="393" spans="1:12">
      <c r="A393" t="e">
        <f>#REF!</f>
        <v>#REF!</v>
      </c>
      <c r="B393">
        <v>389</v>
      </c>
      <c r="E393" t="e">
        <f>#REF!</f>
        <v>#REF!</v>
      </c>
      <c r="F393">
        <v>867</v>
      </c>
      <c r="K393" t="e">
        <f>#REF!</f>
        <v>#REF!</v>
      </c>
      <c r="L393">
        <v>582</v>
      </c>
    </row>
    <row r="394" spans="1:12">
      <c r="A394" t="e">
        <f>#REF!</f>
        <v>#REF!</v>
      </c>
      <c r="B394">
        <v>390</v>
      </c>
      <c r="E394" t="e">
        <f>#REF!</f>
        <v>#REF!</v>
      </c>
      <c r="F394">
        <v>868</v>
      </c>
      <c r="K394" t="e">
        <f>#REF!</f>
        <v>#REF!</v>
      </c>
      <c r="L394">
        <v>583</v>
      </c>
    </row>
    <row r="395" spans="1:12">
      <c r="A395" t="e">
        <f>#REF!</f>
        <v>#REF!</v>
      </c>
      <c r="B395">
        <v>391</v>
      </c>
      <c r="E395" t="e">
        <f>#REF!</f>
        <v>#REF!</v>
      </c>
      <c r="F395">
        <v>869</v>
      </c>
      <c r="K395" t="e">
        <f>#REF!</f>
        <v>#REF!</v>
      </c>
      <c r="L395">
        <v>584</v>
      </c>
    </row>
    <row r="396" spans="1:12">
      <c r="A396" t="e">
        <f>#REF!</f>
        <v>#REF!</v>
      </c>
      <c r="B396">
        <v>392</v>
      </c>
      <c r="E396" t="e">
        <f>#REF!</f>
        <v>#REF!</v>
      </c>
      <c r="F396">
        <v>870</v>
      </c>
      <c r="K396" t="e">
        <f>#REF!</f>
        <v>#REF!</v>
      </c>
      <c r="L396">
        <v>585</v>
      </c>
    </row>
    <row r="397" spans="1:12">
      <c r="A397" t="e">
        <f>#REF!</f>
        <v>#REF!</v>
      </c>
      <c r="B397">
        <v>393</v>
      </c>
      <c r="E397" t="e">
        <f>#REF!</f>
        <v>#REF!</v>
      </c>
      <c r="F397">
        <v>871</v>
      </c>
      <c r="K397" t="e">
        <f>#REF!</f>
        <v>#REF!</v>
      </c>
      <c r="L397">
        <v>586</v>
      </c>
    </row>
    <row r="398" spans="1:12">
      <c r="A398" t="e">
        <f>#REF!</f>
        <v>#REF!</v>
      </c>
      <c r="B398">
        <v>394</v>
      </c>
      <c r="E398" t="e">
        <f>#REF!</f>
        <v>#REF!</v>
      </c>
      <c r="F398">
        <v>872</v>
      </c>
      <c r="K398" t="e">
        <f>#REF!</f>
        <v>#REF!</v>
      </c>
      <c r="L398">
        <v>587</v>
      </c>
    </row>
    <row r="399" spans="1:12">
      <c r="A399" t="e">
        <f>#REF!</f>
        <v>#REF!</v>
      </c>
      <c r="B399">
        <v>395</v>
      </c>
      <c r="E399" t="e">
        <f>#REF!</f>
        <v>#REF!</v>
      </c>
      <c r="F399">
        <v>873</v>
      </c>
      <c r="K399" t="e">
        <f>#REF!</f>
        <v>#REF!</v>
      </c>
      <c r="L399">
        <v>588</v>
      </c>
    </row>
    <row r="400" spans="1:12">
      <c r="A400" t="e">
        <f>#REF!</f>
        <v>#REF!</v>
      </c>
      <c r="B400">
        <v>396</v>
      </c>
      <c r="E400" t="e">
        <f>#REF!</f>
        <v>#REF!</v>
      </c>
      <c r="F400">
        <v>874</v>
      </c>
      <c r="K400" t="e">
        <f>#REF!</f>
        <v>#REF!</v>
      </c>
      <c r="L400">
        <v>589</v>
      </c>
    </row>
    <row r="401" spans="1:12">
      <c r="A401" t="e">
        <f>#REF!</f>
        <v>#REF!</v>
      </c>
      <c r="B401">
        <v>397</v>
      </c>
      <c r="E401" t="e">
        <f>#REF!</f>
        <v>#REF!</v>
      </c>
      <c r="F401">
        <v>875</v>
      </c>
      <c r="K401" t="e">
        <f>#REF!</f>
        <v>#REF!</v>
      </c>
      <c r="L401">
        <v>590</v>
      </c>
    </row>
    <row r="402" spans="1:12">
      <c r="A402" t="e">
        <f>#REF!</f>
        <v>#REF!</v>
      </c>
      <c r="B402">
        <v>398</v>
      </c>
      <c r="E402" t="e">
        <f>#REF!</f>
        <v>#REF!</v>
      </c>
      <c r="F402">
        <v>876</v>
      </c>
      <c r="K402" t="e">
        <f>#REF!</f>
        <v>#REF!</v>
      </c>
      <c r="L402">
        <v>591</v>
      </c>
    </row>
    <row r="403" spans="1:12">
      <c r="A403" t="e">
        <f>#REF!</f>
        <v>#REF!</v>
      </c>
      <c r="B403">
        <v>399</v>
      </c>
      <c r="E403" t="e">
        <f>#REF!</f>
        <v>#REF!</v>
      </c>
      <c r="F403">
        <v>877</v>
      </c>
      <c r="K403" t="e">
        <f>#REF!</f>
        <v>#REF!</v>
      </c>
      <c r="L403">
        <v>592</v>
      </c>
    </row>
    <row r="404" spans="1:12">
      <c r="A404" t="e">
        <f>#REF!</f>
        <v>#REF!</v>
      </c>
      <c r="B404">
        <v>400</v>
      </c>
      <c r="E404" t="e">
        <f>#REF!</f>
        <v>#REF!</v>
      </c>
      <c r="F404">
        <v>878</v>
      </c>
      <c r="K404" t="e">
        <f>#REF!</f>
        <v>#REF!</v>
      </c>
      <c r="L404">
        <v>593</v>
      </c>
    </row>
    <row r="405" spans="1:12">
      <c r="A405" t="e">
        <f>#REF!</f>
        <v>#REF!</v>
      </c>
      <c r="B405">
        <v>401</v>
      </c>
      <c r="E405" t="e">
        <f>#REF!</f>
        <v>#REF!</v>
      </c>
      <c r="F405">
        <v>879</v>
      </c>
      <c r="K405" t="e">
        <f>#REF!</f>
        <v>#REF!</v>
      </c>
      <c r="L405">
        <v>594</v>
      </c>
    </row>
    <row r="406" spans="1:12">
      <c r="A406" t="e">
        <f>#REF!</f>
        <v>#REF!</v>
      </c>
      <c r="B406">
        <v>402</v>
      </c>
      <c r="E406" t="e">
        <f>#REF!</f>
        <v>#REF!</v>
      </c>
      <c r="F406">
        <v>880</v>
      </c>
      <c r="K406" t="e">
        <f>#REF!</f>
        <v>#REF!</v>
      </c>
      <c r="L406">
        <v>595</v>
      </c>
    </row>
    <row r="407" spans="1:12">
      <c r="A407" t="e">
        <f>#REF!</f>
        <v>#REF!</v>
      </c>
      <c r="B407">
        <v>403</v>
      </c>
      <c r="E407" t="e">
        <f>#REF!</f>
        <v>#REF!</v>
      </c>
      <c r="F407">
        <v>881</v>
      </c>
      <c r="K407" t="e">
        <f>#REF!</f>
        <v>#REF!</v>
      </c>
      <c r="L407">
        <v>596</v>
      </c>
    </row>
    <row r="408" spans="1:12">
      <c r="A408" t="e">
        <f>#REF!</f>
        <v>#REF!</v>
      </c>
      <c r="B408">
        <v>404</v>
      </c>
      <c r="E408" t="e">
        <f>#REF!</f>
        <v>#REF!</v>
      </c>
      <c r="F408">
        <v>882</v>
      </c>
      <c r="K408" t="e">
        <f>#REF!</f>
        <v>#REF!</v>
      </c>
      <c r="L408">
        <v>597</v>
      </c>
    </row>
    <row r="409" spans="1:12">
      <c r="A409" t="e">
        <f>#REF!</f>
        <v>#REF!</v>
      </c>
      <c r="B409">
        <v>405</v>
      </c>
      <c r="E409" t="e">
        <f>#REF!</f>
        <v>#REF!</v>
      </c>
      <c r="F409">
        <v>883</v>
      </c>
      <c r="K409" t="e">
        <f>#REF!</f>
        <v>#REF!</v>
      </c>
      <c r="L409">
        <v>598</v>
      </c>
    </row>
    <row r="410" spans="1:12">
      <c r="A410" t="e">
        <f>#REF!</f>
        <v>#REF!</v>
      </c>
      <c r="B410">
        <v>406</v>
      </c>
      <c r="E410" t="e">
        <f>#REF!</f>
        <v>#REF!</v>
      </c>
      <c r="F410">
        <v>884</v>
      </c>
      <c r="K410" t="e">
        <f>#REF!</f>
        <v>#REF!</v>
      </c>
      <c r="L410">
        <v>599</v>
      </c>
    </row>
    <row r="411" spans="1:12">
      <c r="A411" t="e">
        <f>#REF!</f>
        <v>#REF!</v>
      </c>
      <c r="B411">
        <v>407</v>
      </c>
      <c r="E411" t="e">
        <f>#REF!</f>
        <v>#REF!</v>
      </c>
      <c r="F411">
        <v>885</v>
      </c>
      <c r="K411" t="e">
        <f>#REF!</f>
        <v>#REF!</v>
      </c>
      <c r="L411">
        <v>600</v>
      </c>
    </row>
    <row r="412" spans="1:12">
      <c r="A412" t="e">
        <f>#REF!</f>
        <v>#REF!</v>
      </c>
      <c r="B412">
        <v>408</v>
      </c>
      <c r="E412" t="e">
        <f>#REF!</f>
        <v>#REF!</v>
      </c>
      <c r="F412">
        <v>886</v>
      </c>
      <c r="K412" t="e">
        <f>#REF!</f>
        <v>#REF!</v>
      </c>
      <c r="L412">
        <v>601</v>
      </c>
    </row>
    <row r="413" spans="1:12">
      <c r="A413" t="e">
        <f>#REF!</f>
        <v>#REF!</v>
      </c>
      <c r="B413">
        <v>409</v>
      </c>
      <c r="E413" t="e">
        <f>#REF!</f>
        <v>#REF!</v>
      </c>
      <c r="F413">
        <v>887</v>
      </c>
      <c r="K413" t="e">
        <f>#REF!</f>
        <v>#REF!</v>
      </c>
      <c r="L413">
        <v>602</v>
      </c>
    </row>
    <row r="414" spans="1:12">
      <c r="A414" t="e">
        <f>#REF!</f>
        <v>#REF!</v>
      </c>
      <c r="B414">
        <v>410</v>
      </c>
      <c r="E414" t="e">
        <f>#REF!</f>
        <v>#REF!</v>
      </c>
      <c r="F414">
        <v>888</v>
      </c>
      <c r="K414" t="e">
        <f>#REF!</f>
        <v>#REF!</v>
      </c>
      <c r="L414">
        <v>603</v>
      </c>
    </row>
    <row r="415" spans="1:12">
      <c r="A415" t="e">
        <f>#REF!</f>
        <v>#REF!</v>
      </c>
      <c r="B415">
        <v>411</v>
      </c>
      <c r="E415" t="e">
        <f>#REF!</f>
        <v>#REF!</v>
      </c>
      <c r="F415">
        <v>889</v>
      </c>
      <c r="K415" t="e">
        <f>#REF!</f>
        <v>#REF!</v>
      </c>
      <c r="L415">
        <v>604</v>
      </c>
    </row>
    <row r="416" spans="1:12">
      <c r="A416" t="e">
        <f>#REF!</f>
        <v>#REF!</v>
      </c>
      <c r="B416">
        <v>412</v>
      </c>
      <c r="E416" t="e">
        <f>#REF!</f>
        <v>#REF!</v>
      </c>
      <c r="F416">
        <v>890</v>
      </c>
      <c r="K416" t="e">
        <f>#REF!</f>
        <v>#REF!</v>
      </c>
      <c r="L416">
        <v>605</v>
      </c>
    </row>
    <row r="417" spans="1:12">
      <c r="A417" t="e">
        <f>#REF!</f>
        <v>#REF!</v>
      </c>
      <c r="B417">
        <v>413</v>
      </c>
      <c r="E417" t="e">
        <f>#REF!</f>
        <v>#REF!</v>
      </c>
      <c r="F417">
        <v>891</v>
      </c>
      <c r="K417" t="e">
        <f>#REF!</f>
        <v>#REF!</v>
      </c>
      <c r="L417">
        <v>606</v>
      </c>
    </row>
    <row r="418" spans="1:12">
      <c r="A418" t="e">
        <f>#REF!</f>
        <v>#REF!</v>
      </c>
      <c r="B418">
        <v>414</v>
      </c>
      <c r="E418" t="e">
        <f>#REF!</f>
        <v>#REF!</v>
      </c>
      <c r="F418">
        <v>892</v>
      </c>
      <c r="K418" t="e">
        <f>#REF!</f>
        <v>#REF!</v>
      </c>
      <c r="L418">
        <v>607</v>
      </c>
    </row>
    <row r="419" spans="1:12">
      <c r="A419" t="e">
        <f>#REF!</f>
        <v>#REF!</v>
      </c>
      <c r="B419">
        <v>415</v>
      </c>
      <c r="E419" t="e">
        <f>#REF!</f>
        <v>#REF!</v>
      </c>
      <c r="F419">
        <v>893</v>
      </c>
      <c r="K419" t="e">
        <f>#REF!</f>
        <v>#REF!</v>
      </c>
      <c r="L419">
        <v>608</v>
      </c>
    </row>
    <row r="420" spans="1:12">
      <c r="A420" t="e">
        <f>#REF!</f>
        <v>#REF!</v>
      </c>
      <c r="B420">
        <v>416</v>
      </c>
      <c r="E420" t="e">
        <f>#REF!</f>
        <v>#REF!</v>
      </c>
      <c r="F420">
        <v>894</v>
      </c>
      <c r="K420" t="e">
        <f>#REF!</f>
        <v>#REF!</v>
      </c>
      <c r="L420">
        <v>609</v>
      </c>
    </row>
    <row r="421" spans="1:12">
      <c r="A421" t="e">
        <f>#REF!</f>
        <v>#REF!</v>
      </c>
      <c r="B421">
        <v>417</v>
      </c>
      <c r="E421" t="e">
        <f>#REF!</f>
        <v>#REF!</v>
      </c>
      <c r="F421">
        <v>895</v>
      </c>
      <c r="K421" t="e">
        <f>#REF!</f>
        <v>#REF!</v>
      </c>
      <c r="L421">
        <v>610</v>
      </c>
    </row>
    <row r="422" spans="1:12">
      <c r="A422" t="e">
        <f>#REF!</f>
        <v>#REF!</v>
      </c>
      <c r="B422">
        <v>418</v>
      </c>
      <c r="E422" t="e">
        <f>#REF!</f>
        <v>#REF!</v>
      </c>
      <c r="F422">
        <v>896</v>
      </c>
      <c r="K422" t="e">
        <f>#REF!</f>
        <v>#REF!</v>
      </c>
      <c r="L422">
        <v>611</v>
      </c>
    </row>
    <row r="423" spans="1:12">
      <c r="A423" t="e">
        <f>#REF!</f>
        <v>#REF!</v>
      </c>
      <c r="B423">
        <v>419</v>
      </c>
      <c r="E423" t="e">
        <f>#REF!</f>
        <v>#REF!</v>
      </c>
      <c r="F423">
        <v>897</v>
      </c>
      <c r="K423" t="e">
        <f>#REF!</f>
        <v>#REF!</v>
      </c>
      <c r="L423">
        <v>612</v>
      </c>
    </row>
    <row r="424" spans="1:12">
      <c r="A424" t="e">
        <f>#REF!</f>
        <v>#REF!</v>
      </c>
      <c r="B424">
        <v>420</v>
      </c>
      <c r="E424" t="e">
        <f>#REF!</f>
        <v>#REF!</v>
      </c>
      <c r="F424">
        <v>898</v>
      </c>
      <c r="K424" t="e">
        <f>#REF!</f>
        <v>#REF!</v>
      </c>
      <c r="L424">
        <v>613</v>
      </c>
    </row>
    <row r="425" spans="1:12">
      <c r="A425" t="e">
        <f>#REF!</f>
        <v>#REF!</v>
      </c>
      <c r="B425">
        <v>421</v>
      </c>
      <c r="E425" t="e">
        <f>#REF!</f>
        <v>#REF!</v>
      </c>
      <c r="F425">
        <v>899</v>
      </c>
      <c r="K425" t="e">
        <f>#REF!</f>
        <v>#REF!</v>
      </c>
      <c r="L425">
        <v>614</v>
      </c>
    </row>
    <row r="426" spans="1:12">
      <c r="A426" t="e">
        <f>#REF!</f>
        <v>#REF!</v>
      </c>
      <c r="B426">
        <v>422</v>
      </c>
      <c r="E426" t="e">
        <f>#REF!</f>
        <v>#REF!</v>
      </c>
      <c r="F426">
        <v>900</v>
      </c>
      <c r="K426" t="e">
        <f>#REF!</f>
        <v>#REF!</v>
      </c>
      <c r="L426">
        <v>615</v>
      </c>
    </row>
    <row r="427" spans="1:12">
      <c r="A427" t="e">
        <f>#REF!</f>
        <v>#REF!</v>
      </c>
      <c r="B427">
        <v>423</v>
      </c>
      <c r="E427" t="e">
        <f>#REF!</f>
        <v>#REF!</v>
      </c>
      <c r="F427">
        <v>901</v>
      </c>
      <c r="K427" t="e">
        <f>#REF!</f>
        <v>#REF!</v>
      </c>
      <c r="L427">
        <v>616</v>
      </c>
    </row>
    <row r="428" spans="1:12">
      <c r="A428" t="e">
        <f>#REF!</f>
        <v>#REF!</v>
      </c>
      <c r="B428">
        <v>424</v>
      </c>
      <c r="E428" t="e">
        <f>#REF!</f>
        <v>#REF!</v>
      </c>
      <c r="F428">
        <v>902</v>
      </c>
      <c r="K428" t="e">
        <f>#REF!</f>
        <v>#REF!</v>
      </c>
      <c r="L428">
        <v>617</v>
      </c>
    </row>
    <row r="429" spans="1:12">
      <c r="A429" t="e">
        <f>#REF!</f>
        <v>#REF!</v>
      </c>
      <c r="B429">
        <v>425</v>
      </c>
      <c r="E429" t="e">
        <f>#REF!</f>
        <v>#REF!</v>
      </c>
      <c r="F429">
        <v>903</v>
      </c>
      <c r="K429" t="e">
        <f>#REF!</f>
        <v>#REF!</v>
      </c>
      <c r="L429">
        <v>618</v>
      </c>
    </row>
    <row r="430" spans="1:12">
      <c r="A430" t="e">
        <f>#REF!</f>
        <v>#REF!</v>
      </c>
      <c r="B430">
        <v>426</v>
      </c>
      <c r="E430" t="e">
        <f>#REF!</f>
        <v>#REF!</v>
      </c>
      <c r="F430">
        <v>904</v>
      </c>
      <c r="K430" t="e">
        <f>#REF!</f>
        <v>#REF!</v>
      </c>
      <c r="L430">
        <v>619</v>
      </c>
    </row>
    <row r="431" spans="1:12">
      <c r="A431" t="e">
        <f>#REF!</f>
        <v>#REF!</v>
      </c>
      <c r="B431">
        <v>427</v>
      </c>
      <c r="E431" t="e">
        <f>#REF!</f>
        <v>#REF!</v>
      </c>
      <c r="F431">
        <v>905</v>
      </c>
      <c r="K431" t="e">
        <f>#REF!</f>
        <v>#REF!</v>
      </c>
      <c r="L431">
        <v>620</v>
      </c>
    </row>
    <row r="432" spans="1:12">
      <c r="A432" t="e">
        <f>#REF!</f>
        <v>#REF!</v>
      </c>
      <c r="B432">
        <v>428</v>
      </c>
      <c r="E432" t="e">
        <f>#REF!</f>
        <v>#REF!</v>
      </c>
      <c r="F432">
        <v>906</v>
      </c>
      <c r="K432" t="e">
        <f>#REF!</f>
        <v>#REF!</v>
      </c>
      <c r="L432">
        <v>621</v>
      </c>
    </row>
    <row r="433" spans="1:12">
      <c r="A433" t="e">
        <f>#REF!</f>
        <v>#REF!</v>
      </c>
      <c r="B433">
        <v>429</v>
      </c>
      <c r="E433" t="e">
        <f>#REF!</f>
        <v>#REF!</v>
      </c>
      <c r="F433">
        <v>907</v>
      </c>
      <c r="K433" t="e">
        <f>#REF!</f>
        <v>#REF!</v>
      </c>
      <c r="L433">
        <v>622</v>
      </c>
    </row>
    <row r="434" spans="1:12">
      <c r="A434" t="e">
        <f>#REF!</f>
        <v>#REF!</v>
      </c>
      <c r="B434">
        <v>430</v>
      </c>
      <c r="E434" t="e">
        <f>#REF!</f>
        <v>#REF!</v>
      </c>
      <c r="F434">
        <v>908</v>
      </c>
      <c r="K434" t="e">
        <f>#REF!</f>
        <v>#REF!</v>
      </c>
      <c r="L434">
        <v>623</v>
      </c>
    </row>
    <row r="435" spans="1:12">
      <c r="A435" t="e">
        <f>#REF!</f>
        <v>#REF!</v>
      </c>
      <c r="B435">
        <v>431</v>
      </c>
      <c r="E435" t="e">
        <f>#REF!</f>
        <v>#REF!</v>
      </c>
      <c r="F435">
        <v>909</v>
      </c>
      <c r="K435" t="e">
        <f>#REF!</f>
        <v>#REF!</v>
      </c>
      <c r="L435">
        <v>624</v>
      </c>
    </row>
    <row r="436" spans="1:12">
      <c r="A436" t="e">
        <f>#REF!</f>
        <v>#REF!</v>
      </c>
      <c r="B436">
        <v>432</v>
      </c>
      <c r="E436" t="e">
        <f>#REF!</f>
        <v>#REF!</v>
      </c>
      <c r="F436">
        <v>910</v>
      </c>
      <c r="K436" t="e">
        <f>#REF!</f>
        <v>#REF!</v>
      </c>
      <c r="L436">
        <v>625</v>
      </c>
    </row>
    <row r="437" spans="1:12">
      <c r="A437" t="e">
        <f>#REF!</f>
        <v>#REF!</v>
      </c>
      <c r="B437">
        <v>433</v>
      </c>
      <c r="E437" t="e">
        <f>#REF!</f>
        <v>#REF!</v>
      </c>
      <c r="F437">
        <v>911</v>
      </c>
      <c r="K437" t="e">
        <f>#REF!</f>
        <v>#REF!</v>
      </c>
      <c r="L437">
        <v>626</v>
      </c>
    </row>
    <row r="438" spans="1:12">
      <c r="A438" t="e">
        <f>#REF!</f>
        <v>#REF!</v>
      </c>
      <c r="B438">
        <v>434</v>
      </c>
      <c r="E438" t="e">
        <f>#REF!</f>
        <v>#REF!</v>
      </c>
      <c r="F438">
        <v>912</v>
      </c>
      <c r="K438" t="e">
        <f>#REF!</f>
        <v>#REF!</v>
      </c>
      <c r="L438">
        <v>627</v>
      </c>
    </row>
    <row r="439" spans="1:12">
      <c r="A439" t="e">
        <f>#REF!</f>
        <v>#REF!</v>
      </c>
      <c r="B439">
        <v>435</v>
      </c>
      <c r="E439" t="e">
        <f>#REF!</f>
        <v>#REF!</v>
      </c>
      <c r="F439">
        <v>913</v>
      </c>
      <c r="K439" t="e">
        <f>#REF!</f>
        <v>#REF!</v>
      </c>
      <c r="L439">
        <v>628</v>
      </c>
    </row>
    <row r="440" spans="1:12">
      <c r="A440" t="e">
        <f>#REF!</f>
        <v>#REF!</v>
      </c>
      <c r="B440">
        <v>436</v>
      </c>
      <c r="E440" t="e">
        <f>#REF!</f>
        <v>#REF!</v>
      </c>
      <c r="F440">
        <v>914</v>
      </c>
      <c r="K440" t="e">
        <f>#REF!</f>
        <v>#REF!</v>
      </c>
      <c r="L440">
        <v>629</v>
      </c>
    </row>
    <row r="441" spans="1:12">
      <c r="A441" t="e">
        <f>#REF!</f>
        <v>#REF!</v>
      </c>
      <c r="B441">
        <v>437</v>
      </c>
      <c r="E441" t="e">
        <f>#REF!</f>
        <v>#REF!</v>
      </c>
      <c r="F441">
        <v>915</v>
      </c>
      <c r="K441" t="e">
        <f>#REF!</f>
        <v>#REF!</v>
      </c>
      <c r="L441">
        <v>630</v>
      </c>
    </row>
    <row r="442" spans="1:12">
      <c r="A442" t="e">
        <f>#REF!</f>
        <v>#REF!</v>
      </c>
      <c r="B442">
        <v>438</v>
      </c>
      <c r="E442" t="e">
        <f>#REF!</f>
        <v>#REF!</v>
      </c>
      <c r="F442">
        <v>916</v>
      </c>
      <c r="K442" t="e">
        <f>#REF!</f>
        <v>#REF!</v>
      </c>
      <c r="L442">
        <v>631</v>
      </c>
    </row>
    <row r="443" spans="1:12">
      <c r="A443" t="e">
        <f>#REF!</f>
        <v>#REF!</v>
      </c>
      <c r="B443">
        <v>439</v>
      </c>
      <c r="E443" t="e">
        <f>#REF!</f>
        <v>#REF!</v>
      </c>
      <c r="F443">
        <v>917</v>
      </c>
      <c r="K443" t="e">
        <f>#REF!</f>
        <v>#REF!</v>
      </c>
      <c r="L443">
        <v>632</v>
      </c>
    </row>
    <row r="444" spans="1:12">
      <c r="A444" t="e">
        <f>#REF!</f>
        <v>#REF!</v>
      </c>
      <c r="B444">
        <v>440</v>
      </c>
      <c r="E444" t="e">
        <f>#REF!</f>
        <v>#REF!</v>
      </c>
      <c r="F444">
        <v>918</v>
      </c>
      <c r="K444" t="e">
        <f>#REF!</f>
        <v>#REF!</v>
      </c>
      <c r="L444">
        <v>633</v>
      </c>
    </row>
    <row r="445" spans="1:12">
      <c r="A445" t="e">
        <f>#REF!</f>
        <v>#REF!</v>
      </c>
      <c r="B445">
        <v>441</v>
      </c>
      <c r="E445" t="e">
        <f>#REF!</f>
        <v>#REF!</v>
      </c>
      <c r="F445">
        <v>919</v>
      </c>
      <c r="K445" t="e">
        <f>#REF!</f>
        <v>#REF!</v>
      </c>
      <c r="L445">
        <v>634</v>
      </c>
    </row>
    <row r="446" spans="1:12">
      <c r="A446" t="e">
        <f>#REF!</f>
        <v>#REF!</v>
      </c>
      <c r="B446">
        <v>442</v>
      </c>
      <c r="E446" t="e">
        <f>#REF!</f>
        <v>#REF!</v>
      </c>
      <c r="F446">
        <v>920</v>
      </c>
      <c r="K446" t="e">
        <f>#REF!</f>
        <v>#REF!</v>
      </c>
      <c r="L446">
        <v>635</v>
      </c>
    </row>
    <row r="447" spans="1:12">
      <c r="A447" t="e">
        <f>#REF!</f>
        <v>#REF!</v>
      </c>
      <c r="B447">
        <v>443</v>
      </c>
      <c r="E447" t="e">
        <f>#REF!</f>
        <v>#REF!</v>
      </c>
      <c r="F447">
        <v>921</v>
      </c>
      <c r="K447" t="e">
        <f>#REF!</f>
        <v>#REF!</v>
      </c>
      <c r="L447">
        <v>636</v>
      </c>
    </row>
    <row r="448" spans="1:12">
      <c r="A448" t="e">
        <f>#REF!</f>
        <v>#REF!</v>
      </c>
      <c r="B448">
        <v>444</v>
      </c>
      <c r="E448" t="e">
        <f>#REF!</f>
        <v>#REF!</v>
      </c>
      <c r="F448">
        <v>922</v>
      </c>
      <c r="K448" t="e">
        <f>#REF!</f>
        <v>#REF!</v>
      </c>
      <c r="L448">
        <v>637</v>
      </c>
    </row>
    <row r="449" spans="1:12">
      <c r="A449" t="e">
        <f>#REF!</f>
        <v>#REF!</v>
      </c>
      <c r="B449">
        <v>445</v>
      </c>
      <c r="E449" t="e">
        <f>#REF!</f>
        <v>#REF!</v>
      </c>
      <c r="F449">
        <v>923</v>
      </c>
      <c r="K449" t="e">
        <f>#REF!</f>
        <v>#REF!</v>
      </c>
      <c r="L449">
        <v>638</v>
      </c>
    </row>
    <row r="450" spans="1:12">
      <c r="A450" t="e">
        <f>#REF!</f>
        <v>#REF!</v>
      </c>
      <c r="B450">
        <v>446</v>
      </c>
      <c r="E450" t="e">
        <f>#REF!</f>
        <v>#REF!</v>
      </c>
      <c r="F450">
        <v>924</v>
      </c>
      <c r="K450" t="e">
        <f>#REF!</f>
        <v>#REF!</v>
      </c>
      <c r="L450">
        <v>639</v>
      </c>
    </row>
    <row r="451" spans="1:12">
      <c r="E451" t="e">
        <f>#REF!</f>
        <v>#REF!</v>
      </c>
      <c r="F451">
        <v>925</v>
      </c>
      <c r="K451" t="e">
        <f>#REF!</f>
        <v>#REF!</v>
      </c>
      <c r="L451">
        <v>640</v>
      </c>
    </row>
    <row r="452" spans="1:12">
      <c r="E452" t="e">
        <f>#REF!</f>
        <v>#REF!</v>
      </c>
      <c r="F452">
        <v>926</v>
      </c>
      <c r="K452" t="e">
        <f>#REF!</f>
        <v>#REF!</v>
      </c>
      <c r="L452">
        <v>641</v>
      </c>
    </row>
    <row r="453" spans="1:12">
      <c r="E453" t="e">
        <f>#REF!</f>
        <v>#REF!</v>
      </c>
      <c r="F453">
        <v>927</v>
      </c>
      <c r="K453" t="e">
        <f>#REF!</f>
        <v>#REF!</v>
      </c>
      <c r="L453">
        <v>642</v>
      </c>
    </row>
    <row r="454" spans="1:12">
      <c r="E454" t="e">
        <f>#REF!</f>
        <v>#REF!</v>
      </c>
      <c r="F454">
        <v>928</v>
      </c>
      <c r="K454" t="e">
        <f>#REF!</f>
        <v>#REF!</v>
      </c>
      <c r="L454">
        <v>643</v>
      </c>
    </row>
    <row r="455" spans="1:12">
      <c r="E455" t="e">
        <f>#REF!</f>
        <v>#REF!</v>
      </c>
      <c r="F455">
        <v>929</v>
      </c>
      <c r="K455" t="e">
        <f>#REF!</f>
        <v>#REF!</v>
      </c>
      <c r="L455">
        <v>644</v>
      </c>
    </row>
    <row r="456" spans="1:12">
      <c r="E456" t="e">
        <f>#REF!</f>
        <v>#REF!</v>
      </c>
      <c r="F456">
        <v>930</v>
      </c>
      <c r="K456" t="e">
        <f>#REF!</f>
        <v>#REF!</v>
      </c>
      <c r="L456">
        <v>645</v>
      </c>
    </row>
    <row r="457" spans="1:12">
      <c r="E457" t="e">
        <f>#REF!</f>
        <v>#REF!</v>
      </c>
      <c r="F457">
        <v>931</v>
      </c>
      <c r="K457" t="e">
        <f>#REF!</f>
        <v>#REF!</v>
      </c>
      <c r="L457">
        <v>646</v>
      </c>
    </row>
    <row r="458" spans="1:12">
      <c r="E458" t="e">
        <f>#REF!</f>
        <v>#REF!</v>
      </c>
      <c r="F458">
        <v>932</v>
      </c>
      <c r="K458" t="e">
        <f>#REF!</f>
        <v>#REF!</v>
      </c>
      <c r="L458">
        <v>647</v>
      </c>
    </row>
    <row r="459" spans="1:12">
      <c r="E459" t="e">
        <f>#REF!</f>
        <v>#REF!</v>
      </c>
      <c r="F459">
        <v>933</v>
      </c>
      <c r="K459" t="e">
        <f>#REF!</f>
        <v>#REF!</v>
      </c>
      <c r="L459">
        <v>648</v>
      </c>
    </row>
    <row r="460" spans="1:12">
      <c r="E460" t="e">
        <f>#REF!</f>
        <v>#REF!</v>
      </c>
      <c r="F460">
        <v>934</v>
      </c>
      <c r="K460" t="e">
        <f>#REF!</f>
        <v>#REF!</v>
      </c>
      <c r="L460">
        <v>649</v>
      </c>
    </row>
    <row r="461" spans="1:12">
      <c r="E461" t="e">
        <f>#REF!</f>
        <v>#REF!</v>
      </c>
      <c r="F461">
        <v>935</v>
      </c>
      <c r="K461" t="e">
        <f>#REF!</f>
        <v>#REF!</v>
      </c>
      <c r="L461">
        <v>650</v>
      </c>
    </row>
    <row r="462" spans="1:12">
      <c r="E462" t="e">
        <f>#REF!</f>
        <v>#REF!</v>
      </c>
      <c r="F462">
        <v>936</v>
      </c>
      <c r="K462" t="e">
        <f>#REF!</f>
        <v>#REF!</v>
      </c>
      <c r="L462">
        <v>651</v>
      </c>
    </row>
    <row r="463" spans="1:12">
      <c r="E463" t="e">
        <f>#REF!</f>
        <v>#REF!</v>
      </c>
      <c r="F463">
        <v>937</v>
      </c>
      <c r="K463" t="e">
        <f>#REF!</f>
        <v>#REF!</v>
      </c>
      <c r="L463">
        <v>652</v>
      </c>
    </row>
    <row r="464" spans="1:12">
      <c r="E464" t="e">
        <f>#REF!</f>
        <v>#REF!</v>
      </c>
      <c r="F464">
        <v>938</v>
      </c>
      <c r="K464" t="e">
        <f>#REF!</f>
        <v>#REF!</v>
      </c>
      <c r="L464">
        <v>653</v>
      </c>
    </row>
    <row r="465" spans="5:12">
      <c r="E465" t="e">
        <f>#REF!</f>
        <v>#REF!</v>
      </c>
      <c r="F465">
        <v>939</v>
      </c>
      <c r="K465" t="e">
        <f>#REF!</f>
        <v>#REF!</v>
      </c>
      <c r="L465">
        <v>654</v>
      </c>
    </row>
    <row r="466" spans="5:12">
      <c r="E466" t="e">
        <f>#REF!</f>
        <v>#REF!</v>
      </c>
      <c r="F466">
        <v>940</v>
      </c>
      <c r="K466" t="e">
        <f>#REF!</f>
        <v>#REF!</v>
      </c>
      <c r="L466">
        <v>655</v>
      </c>
    </row>
    <row r="467" spans="5:12">
      <c r="E467" t="e">
        <f>#REF!</f>
        <v>#REF!</v>
      </c>
      <c r="F467">
        <v>941</v>
      </c>
      <c r="K467" t="e">
        <f>#REF!</f>
        <v>#REF!</v>
      </c>
      <c r="L467">
        <v>656</v>
      </c>
    </row>
    <row r="468" spans="5:12">
      <c r="E468" t="e">
        <f>#REF!</f>
        <v>#REF!</v>
      </c>
      <c r="F468">
        <v>942</v>
      </c>
      <c r="K468" t="e">
        <f>#REF!</f>
        <v>#REF!</v>
      </c>
      <c r="L468">
        <v>657</v>
      </c>
    </row>
    <row r="469" spans="5:12">
      <c r="E469" t="e">
        <f>#REF!</f>
        <v>#REF!</v>
      </c>
      <c r="F469">
        <v>943</v>
      </c>
      <c r="K469" t="e">
        <f>#REF!</f>
        <v>#REF!</v>
      </c>
      <c r="L469">
        <v>658</v>
      </c>
    </row>
    <row r="470" spans="5:12">
      <c r="E470" t="e">
        <f>#REF!</f>
        <v>#REF!</v>
      </c>
      <c r="F470">
        <v>944</v>
      </c>
      <c r="K470" t="e">
        <f>#REF!</f>
        <v>#REF!</v>
      </c>
      <c r="L470">
        <v>659</v>
      </c>
    </row>
    <row r="471" spans="5:12">
      <c r="E471" t="e">
        <f>#REF!</f>
        <v>#REF!</v>
      </c>
      <c r="F471">
        <v>945</v>
      </c>
      <c r="K471" t="e">
        <f>#REF!</f>
        <v>#REF!</v>
      </c>
      <c r="L471">
        <v>660</v>
      </c>
    </row>
    <row r="472" spans="5:12">
      <c r="E472" t="e">
        <f>#REF!</f>
        <v>#REF!</v>
      </c>
      <c r="F472">
        <v>946</v>
      </c>
      <c r="K472" t="e">
        <f>#REF!</f>
        <v>#REF!</v>
      </c>
      <c r="L472">
        <v>661</v>
      </c>
    </row>
    <row r="473" spans="5:12">
      <c r="E473" t="e">
        <f>#REF!</f>
        <v>#REF!</v>
      </c>
      <c r="F473">
        <v>947</v>
      </c>
      <c r="K473" t="e">
        <f>#REF!</f>
        <v>#REF!</v>
      </c>
      <c r="L473">
        <v>662</v>
      </c>
    </row>
    <row r="474" spans="5:12">
      <c r="E474" t="e">
        <f>#REF!</f>
        <v>#REF!</v>
      </c>
      <c r="F474">
        <v>948</v>
      </c>
      <c r="K474" t="e">
        <f>#REF!</f>
        <v>#REF!</v>
      </c>
      <c r="L474">
        <v>663</v>
      </c>
    </row>
    <row r="475" spans="5:12">
      <c r="E475" t="e">
        <f>#REF!</f>
        <v>#REF!</v>
      </c>
      <c r="F475">
        <v>949</v>
      </c>
      <c r="K475" t="e">
        <f>#REF!</f>
        <v>#REF!</v>
      </c>
      <c r="L475">
        <v>664</v>
      </c>
    </row>
    <row r="476" spans="5:12">
      <c r="E476" t="e">
        <f>#REF!</f>
        <v>#REF!</v>
      </c>
      <c r="F476">
        <v>950</v>
      </c>
      <c r="K476" t="e">
        <f>#REF!</f>
        <v>#REF!</v>
      </c>
      <c r="L476">
        <v>665</v>
      </c>
    </row>
    <row r="477" spans="5:12">
      <c r="E477" t="e">
        <f>#REF!</f>
        <v>#REF!</v>
      </c>
      <c r="F477">
        <v>951</v>
      </c>
      <c r="K477" t="e">
        <f>#REF!</f>
        <v>#REF!</v>
      </c>
      <c r="L477">
        <v>666</v>
      </c>
    </row>
    <row r="478" spans="5:12">
      <c r="E478" t="e">
        <f>#REF!</f>
        <v>#REF!</v>
      </c>
      <c r="F478">
        <v>952</v>
      </c>
      <c r="K478" t="e">
        <f>#REF!</f>
        <v>#REF!</v>
      </c>
      <c r="L478">
        <v>667</v>
      </c>
    </row>
    <row r="479" spans="5:12">
      <c r="E479" t="e">
        <f>#REF!</f>
        <v>#REF!</v>
      </c>
      <c r="F479">
        <v>953</v>
      </c>
      <c r="K479" t="e">
        <f>#REF!</f>
        <v>#REF!</v>
      </c>
      <c r="L479">
        <v>668</v>
      </c>
    </row>
    <row r="480" spans="5:12">
      <c r="E480" t="e">
        <f>#REF!</f>
        <v>#REF!</v>
      </c>
      <c r="F480">
        <v>954</v>
      </c>
      <c r="K480" t="e">
        <f>#REF!</f>
        <v>#REF!</v>
      </c>
      <c r="L480">
        <v>669</v>
      </c>
    </row>
    <row r="481" spans="5:12">
      <c r="E481" t="e">
        <f>#REF!</f>
        <v>#REF!</v>
      </c>
      <c r="F481">
        <v>955</v>
      </c>
      <c r="K481" t="e">
        <f>#REF!</f>
        <v>#REF!</v>
      </c>
      <c r="L481">
        <v>670</v>
      </c>
    </row>
    <row r="482" spans="5:12">
      <c r="E482" t="e">
        <f>#REF!</f>
        <v>#REF!</v>
      </c>
      <c r="F482">
        <v>956</v>
      </c>
      <c r="K482" t="e">
        <f>#REF!</f>
        <v>#REF!</v>
      </c>
      <c r="L482">
        <v>671</v>
      </c>
    </row>
    <row r="483" spans="5:12">
      <c r="E483" t="e">
        <f>#REF!</f>
        <v>#REF!</v>
      </c>
      <c r="F483">
        <v>957</v>
      </c>
      <c r="K483" t="e">
        <f>#REF!</f>
        <v>#REF!</v>
      </c>
      <c r="L483">
        <v>672</v>
      </c>
    </row>
    <row r="484" spans="5:12">
      <c r="E484" t="e">
        <f>#REF!</f>
        <v>#REF!</v>
      </c>
      <c r="F484">
        <v>958</v>
      </c>
      <c r="K484" t="e">
        <f>#REF!</f>
        <v>#REF!</v>
      </c>
      <c r="L484">
        <v>673</v>
      </c>
    </row>
    <row r="485" spans="5:12">
      <c r="E485" t="e">
        <f>#REF!</f>
        <v>#REF!</v>
      </c>
      <c r="F485">
        <v>959</v>
      </c>
      <c r="K485" t="e">
        <f>#REF!</f>
        <v>#REF!</v>
      </c>
      <c r="L485">
        <v>674</v>
      </c>
    </row>
    <row r="486" spans="5:12">
      <c r="E486" t="e">
        <f>#REF!</f>
        <v>#REF!</v>
      </c>
      <c r="F486">
        <v>960</v>
      </c>
      <c r="K486" t="e">
        <f>#REF!</f>
        <v>#REF!</v>
      </c>
      <c r="L486">
        <v>675</v>
      </c>
    </row>
    <row r="487" spans="5:12">
      <c r="E487" t="e">
        <f>#REF!</f>
        <v>#REF!</v>
      </c>
      <c r="F487">
        <v>961</v>
      </c>
      <c r="K487" t="e">
        <f>#REF!</f>
        <v>#REF!</v>
      </c>
      <c r="L487">
        <v>676</v>
      </c>
    </row>
    <row r="488" spans="5:12">
      <c r="E488" t="e">
        <f>#REF!</f>
        <v>#REF!</v>
      </c>
      <c r="F488">
        <v>962</v>
      </c>
      <c r="K488" t="e">
        <f>#REF!</f>
        <v>#REF!</v>
      </c>
      <c r="L488">
        <v>677</v>
      </c>
    </row>
    <row r="489" spans="5:12">
      <c r="E489" t="e">
        <f>#REF!</f>
        <v>#REF!</v>
      </c>
      <c r="F489">
        <v>963</v>
      </c>
      <c r="K489" t="e">
        <f>#REF!</f>
        <v>#REF!</v>
      </c>
      <c r="L489">
        <v>678</v>
      </c>
    </row>
    <row r="490" spans="5:12">
      <c r="E490" t="e">
        <f>#REF!</f>
        <v>#REF!</v>
      </c>
      <c r="F490">
        <v>964</v>
      </c>
      <c r="K490" t="e">
        <f>#REF!</f>
        <v>#REF!</v>
      </c>
      <c r="L490">
        <v>679</v>
      </c>
    </row>
    <row r="491" spans="5:12">
      <c r="E491" t="e">
        <f>#REF!</f>
        <v>#REF!</v>
      </c>
      <c r="F491">
        <v>965</v>
      </c>
      <c r="K491" t="e">
        <f>#REF!</f>
        <v>#REF!</v>
      </c>
      <c r="L491">
        <v>680</v>
      </c>
    </row>
    <row r="492" spans="5:12">
      <c r="E492" t="e">
        <f>#REF!</f>
        <v>#REF!</v>
      </c>
      <c r="F492">
        <v>966</v>
      </c>
      <c r="K492" t="e">
        <f>#REF!</f>
        <v>#REF!</v>
      </c>
      <c r="L492">
        <v>681</v>
      </c>
    </row>
    <row r="493" spans="5:12">
      <c r="E493" t="e">
        <f>#REF!</f>
        <v>#REF!</v>
      </c>
      <c r="F493">
        <v>967</v>
      </c>
      <c r="K493" t="e">
        <f>#REF!</f>
        <v>#REF!</v>
      </c>
      <c r="L493">
        <v>682</v>
      </c>
    </row>
    <row r="494" spans="5:12">
      <c r="E494" t="e">
        <f>#REF!</f>
        <v>#REF!</v>
      </c>
      <c r="F494">
        <v>968</v>
      </c>
      <c r="K494" t="e">
        <f>#REF!</f>
        <v>#REF!</v>
      </c>
      <c r="L494">
        <v>683</v>
      </c>
    </row>
    <row r="495" spans="5:12">
      <c r="E495" t="e">
        <f>#REF!</f>
        <v>#REF!</v>
      </c>
      <c r="F495">
        <v>969</v>
      </c>
      <c r="K495" t="e">
        <f>#REF!</f>
        <v>#REF!</v>
      </c>
      <c r="L495">
        <v>684</v>
      </c>
    </row>
    <row r="496" spans="5:12">
      <c r="E496" t="e">
        <f>#REF!</f>
        <v>#REF!</v>
      </c>
      <c r="F496">
        <v>970</v>
      </c>
      <c r="K496" t="e">
        <f>#REF!</f>
        <v>#REF!</v>
      </c>
      <c r="L496">
        <v>685</v>
      </c>
    </row>
    <row r="497" spans="5:12">
      <c r="E497" t="e">
        <f>#REF!</f>
        <v>#REF!</v>
      </c>
      <c r="F497">
        <v>971</v>
      </c>
      <c r="K497" t="e">
        <f>#REF!</f>
        <v>#REF!</v>
      </c>
      <c r="L497">
        <v>686</v>
      </c>
    </row>
    <row r="498" spans="5:12">
      <c r="E498" t="e">
        <f>#REF!</f>
        <v>#REF!</v>
      </c>
      <c r="F498">
        <v>972</v>
      </c>
      <c r="K498" t="e">
        <f>#REF!</f>
        <v>#REF!</v>
      </c>
      <c r="L498">
        <v>687</v>
      </c>
    </row>
    <row r="499" spans="5:12">
      <c r="E499" t="e">
        <f>#REF!</f>
        <v>#REF!</v>
      </c>
      <c r="F499">
        <v>973</v>
      </c>
      <c r="K499" t="e">
        <f>#REF!</f>
        <v>#REF!</v>
      </c>
      <c r="L499">
        <v>688</v>
      </c>
    </row>
    <row r="500" spans="5:12">
      <c r="E500" t="e">
        <f>#REF!</f>
        <v>#REF!</v>
      </c>
      <c r="F500">
        <v>974</v>
      </c>
      <c r="K500" t="e">
        <f>#REF!</f>
        <v>#REF!</v>
      </c>
      <c r="L500">
        <v>689</v>
      </c>
    </row>
    <row r="501" spans="5:12">
      <c r="E501" t="e">
        <f>#REF!</f>
        <v>#REF!</v>
      </c>
      <c r="F501">
        <v>975</v>
      </c>
      <c r="K501" t="e">
        <f>#REF!</f>
        <v>#REF!</v>
      </c>
      <c r="L501">
        <v>690</v>
      </c>
    </row>
    <row r="502" spans="5:12">
      <c r="E502" t="e">
        <f>#REF!</f>
        <v>#REF!</v>
      </c>
      <c r="F502">
        <v>976</v>
      </c>
      <c r="K502" t="e">
        <f>#REF!</f>
        <v>#REF!</v>
      </c>
      <c r="L502">
        <v>691</v>
      </c>
    </row>
    <row r="503" spans="5:12">
      <c r="E503" t="e">
        <f>#REF!</f>
        <v>#REF!</v>
      </c>
      <c r="F503">
        <v>977</v>
      </c>
      <c r="K503" t="e">
        <f>#REF!</f>
        <v>#REF!</v>
      </c>
      <c r="L503">
        <v>692</v>
      </c>
    </row>
    <row r="504" spans="5:12">
      <c r="E504" t="e">
        <f>#REF!</f>
        <v>#REF!</v>
      </c>
      <c r="F504">
        <v>978</v>
      </c>
      <c r="K504" t="e">
        <f>#REF!</f>
        <v>#REF!</v>
      </c>
      <c r="L504">
        <v>693</v>
      </c>
    </row>
    <row r="505" spans="5:12">
      <c r="E505" t="e">
        <f>#REF!</f>
        <v>#REF!</v>
      </c>
      <c r="F505">
        <v>979</v>
      </c>
      <c r="K505" t="e">
        <f>#REF!</f>
        <v>#REF!</v>
      </c>
      <c r="L505">
        <v>694</v>
      </c>
    </row>
    <row r="506" spans="5:12">
      <c r="E506" t="e">
        <f>#REF!</f>
        <v>#REF!</v>
      </c>
      <c r="F506">
        <v>980</v>
      </c>
      <c r="K506" t="e">
        <f>#REF!</f>
        <v>#REF!</v>
      </c>
      <c r="L506">
        <v>695</v>
      </c>
    </row>
    <row r="507" spans="5:12">
      <c r="E507" t="e">
        <f>#REF!</f>
        <v>#REF!</v>
      </c>
      <c r="F507">
        <v>981</v>
      </c>
      <c r="K507" t="e">
        <f>#REF!</f>
        <v>#REF!</v>
      </c>
      <c r="L507">
        <v>696</v>
      </c>
    </row>
    <row r="508" spans="5:12">
      <c r="E508" t="e">
        <f>#REF!</f>
        <v>#REF!</v>
      </c>
      <c r="F508">
        <v>982</v>
      </c>
      <c r="K508" t="e">
        <f>#REF!</f>
        <v>#REF!</v>
      </c>
      <c r="L508">
        <v>697</v>
      </c>
    </row>
    <row r="509" spans="5:12">
      <c r="E509" t="e">
        <f>#REF!</f>
        <v>#REF!</v>
      </c>
      <c r="F509">
        <v>983</v>
      </c>
      <c r="K509" t="e">
        <f>#REF!</f>
        <v>#REF!</v>
      </c>
      <c r="L509">
        <v>698</v>
      </c>
    </row>
    <row r="510" spans="5:12">
      <c r="E510" t="e">
        <f>#REF!</f>
        <v>#REF!</v>
      </c>
      <c r="F510">
        <v>984</v>
      </c>
      <c r="K510" t="e">
        <f>#REF!</f>
        <v>#REF!</v>
      </c>
      <c r="L510">
        <v>699</v>
      </c>
    </row>
    <row r="511" spans="5:12">
      <c r="E511" t="e">
        <f>#REF!</f>
        <v>#REF!</v>
      </c>
      <c r="F511">
        <v>985</v>
      </c>
      <c r="K511" t="e">
        <f>#REF!</f>
        <v>#REF!</v>
      </c>
      <c r="L511">
        <v>700</v>
      </c>
    </row>
    <row r="512" spans="5:12">
      <c r="E512" t="e">
        <f>#REF!</f>
        <v>#REF!</v>
      </c>
      <c r="F512">
        <v>986</v>
      </c>
      <c r="K512" t="e">
        <f>#REF!</f>
        <v>#REF!</v>
      </c>
      <c r="L512">
        <v>701</v>
      </c>
    </row>
    <row r="513" spans="5:12">
      <c r="E513" t="e">
        <f>#REF!</f>
        <v>#REF!</v>
      </c>
      <c r="F513">
        <v>987</v>
      </c>
      <c r="K513" t="e">
        <f>#REF!</f>
        <v>#REF!</v>
      </c>
      <c r="L513">
        <v>702</v>
      </c>
    </row>
    <row r="514" spans="5:12">
      <c r="E514" t="e">
        <f>#REF!</f>
        <v>#REF!</v>
      </c>
      <c r="F514">
        <v>988</v>
      </c>
      <c r="K514" t="e">
        <f>#REF!</f>
        <v>#REF!</v>
      </c>
      <c r="L514">
        <v>703</v>
      </c>
    </row>
    <row r="515" spans="5:12">
      <c r="E515" t="e">
        <f>#REF!</f>
        <v>#REF!</v>
      </c>
      <c r="F515">
        <v>989</v>
      </c>
      <c r="K515" t="e">
        <f>#REF!</f>
        <v>#REF!</v>
      </c>
      <c r="L515">
        <v>704</v>
      </c>
    </row>
    <row r="516" spans="5:12">
      <c r="E516" t="e">
        <f>#REF!</f>
        <v>#REF!</v>
      </c>
      <c r="F516">
        <v>990</v>
      </c>
      <c r="K516" t="e">
        <f>#REF!</f>
        <v>#REF!</v>
      </c>
      <c r="L516">
        <v>705</v>
      </c>
    </row>
    <row r="517" spans="5:12">
      <c r="E517" t="e">
        <f>#REF!</f>
        <v>#REF!</v>
      </c>
      <c r="F517">
        <v>991</v>
      </c>
      <c r="K517" t="e">
        <f>#REF!</f>
        <v>#REF!</v>
      </c>
      <c r="L517">
        <v>706</v>
      </c>
    </row>
    <row r="518" spans="5:12">
      <c r="E518" t="e">
        <f>#REF!</f>
        <v>#REF!</v>
      </c>
      <c r="F518">
        <v>992</v>
      </c>
      <c r="K518" t="e">
        <f>#REF!</f>
        <v>#REF!</v>
      </c>
      <c r="L518">
        <v>707</v>
      </c>
    </row>
    <row r="519" spans="5:12">
      <c r="E519" t="e">
        <f>#REF!</f>
        <v>#REF!</v>
      </c>
      <c r="F519">
        <v>993</v>
      </c>
      <c r="K519" t="e">
        <f>#REF!</f>
        <v>#REF!</v>
      </c>
      <c r="L519">
        <v>708</v>
      </c>
    </row>
    <row r="520" spans="5:12">
      <c r="E520" t="e">
        <f>#REF!</f>
        <v>#REF!</v>
      </c>
      <c r="F520">
        <v>994</v>
      </c>
      <c r="K520" t="e">
        <f>#REF!</f>
        <v>#REF!</v>
      </c>
      <c r="L520">
        <v>709</v>
      </c>
    </row>
    <row r="521" spans="5:12">
      <c r="E521" t="e">
        <f>#REF!</f>
        <v>#REF!</v>
      </c>
      <c r="F521">
        <v>995</v>
      </c>
      <c r="K521" t="e">
        <f>#REF!</f>
        <v>#REF!</v>
      </c>
      <c r="L521">
        <v>710</v>
      </c>
    </row>
    <row r="522" spans="5:12">
      <c r="E522" t="e">
        <f>#REF!</f>
        <v>#REF!</v>
      </c>
      <c r="F522">
        <v>996</v>
      </c>
      <c r="K522" t="e">
        <f>#REF!</f>
        <v>#REF!</v>
      </c>
      <c r="L522">
        <v>711</v>
      </c>
    </row>
    <row r="523" spans="5:12">
      <c r="E523" t="e">
        <f>#REF!</f>
        <v>#REF!</v>
      </c>
      <c r="F523">
        <v>997</v>
      </c>
      <c r="K523" t="e">
        <f>#REF!</f>
        <v>#REF!</v>
      </c>
      <c r="L523">
        <v>712</v>
      </c>
    </row>
    <row r="524" spans="5:12">
      <c r="E524" t="e">
        <f>#REF!</f>
        <v>#REF!</v>
      </c>
      <c r="F524">
        <v>998</v>
      </c>
      <c r="K524" t="e">
        <f>#REF!</f>
        <v>#REF!</v>
      </c>
      <c r="L524">
        <v>713</v>
      </c>
    </row>
    <row r="525" spans="5:12">
      <c r="E525" t="e">
        <f>#REF!</f>
        <v>#REF!</v>
      </c>
      <c r="F525">
        <v>999</v>
      </c>
      <c r="K525" t="e">
        <f>#REF!</f>
        <v>#REF!</v>
      </c>
      <c r="L525">
        <v>714</v>
      </c>
    </row>
    <row r="526" spans="5:12">
      <c r="E526" t="e">
        <f>#REF!</f>
        <v>#REF!</v>
      </c>
      <c r="F526">
        <v>1000</v>
      </c>
      <c r="K526" t="e">
        <f>#REF!</f>
        <v>#REF!</v>
      </c>
      <c r="L526">
        <v>715</v>
      </c>
    </row>
    <row r="527" spans="5:12">
      <c r="E527" t="e">
        <f>#REF!</f>
        <v>#REF!</v>
      </c>
      <c r="F527">
        <v>1001</v>
      </c>
      <c r="K527" t="e">
        <f>#REF!</f>
        <v>#REF!</v>
      </c>
      <c r="L527">
        <v>716</v>
      </c>
    </row>
    <row r="528" spans="5:12">
      <c r="E528" t="e">
        <f>#REF!</f>
        <v>#REF!</v>
      </c>
      <c r="F528">
        <v>1002</v>
      </c>
      <c r="K528" t="e">
        <f>#REF!</f>
        <v>#REF!</v>
      </c>
      <c r="L528">
        <v>717</v>
      </c>
    </row>
    <row r="529" spans="5:12">
      <c r="E529" t="e">
        <f>#REF!</f>
        <v>#REF!</v>
      </c>
      <c r="F529">
        <v>1003</v>
      </c>
      <c r="K529" t="e">
        <f>#REF!</f>
        <v>#REF!</v>
      </c>
      <c r="L529">
        <v>718</v>
      </c>
    </row>
    <row r="530" spans="5:12">
      <c r="E530" t="e">
        <f>#REF!</f>
        <v>#REF!</v>
      </c>
      <c r="F530">
        <v>1004</v>
      </c>
      <c r="K530" t="e">
        <f>#REF!</f>
        <v>#REF!</v>
      </c>
      <c r="L530">
        <v>719</v>
      </c>
    </row>
    <row r="531" spans="5:12">
      <c r="E531" t="e">
        <f>#REF!</f>
        <v>#REF!</v>
      </c>
      <c r="F531">
        <v>1005</v>
      </c>
      <c r="K531" t="e">
        <f>#REF!</f>
        <v>#REF!</v>
      </c>
      <c r="L531">
        <v>720</v>
      </c>
    </row>
    <row r="532" spans="5:12">
      <c r="E532" t="e">
        <f>#REF!</f>
        <v>#REF!</v>
      </c>
      <c r="F532">
        <v>1006</v>
      </c>
      <c r="K532" t="e">
        <f>#REF!</f>
        <v>#REF!</v>
      </c>
      <c r="L532">
        <v>721</v>
      </c>
    </row>
    <row r="533" spans="5:12">
      <c r="E533" t="e">
        <f>#REF!</f>
        <v>#REF!</v>
      </c>
      <c r="F533">
        <v>1007</v>
      </c>
      <c r="K533" t="e">
        <f>#REF!</f>
        <v>#REF!</v>
      </c>
      <c r="L533">
        <v>722</v>
      </c>
    </row>
    <row r="534" spans="5:12">
      <c r="E534" t="e">
        <f>#REF!</f>
        <v>#REF!</v>
      </c>
      <c r="F534">
        <v>1008</v>
      </c>
      <c r="K534" t="e">
        <f>#REF!</f>
        <v>#REF!</v>
      </c>
      <c r="L534">
        <v>723</v>
      </c>
    </row>
    <row r="535" spans="5:12">
      <c r="E535" t="e">
        <f>#REF!</f>
        <v>#REF!</v>
      </c>
      <c r="F535">
        <v>1009</v>
      </c>
      <c r="K535" t="e">
        <f>#REF!</f>
        <v>#REF!</v>
      </c>
      <c r="L535">
        <v>724</v>
      </c>
    </row>
    <row r="536" spans="5:12">
      <c r="E536" t="e">
        <f>#REF!</f>
        <v>#REF!</v>
      </c>
      <c r="F536">
        <v>1010</v>
      </c>
      <c r="K536" t="e">
        <f>#REF!</f>
        <v>#REF!</v>
      </c>
      <c r="L536">
        <v>725</v>
      </c>
    </row>
    <row r="537" spans="5:12">
      <c r="E537" t="e">
        <f>#REF!</f>
        <v>#REF!</v>
      </c>
      <c r="F537">
        <v>1011</v>
      </c>
      <c r="K537" t="e">
        <f>#REF!</f>
        <v>#REF!</v>
      </c>
      <c r="L537">
        <v>726</v>
      </c>
    </row>
    <row r="538" spans="5:12">
      <c r="E538" t="e">
        <f>#REF!</f>
        <v>#REF!</v>
      </c>
      <c r="F538">
        <v>1012</v>
      </c>
      <c r="K538" t="e">
        <f>#REF!</f>
        <v>#REF!</v>
      </c>
      <c r="L538">
        <v>727</v>
      </c>
    </row>
    <row r="539" spans="5:12">
      <c r="E539" t="e">
        <f>#REF!</f>
        <v>#REF!</v>
      </c>
      <c r="F539">
        <v>1013</v>
      </c>
      <c r="K539" t="e">
        <f>#REF!</f>
        <v>#REF!</v>
      </c>
      <c r="L539">
        <v>728</v>
      </c>
    </row>
    <row r="540" spans="5:12">
      <c r="E540" t="e">
        <f>#REF!</f>
        <v>#REF!</v>
      </c>
      <c r="F540">
        <v>1014</v>
      </c>
      <c r="K540" t="e">
        <f>#REF!</f>
        <v>#REF!</v>
      </c>
      <c r="L540">
        <v>729</v>
      </c>
    </row>
    <row r="541" spans="5:12">
      <c r="E541" t="e">
        <f>#REF!</f>
        <v>#REF!</v>
      </c>
      <c r="F541">
        <v>1015</v>
      </c>
      <c r="K541" t="e">
        <f>#REF!</f>
        <v>#REF!</v>
      </c>
      <c r="L541">
        <v>730</v>
      </c>
    </row>
    <row r="542" spans="5:12">
      <c r="E542" t="e">
        <f>#REF!</f>
        <v>#REF!</v>
      </c>
      <c r="F542">
        <v>1016</v>
      </c>
      <c r="K542" t="e">
        <f>#REF!</f>
        <v>#REF!</v>
      </c>
      <c r="L542">
        <v>731</v>
      </c>
    </row>
    <row r="543" spans="5:12">
      <c r="E543" t="e">
        <f>#REF!</f>
        <v>#REF!</v>
      </c>
      <c r="F543">
        <v>1017</v>
      </c>
      <c r="K543" t="e">
        <f>#REF!</f>
        <v>#REF!</v>
      </c>
      <c r="L543">
        <v>732</v>
      </c>
    </row>
    <row r="544" spans="5:12">
      <c r="E544" t="e">
        <f>#REF!</f>
        <v>#REF!</v>
      </c>
      <c r="F544">
        <v>1018</v>
      </c>
      <c r="K544" t="e">
        <f>#REF!</f>
        <v>#REF!</v>
      </c>
      <c r="L544">
        <v>733</v>
      </c>
    </row>
    <row r="545" spans="5:12">
      <c r="E545" t="e">
        <f>#REF!</f>
        <v>#REF!</v>
      </c>
      <c r="F545">
        <v>1019</v>
      </c>
      <c r="K545" t="e">
        <f>#REF!</f>
        <v>#REF!</v>
      </c>
      <c r="L545">
        <v>734</v>
      </c>
    </row>
    <row r="546" spans="5:12">
      <c r="E546" t="e">
        <f>#REF!</f>
        <v>#REF!</v>
      </c>
      <c r="F546">
        <v>1020</v>
      </c>
      <c r="K546" t="e">
        <f>#REF!</f>
        <v>#REF!</v>
      </c>
      <c r="L546">
        <v>735</v>
      </c>
    </row>
    <row r="547" spans="5:12">
      <c r="E547" t="e">
        <f>#REF!</f>
        <v>#REF!</v>
      </c>
      <c r="F547">
        <v>1021</v>
      </c>
      <c r="K547" t="e">
        <f>#REF!</f>
        <v>#REF!</v>
      </c>
      <c r="L547">
        <v>736</v>
      </c>
    </row>
    <row r="548" spans="5:12">
      <c r="E548" t="e">
        <f>#REF!</f>
        <v>#REF!</v>
      </c>
      <c r="F548">
        <v>1022</v>
      </c>
      <c r="K548" t="e">
        <f>#REF!</f>
        <v>#REF!</v>
      </c>
      <c r="L548">
        <v>737</v>
      </c>
    </row>
    <row r="549" spans="5:12">
      <c r="E549" t="e">
        <f>#REF!</f>
        <v>#REF!</v>
      </c>
      <c r="F549">
        <v>1023</v>
      </c>
      <c r="K549" t="e">
        <f>#REF!</f>
        <v>#REF!</v>
      </c>
      <c r="L549">
        <v>738</v>
      </c>
    </row>
    <row r="550" spans="5:12">
      <c r="E550" t="e">
        <f>#REF!</f>
        <v>#REF!</v>
      </c>
      <c r="F550">
        <v>1024</v>
      </c>
      <c r="K550" t="e">
        <f>#REF!</f>
        <v>#REF!</v>
      </c>
      <c r="L550">
        <v>739</v>
      </c>
    </row>
    <row r="551" spans="5:12">
      <c r="E551" t="e">
        <f>#REF!</f>
        <v>#REF!</v>
      </c>
      <c r="F551">
        <v>1025</v>
      </c>
      <c r="K551" t="e">
        <f>#REF!</f>
        <v>#REF!</v>
      </c>
      <c r="L551">
        <v>740</v>
      </c>
    </row>
    <row r="552" spans="5:12">
      <c r="E552" t="e">
        <f>#REF!</f>
        <v>#REF!</v>
      </c>
      <c r="F552">
        <v>1026</v>
      </c>
      <c r="K552" t="e">
        <f>#REF!</f>
        <v>#REF!</v>
      </c>
      <c r="L552">
        <v>741</v>
      </c>
    </row>
    <row r="553" spans="5:12">
      <c r="E553" t="e">
        <f>#REF!</f>
        <v>#REF!</v>
      </c>
      <c r="F553">
        <v>1027</v>
      </c>
      <c r="K553" t="e">
        <f>#REF!</f>
        <v>#REF!</v>
      </c>
      <c r="L553">
        <v>742</v>
      </c>
    </row>
    <row r="554" spans="5:12">
      <c r="E554" t="e">
        <f>#REF!</f>
        <v>#REF!</v>
      </c>
      <c r="F554">
        <v>1028</v>
      </c>
      <c r="K554" t="e">
        <f>#REF!</f>
        <v>#REF!</v>
      </c>
      <c r="L554">
        <v>743</v>
      </c>
    </row>
    <row r="555" spans="5:12">
      <c r="E555" t="e">
        <f>#REF!</f>
        <v>#REF!</v>
      </c>
      <c r="F555">
        <v>1029</v>
      </c>
      <c r="K555" t="e">
        <f>#REF!</f>
        <v>#REF!</v>
      </c>
      <c r="L555">
        <v>744</v>
      </c>
    </row>
    <row r="556" spans="5:12">
      <c r="E556" t="e">
        <f>#REF!</f>
        <v>#REF!</v>
      </c>
      <c r="F556">
        <v>1030</v>
      </c>
      <c r="K556" t="e">
        <f>#REF!</f>
        <v>#REF!</v>
      </c>
      <c r="L556">
        <v>745</v>
      </c>
    </row>
    <row r="557" spans="5:12">
      <c r="E557" t="e">
        <f>#REF!</f>
        <v>#REF!</v>
      </c>
      <c r="F557">
        <v>1031</v>
      </c>
      <c r="K557" t="e">
        <f>#REF!</f>
        <v>#REF!</v>
      </c>
      <c r="L557">
        <v>746</v>
      </c>
    </row>
    <row r="558" spans="5:12">
      <c r="E558" t="e">
        <f>#REF!</f>
        <v>#REF!</v>
      </c>
      <c r="F558">
        <v>1032</v>
      </c>
      <c r="K558" t="e">
        <f>#REF!</f>
        <v>#REF!</v>
      </c>
      <c r="L558">
        <v>747</v>
      </c>
    </row>
    <row r="559" spans="5:12">
      <c r="E559" t="e">
        <f>#REF!</f>
        <v>#REF!</v>
      </c>
      <c r="F559">
        <v>1033</v>
      </c>
      <c r="K559" t="e">
        <f>#REF!</f>
        <v>#REF!</v>
      </c>
      <c r="L559">
        <v>748</v>
      </c>
    </row>
    <row r="560" spans="5:12">
      <c r="E560" t="e">
        <f>#REF!</f>
        <v>#REF!</v>
      </c>
      <c r="F560">
        <v>1034</v>
      </c>
      <c r="K560" t="e">
        <f>#REF!</f>
        <v>#REF!</v>
      </c>
      <c r="L560">
        <v>749</v>
      </c>
    </row>
    <row r="561" spans="5:12">
      <c r="E561" t="e">
        <f>#REF!</f>
        <v>#REF!</v>
      </c>
      <c r="F561">
        <v>1035</v>
      </c>
      <c r="K561" t="e">
        <f>#REF!</f>
        <v>#REF!</v>
      </c>
      <c r="L561">
        <v>750</v>
      </c>
    </row>
    <row r="562" spans="5:12">
      <c r="E562" t="e">
        <f>#REF!</f>
        <v>#REF!</v>
      </c>
      <c r="F562">
        <v>1036</v>
      </c>
      <c r="K562" t="e">
        <f>#REF!</f>
        <v>#REF!</v>
      </c>
      <c r="L562">
        <v>751</v>
      </c>
    </row>
    <row r="563" spans="5:12">
      <c r="E563" t="e">
        <f>#REF!</f>
        <v>#REF!</v>
      </c>
      <c r="F563">
        <v>1037</v>
      </c>
      <c r="K563" t="e">
        <f>#REF!</f>
        <v>#REF!</v>
      </c>
      <c r="L563">
        <v>752</v>
      </c>
    </row>
    <row r="564" spans="5:12">
      <c r="E564" t="e">
        <f>#REF!</f>
        <v>#REF!</v>
      </c>
      <c r="F564">
        <v>1038</v>
      </c>
      <c r="K564" t="e">
        <f>#REF!</f>
        <v>#REF!</v>
      </c>
      <c r="L564">
        <v>753</v>
      </c>
    </row>
    <row r="565" spans="5:12">
      <c r="E565" t="e">
        <f>#REF!</f>
        <v>#REF!</v>
      </c>
      <c r="F565">
        <v>1039</v>
      </c>
      <c r="K565" t="e">
        <f>#REF!</f>
        <v>#REF!</v>
      </c>
      <c r="L565">
        <v>754</v>
      </c>
    </row>
    <row r="566" spans="5:12">
      <c r="E566" t="e">
        <f>#REF!</f>
        <v>#REF!</v>
      </c>
      <c r="F566">
        <v>1040</v>
      </c>
      <c r="K566" t="e">
        <f>#REF!</f>
        <v>#REF!</v>
      </c>
      <c r="L566">
        <v>755</v>
      </c>
    </row>
    <row r="567" spans="5:12">
      <c r="E567" t="e">
        <f>#REF!</f>
        <v>#REF!</v>
      </c>
      <c r="F567">
        <v>1041</v>
      </c>
      <c r="K567" t="e">
        <f>#REF!</f>
        <v>#REF!</v>
      </c>
      <c r="L567">
        <v>756</v>
      </c>
    </row>
    <row r="568" spans="5:12">
      <c r="E568" t="e">
        <f>#REF!</f>
        <v>#REF!</v>
      </c>
      <c r="F568">
        <v>1042</v>
      </c>
      <c r="K568" t="e">
        <f>#REF!</f>
        <v>#REF!</v>
      </c>
      <c r="L568">
        <v>757</v>
      </c>
    </row>
    <row r="569" spans="5:12">
      <c r="E569" t="e">
        <f>#REF!</f>
        <v>#REF!</v>
      </c>
      <c r="F569">
        <v>1043</v>
      </c>
      <c r="K569" t="e">
        <f>#REF!</f>
        <v>#REF!</v>
      </c>
      <c r="L569">
        <v>758</v>
      </c>
    </row>
    <row r="570" spans="5:12">
      <c r="E570" t="e">
        <f>#REF!</f>
        <v>#REF!</v>
      </c>
      <c r="F570">
        <v>1044</v>
      </c>
      <c r="K570" t="e">
        <f>#REF!</f>
        <v>#REF!</v>
      </c>
      <c r="L570">
        <v>759</v>
      </c>
    </row>
    <row r="571" spans="5:12">
      <c r="E571" t="e">
        <f>#REF!</f>
        <v>#REF!</v>
      </c>
      <c r="F571">
        <v>1045</v>
      </c>
      <c r="K571" t="e">
        <f>#REF!</f>
        <v>#REF!</v>
      </c>
      <c r="L571">
        <v>760</v>
      </c>
    </row>
    <row r="572" spans="5:12">
      <c r="E572" t="e">
        <f>#REF!</f>
        <v>#REF!</v>
      </c>
      <c r="F572">
        <v>1046</v>
      </c>
      <c r="K572" t="e">
        <f>#REF!</f>
        <v>#REF!</v>
      </c>
      <c r="L572">
        <v>761</v>
      </c>
    </row>
    <row r="573" spans="5:12">
      <c r="E573" t="e">
        <f>#REF!</f>
        <v>#REF!</v>
      </c>
      <c r="F573">
        <v>1047</v>
      </c>
      <c r="K573" t="e">
        <f>#REF!</f>
        <v>#REF!</v>
      </c>
      <c r="L573">
        <v>762</v>
      </c>
    </row>
    <row r="574" spans="5:12">
      <c r="E574" t="e">
        <f>#REF!</f>
        <v>#REF!</v>
      </c>
      <c r="F574">
        <v>1048</v>
      </c>
      <c r="K574" t="e">
        <f>#REF!</f>
        <v>#REF!</v>
      </c>
      <c r="L574">
        <v>763</v>
      </c>
    </row>
    <row r="575" spans="5:12">
      <c r="E575" t="e">
        <f>#REF!</f>
        <v>#REF!</v>
      </c>
      <c r="F575">
        <v>1049</v>
      </c>
      <c r="K575" t="e">
        <f>#REF!</f>
        <v>#REF!</v>
      </c>
      <c r="L575">
        <v>764</v>
      </c>
    </row>
    <row r="576" spans="5:12">
      <c r="E576" t="e">
        <f>#REF!</f>
        <v>#REF!</v>
      </c>
      <c r="F576">
        <v>1050</v>
      </c>
      <c r="K576" t="e">
        <f>#REF!</f>
        <v>#REF!</v>
      </c>
      <c r="L576">
        <v>765</v>
      </c>
    </row>
    <row r="577" spans="5:12">
      <c r="E577" t="e">
        <f>#REF!</f>
        <v>#REF!</v>
      </c>
      <c r="F577">
        <v>1051</v>
      </c>
      <c r="K577" t="e">
        <f>#REF!</f>
        <v>#REF!</v>
      </c>
      <c r="L577">
        <v>766</v>
      </c>
    </row>
    <row r="578" spans="5:12">
      <c r="E578" t="e">
        <f>#REF!</f>
        <v>#REF!</v>
      </c>
      <c r="F578">
        <v>1052</v>
      </c>
      <c r="K578" t="e">
        <f>#REF!</f>
        <v>#REF!</v>
      </c>
      <c r="L578">
        <v>767</v>
      </c>
    </row>
    <row r="579" spans="5:12">
      <c r="E579" t="e">
        <f>#REF!</f>
        <v>#REF!</v>
      </c>
      <c r="F579">
        <v>1053</v>
      </c>
      <c r="K579" t="e">
        <f>#REF!</f>
        <v>#REF!</v>
      </c>
      <c r="L579">
        <v>768</v>
      </c>
    </row>
    <row r="580" spans="5:12">
      <c r="E580" t="e">
        <f>#REF!</f>
        <v>#REF!</v>
      </c>
      <c r="F580">
        <v>1054</v>
      </c>
      <c r="K580" t="e">
        <f>#REF!</f>
        <v>#REF!</v>
      </c>
      <c r="L580">
        <v>769</v>
      </c>
    </row>
    <row r="581" spans="5:12">
      <c r="E581" t="e">
        <f>#REF!</f>
        <v>#REF!</v>
      </c>
      <c r="F581">
        <v>1055</v>
      </c>
      <c r="K581" t="e">
        <f>#REF!</f>
        <v>#REF!</v>
      </c>
      <c r="L581">
        <v>770</v>
      </c>
    </row>
    <row r="582" spans="5:12">
      <c r="E582" t="e">
        <f>#REF!</f>
        <v>#REF!</v>
      </c>
      <c r="F582">
        <v>1056</v>
      </c>
      <c r="K582" t="e">
        <f>#REF!</f>
        <v>#REF!</v>
      </c>
      <c r="L582">
        <v>771</v>
      </c>
    </row>
    <row r="583" spans="5:12">
      <c r="E583" t="e">
        <f>#REF!</f>
        <v>#REF!</v>
      </c>
      <c r="F583">
        <v>1057</v>
      </c>
      <c r="K583" t="e">
        <f>#REF!</f>
        <v>#REF!</v>
      </c>
      <c r="L583">
        <v>772</v>
      </c>
    </row>
    <row r="584" spans="5:12">
      <c r="E584" t="e">
        <f>#REF!</f>
        <v>#REF!</v>
      </c>
      <c r="F584">
        <v>1058</v>
      </c>
      <c r="K584" t="e">
        <f>#REF!</f>
        <v>#REF!</v>
      </c>
      <c r="L584">
        <v>773</v>
      </c>
    </row>
    <row r="585" spans="5:12">
      <c r="E585" t="e">
        <f>#REF!</f>
        <v>#REF!</v>
      </c>
      <c r="F585">
        <v>1059</v>
      </c>
      <c r="K585" t="e">
        <f>#REF!</f>
        <v>#REF!</v>
      </c>
      <c r="L585">
        <v>774</v>
      </c>
    </row>
    <row r="586" spans="5:12">
      <c r="E586" t="e">
        <f>#REF!</f>
        <v>#REF!</v>
      </c>
      <c r="F586">
        <v>1060</v>
      </c>
      <c r="K586" t="e">
        <f>#REF!</f>
        <v>#REF!</v>
      </c>
      <c r="L586">
        <v>775</v>
      </c>
    </row>
    <row r="587" spans="5:12">
      <c r="E587" t="e">
        <f>#REF!</f>
        <v>#REF!</v>
      </c>
      <c r="F587">
        <v>1061</v>
      </c>
      <c r="K587" t="e">
        <f>#REF!</f>
        <v>#REF!</v>
      </c>
      <c r="L587">
        <v>776</v>
      </c>
    </row>
    <row r="588" spans="5:12">
      <c r="E588" t="e">
        <f>#REF!</f>
        <v>#REF!</v>
      </c>
      <c r="F588">
        <v>1062</v>
      </c>
      <c r="K588" t="e">
        <f>#REF!</f>
        <v>#REF!</v>
      </c>
      <c r="L588">
        <v>777</v>
      </c>
    </row>
    <row r="589" spans="5:12">
      <c r="E589" t="e">
        <f>#REF!</f>
        <v>#REF!</v>
      </c>
      <c r="F589">
        <v>1063</v>
      </c>
      <c r="K589" t="e">
        <f>#REF!</f>
        <v>#REF!</v>
      </c>
      <c r="L589">
        <v>778</v>
      </c>
    </row>
    <row r="590" spans="5:12">
      <c r="E590" t="e">
        <f>#REF!</f>
        <v>#REF!</v>
      </c>
      <c r="F590">
        <v>1064</v>
      </c>
      <c r="K590" t="e">
        <f>#REF!</f>
        <v>#REF!</v>
      </c>
      <c r="L590">
        <v>779</v>
      </c>
    </row>
    <row r="591" spans="5:12">
      <c r="E591" t="e">
        <f>#REF!</f>
        <v>#REF!</v>
      </c>
      <c r="F591">
        <v>1065</v>
      </c>
      <c r="K591" t="e">
        <f>#REF!</f>
        <v>#REF!</v>
      </c>
      <c r="L591">
        <v>780</v>
      </c>
    </row>
    <row r="592" spans="5:12">
      <c r="E592" t="e">
        <f>#REF!</f>
        <v>#REF!</v>
      </c>
      <c r="F592">
        <v>1066</v>
      </c>
      <c r="K592" t="e">
        <f>#REF!</f>
        <v>#REF!</v>
      </c>
      <c r="L592">
        <v>781</v>
      </c>
    </row>
    <row r="593" spans="5:12">
      <c r="E593" t="e">
        <f>#REF!</f>
        <v>#REF!</v>
      </c>
      <c r="F593">
        <v>1067</v>
      </c>
      <c r="K593" t="e">
        <f>#REF!</f>
        <v>#REF!</v>
      </c>
      <c r="L593">
        <v>782</v>
      </c>
    </row>
    <row r="594" spans="5:12">
      <c r="E594" t="e">
        <f>#REF!</f>
        <v>#REF!</v>
      </c>
      <c r="F594">
        <v>1068</v>
      </c>
      <c r="K594" t="e">
        <f>#REF!</f>
        <v>#REF!</v>
      </c>
      <c r="L594">
        <v>783</v>
      </c>
    </row>
    <row r="595" spans="5:12">
      <c r="E595" t="e">
        <f>#REF!</f>
        <v>#REF!</v>
      </c>
      <c r="F595">
        <v>1069</v>
      </c>
      <c r="K595" t="e">
        <f>#REF!</f>
        <v>#REF!</v>
      </c>
      <c r="L595">
        <v>784</v>
      </c>
    </row>
    <row r="596" spans="5:12">
      <c r="E596" t="e">
        <f>#REF!</f>
        <v>#REF!</v>
      </c>
      <c r="F596">
        <v>1070</v>
      </c>
      <c r="K596" t="e">
        <f>#REF!</f>
        <v>#REF!</v>
      </c>
      <c r="L596">
        <v>785</v>
      </c>
    </row>
    <row r="597" spans="5:12">
      <c r="E597" t="e">
        <f>#REF!</f>
        <v>#REF!</v>
      </c>
      <c r="F597">
        <v>1071</v>
      </c>
      <c r="K597" t="e">
        <f>#REF!</f>
        <v>#REF!</v>
      </c>
      <c r="L597">
        <v>786</v>
      </c>
    </row>
    <row r="598" spans="5:12">
      <c r="E598" t="e">
        <f>#REF!</f>
        <v>#REF!</v>
      </c>
      <c r="F598">
        <v>1072</v>
      </c>
      <c r="K598" t="e">
        <f>#REF!</f>
        <v>#REF!</v>
      </c>
      <c r="L598">
        <v>787</v>
      </c>
    </row>
    <row r="599" spans="5:12">
      <c r="E599" t="e">
        <f>#REF!</f>
        <v>#REF!</v>
      </c>
      <c r="F599">
        <v>1073</v>
      </c>
      <c r="K599" t="e">
        <f>#REF!</f>
        <v>#REF!</v>
      </c>
      <c r="L599">
        <v>788</v>
      </c>
    </row>
    <row r="600" spans="5:12">
      <c r="E600" t="e">
        <f>#REF!</f>
        <v>#REF!</v>
      </c>
      <c r="F600">
        <v>1074</v>
      </c>
      <c r="K600" t="e">
        <f>#REF!</f>
        <v>#REF!</v>
      </c>
      <c r="L600">
        <v>789</v>
      </c>
    </row>
    <row r="601" spans="5:12">
      <c r="E601" t="e">
        <f>#REF!</f>
        <v>#REF!</v>
      </c>
      <c r="F601">
        <v>1075</v>
      </c>
      <c r="K601" t="e">
        <f>#REF!</f>
        <v>#REF!</v>
      </c>
      <c r="L601">
        <v>790</v>
      </c>
    </row>
    <row r="602" spans="5:12">
      <c r="E602" t="e">
        <f>#REF!</f>
        <v>#REF!</v>
      </c>
      <c r="F602">
        <v>1076</v>
      </c>
      <c r="K602" t="e">
        <f>#REF!</f>
        <v>#REF!</v>
      </c>
      <c r="L602">
        <v>791</v>
      </c>
    </row>
    <row r="603" spans="5:12">
      <c r="E603" t="e">
        <f>#REF!</f>
        <v>#REF!</v>
      </c>
      <c r="F603">
        <v>1077</v>
      </c>
      <c r="K603" t="e">
        <f>#REF!</f>
        <v>#REF!</v>
      </c>
      <c r="L603">
        <v>792</v>
      </c>
    </row>
    <row r="604" spans="5:12">
      <c r="E604" t="e">
        <f>#REF!</f>
        <v>#REF!</v>
      </c>
      <c r="F604">
        <v>1078</v>
      </c>
      <c r="K604" t="e">
        <f>#REF!</f>
        <v>#REF!</v>
      </c>
      <c r="L604">
        <v>793</v>
      </c>
    </row>
    <row r="605" spans="5:12">
      <c r="E605" t="e">
        <f>#REF!</f>
        <v>#REF!</v>
      </c>
      <c r="F605">
        <v>1079</v>
      </c>
      <c r="K605" t="e">
        <f>#REF!</f>
        <v>#REF!</v>
      </c>
      <c r="L605">
        <v>794</v>
      </c>
    </row>
    <row r="606" spans="5:12">
      <c r="E606" t="e">
        <f>#REF!</f>
        <v>#REF!</v>
      </c>
      <c r="F606">
        <v>1080</v>
      </c>
      <c r="K606" t="e">
        <f>#REF!</f>
        <v>#REF!</v>
      </c>
      <c r="L606">
        <v>795</v>
      </c>
    </row>
    <row r="607" spans="5:12">
      <c r="E607" t="e">
        <f>#REF!</f>
        <v>#REF!</v>
      </c>
      <c r="F607">
        <v>1081</v>
      </c>
      <c r="K607" t="e">
        <f>#REF!</f>
        <v>#REF!</v>
      </c>
      <c r="L607">
        <v>796</v>
      </c>
    </row>
    <row r="608" spans="5:12">
      <c r="E608" t="e">
        <f>#REF!</f>
        <v>#REF!</v>
      </c>
      <c r="F608">
        <v>1082</v>
      </c>
      <c r="K608" t="e">
        <f>#REF!</f>
        <v>#REF!</v>
      </c>
      <c r="L608">
        <v>797</v>
      </c>
    </row>
    <row r="609" spans="5:12">
      <c r="E609" t="e">
        <f>#REF!</f>
        <v>#REF!</v>
      </c>
      <c r="F609">
        <v>1083</v>
      </c>
      <c r="K609" t="e">
        <f>#REF!</f>
        <v>#REF!</v>
      </c>
      <c r="L609">
        <v>798</v>
      </c>
    </row>
    <row r="610" spans="5:12">
      <c r="E610" t="e">
        <f>#REF!</f>
        <v>#REF!</v>
      </c>
      <c r="F610">
        <v>1084</v>
      </c>
      <c r="K610" t="e">
        <f>#REF!</f>
        <v>#REF!</v>
      </c>
      <c r="L610">
        <v>799</v>
      </c>
    </row>
    <row r="611" spans="5:12">
      <c r="E611" t="e">
        <f>#REF!</f>
        <v>#REF!</v>
      </c>
      <c r="F611">
        <v>1085</v>
      </c>
      <c r="K611" t="e">
        <f>#REF!</f>
        <v>#REF!</v>
      </c>
      <c r="L611">
        <v>800</v>
      </c>
    </row>
    <row r="612" spans="5:12">
      <c r="E612" t="e">
        <f>#REF!</f>
        <v>#REF!</v>
      </c>
      <c r="F612">
        <v>1086</v>
      </c>
      <c r="K612" t="e">
        <f>#REF!</f>
        <v>#REF!</v>
      </c>
      <c r="L612">
        <v>801</v>
      </c>
    </row>
    <row r="613" spans="5:12">
      <c r="E613" t="e">
        <f>#REF!</f>
        <v>#REF!</v>
      </c>
      <c r="F613">
        <v>1087</v>
      </c>
      <c r="K613" t="e">
        <f>#REF!</f>
        <v>#REF!</v>
      </c>
      <c r="L613">
        <v>802</v>
      </c>
    </row>
    <row r="614" spans="5:12">
      <c r="E614" t="e">
        <f>#REF!</f>
        <v>#REF!</v>
      </c>
      <c r="F614">
        <v>1088</v>
      </c>
      <c r="K614" t="e">
        <f>#REF!</f>
        <v>#REF!</v>
      </c>
      <c r="L614">
        <v>803</v>
      </c>
    </row>
    <row r="615" spans="5:12">
      <c r="E615" t="e">
        <f>#REF!</f>
        <v>#REF!</v>
      </c>
      <c r="F615">
        <v>1089</v>
      </c>
      <c r="K615" t="e">
        <f>#REF!</f>
        <v>#REF!</v>
      </c>
      <c r="L615">
        <v>804</v>
      </c>
    </row>
    <row r="616" spans="5:12">
      <c r="E616" t="e">
        <f>#REF!</f>
        <v>#REF!</v>
      </c>
      <c r="F616">
        <v>1090</v>
      </c>
      <c r="K616" t="e">
        <f>#REF!</f>
        <v>#REF!</v>
      </c>
      <c r="L616">
        <v>805</v>
      </c>
    </row>
    <row r="617" spans="5:12">
      <c r="E617" t="e">
        <f>#REF!</f>
        <v>#REF!</v>
      </c>
      <c r="F617">
        <v>1091</v>
      </c>
      <c r="K617" t="e">
        <f>#REF!</f>
        <v>#REF!</v>
      </c>
      <c r="L617">
        <v>806</v>
      </c>
    </row>
    <row r="618" spans="5:12">
      <c r="E618" t="e">
        <f>#REF!</f>
        <v>#REF!</v>
      </c>
      <c r="F618">
        <v>1092</v>
      </c>
      <c r="K618" t="e">
        <f>#REF!</f>
        <v>#REF!</v>
      </c>
      <c r="L618">
        <v>807</v>
      </c>
    </row>
    <row r="619" spans="5:12">
      <c r="E619" t="e">
        <f>#REF!</f>
        <v>#REF!</v>
      </c>
      <c r="F619">
        <v>1093</v>
      </c>
      <c r="K619" t="e">
        <f>#REF!</f>
        <v>#REF!</v>
      </c>
      <c r="L619">
        <v>808</v>
      </c>
    </row>
    <row r="620" spans="5:12">
      <c r="E620" t="e">
        <f>#REF!</f>
        <v>#REF!</v>
      </c>
      <c r="F620">
        <v>1094</v>
      </c>
      <c r="K620" t="e">
        <f>#REF!</f>
        <v>#REF!</v>
      </c>
      <c r="L620">
        <v>809</v>
      </c>
    </row>
    <row r="621" spans="5:12">
      <c r="E621" t="e">
        <f>#REF!</f>
        <v>#REF!</v>
      </c>
      <c r="F621">
        <v>1095</v>
      </c>
      <c r="K621" t="e">
        <f>#REF!</f>
        <v>#REF!</v>
      </c>
      <c r="L621">
        <v>810</v>
      </c>
    </row>
    <row r="622" spans="5:12">
      <c r="E622" t="e">
        <f>#REF!</f>
        <v>#REF!</v>
      </c>
      <c r="F622">
        <v>1096</v>
      </c>
      <c r="K622" t="e">
        <f>#REF!</f>
        <v>#REF!</v>
      </c>
      <c r="L622">
        <v>811</v>
      </c>
    </row>
    <row r="623" spans="5:12">
      <c r="E623" t="e">
        <f>#REF!</f>
        <v>#REF!</v>
      </c>
      <c r="F623">
        <v>1097</v>
      </c>
      <c r="K623" t="e">
        <f>#REF!</f>
        <v>#REF!</v>
      </c>
      <c r="L623">
        <v>812</v>
      </c>
    </row>
    <row r="624" spans="5:12">
      <c r="E624" t="e">
        <f>#REF!</f>
        <v>#REF!</v>
      </c>
      <c r="F624">
        <v>1098</v>
      </c>
      <c r="K624" t="e">
        <f>#REF!</f>
        <v>#REF!</v>
      </c>
      <c r="L624">
        <v>813</v>
      </c>
    </row>
    <row r="625" spans="5:12">
      <c r="E625" t="e">
        <f>#REF!</f>
        <v>#REF!</v>
      </c>
      <c r="F625">
        <v>1099</v>
      </c>
      <c r="K625" t="e">
        <f>#REF!</f>
        <v>#REF!</v>
      </c>
      <c r="L625">
        <v>814</v>
      </c>
    </row>
    <row r="626" spans="5:12">
      <c r="E626" t="e">
        <f>#REF!</f>
        <v>#REF!</v>
      </c>
      <c r="F626">
        <v>1100</v>
      </c>
      <c r="K626" t="e">
        <f>#REF!</f>
        <v>#REF!</v>
      </c>
      <c r="L626">
        <v>815</v>
      </c>
    </row>
    <row r="627" spans="5:12">
      <c r="E627" t="e">
        <f>#REF!</f>
        <v>#REF!</v>
      </c>
      <c r="F627">
        <v>1101</v>
      </c>
      <c r="K627" t="e">
        <f>#REF!</f>
        <v>#REF!</v>
      </c>
      <c r="L627">
        <v>816</v>
      </c>
    </row>
    <row r="628" spans="5:12">
      <c r="E628" t="e">
        <f>#REF!</f>
        <v>#REF!</v>
      </c>
      <c r="F628">
        <v>1102</v>
      </c>
      <c r="K628" t="e">
        <f>#REF!</f>
        <v>#REF!</v>
      </c>
      <c r="L628">
        <v>817</v>
      </c>
    </row>
    <row r="629" spans="5:12">
      <c r="E629" t="e">
        <f>#REF!</f>
        <v>#REF!</v>
      </c>
      <c r="F629">
        <v>1103</v>
      </c>
      <c r="K629" t="e">
        <f>#REF!</f>
        <v>#REF!</v>
      </c>
      <c r="L629">
        <v>818</v>
      </c>
    </row>
    <row r="630" spans="5:12">
      <c r="E630" t="e">
        <f>#REF!</f>
        <v>#REF!</v>
      </c>
      <c r="F630">
        <v>1104</v>
      </c>
      <c r="K630" t="e">
        <f>#REF!</f>
        <v>#REF!</v>
      </c>
      <c r="L630">
        <v>819</v>
      </c>
    </row>
    <row r="631" spans="5:12">
      <c r="E631" t="e">
        <f>#REF!</f>
        <v>#REF!</v>
      </c>
      <c r="F631">
        <v>1105</v>
      </c>
      <c r="K631" t="e">
        <f>#REF!</f>
        <v>#REF!</v>
      </c>
      <c r="L631">
        <v>820</v>
      </c>
    </row>
    <row r="632" spans="5:12">
      <c r="E632" t="e">
        <f>#REF!</f>
        <v>#REF!</v>
      </c>
      <c r="F632">
        <v>1106</v>
      </c>
      <c r="K632" t="e">
        <f>#REF!</f>
        <v>#REF!</v>
      </c>
      <c r="L632">
        <v>821</v>
      </c>
    </row>
    <row r="633" spans="5:12">
      <c r="E633" t="e">
        <f>#REF!</f>
        <v>#REF!</v>
      </c>
      <c r="F633">
        <v>1107</v>
      </c>
      <c r="K633" t="e">
        <f>#REF!</f>
        <v>#REF!</v>
      </c>
      <c r="L633">
        <v>822</v>
      </c>
    </row>
    <row r="634" spans="5:12">
      <c r="E634" t="e">
        <f>#REF!</f>
        <v>#REF!</v>
      </c>
      <c r="F634">
        <v>1108</v>
      </c>
      <c r="K634" t="e">
        <f>#REF!</f>
        <v>#REF!</v>
      </c>
      <c r="L634">
        <v>823</v>
      </c>
    </row>
    <row r="635" spans="5:12">
      <c r="E635" t="e">
        <f>#REF!</f>
        <v>#REF!</v>
      </c>
      <c r="F635">
        <v>1109</v>
      </c>
      <c r="K635" t="e">
        <f>#REF!</f>
        <v>#REF!</v>
      </c>
      <c r="L635">
        <v>824</v>
      </c>
    </row>
    <row r="636" spans="5:12">
      <c r="E636" t="e">
        <f>#REF!</f>
        <v>#REF!</v>
      </c>
      <c r="F636">
        <v>1110</v>
      </c>
      <c r="K636" t="e">
        <f>#REF!</f>
        <v>#REF!</v>
      </c>
      <c r="L636">
        <v>825</v>
      </c>
    </row>
    <row r="637" spans="5:12">
      <c r="E637" t="e">
        <f>#REF!</f>
        <v>#REF!</v>
      </c>
      <c r="F637">
        <v>1111</v>
      </c>
      <c r="K637" t="e">
        <f>#REF!</f>
        <v>#REF!</v>
      </c>
      <c r="L637">
        <v>826</v>
      </c>
    </row>
    <row r="638" spans="5:12">
      <c r="E638" t="e">
        <f>#REF!</f>
        <v>#REF!</v>
      </c>
      <c r="F638">
        <v>1112</v>
      </c>
      <c r="K638" t="e">
        <f>#REF!</f>
        <v>#REF!</v>
      </c>
      <c r="L638">
        <v>827</v>
      </c>
    </row>
    <row r="639" spans="5:12">
      <c r="E639" t="e">
        <f>#REF!</f>
        <v>#REF!</v>
      </c>
      <c r="F639">
        <v>1113</v>
      </c>
      <c r="K639" t="e">
        <f>#REF!</f>
        <v>#REF!</v>
      </c>
      <c r="L639">
        <v>828</v>
      </c>
    </row>
    <row r="640" spans="5:12">
      <c r="E640" t="e">
        <f>#REF!</f>
        <v>#REF!</v>
      </c>
      <c r="F640">
        <v>1114</v>
      </c>
      <c r="K640" t="e">
        <f>#REF!</f>
        <v>#REF!</v>
      </c>
      <c r="L640">
        <v>829</v>
      </c>
    </row>
    <row r="641" spans="5:12">
      <c r="E641" t="e">
        <f>#REF!</f>
        <v>#REF!</v>
      </c>
      <c r="F641">
        <v>1115</v>
      </c>
      <c r="K641" t="e">
        <f>#REF!</f>
        <v>#REF!</v>
      </c>
      <c r="L641">
        <v>830</v>
      </c>
    </row>
    <row r="642" spans="5:12">
      <c r="E642" t="e">
        <f>#REF!</f>
        <v>#REF!</v>
      </c>
      <c r="F642">
        <v>1116</v>
      </c>
      <c r="K642" t="e">
        <f>#REF!</f>
        <v>#REF!</v>
      </c>
      <c r="L642">
        <v>831</v>
      </c>
    </row>
    <row r="643" spans="5:12">
      <c r="E643" t="e">
        <f>#REF!</f>
        <v>#REF!</v>
      </c>
      <c r="F643">
        <v>1117</v>
      </c>
      <c r="K643" t="e">
        <f>#REF!</f>
        <v>#REF!</v>
      </c>
      <c r="L643">
        <v>832</v>
      </c>
    </row>
    <row r="644" spans="5:12">
      <c r="E644" t="e">
        <f>#REF!</f>
        <v>#REF!</v>
      </c>
      <c r="F644">
        <v>1118</v>
      </c>
      <c r="K644" t="e">
        <f>#REF!</f>
        <v>#REF!</v>
      </c>
      <c r="L644">
        <v>833</v>
      </c>
    </row>
    <row r="645" spans="5:12">
      <c r="E645" t="e">
        <f>#REF!</f>
        <v>#REF!</v>
      </c>
      <c r="F645">
        <v>1119</v>
      </c>
      <c r="K645" t="e">
        <f>#REF!</f>
        <v>#REF!</v>
      </c>
      <c r="L645">
        <v>834</v>
      </c>
    </row>
    <row r="646" spans="5:12">
      <c r="E646" t="e">
        <f>#REF!</f>
        <v>#REF!</v>
      </c>
      <c r="F646">
        <v>1120</v>
      </c>
      <c r="K646" t="e">
        <f>#REF!</f>
        <v>#REF!</v>
      </c>
      <c r="L646">
        <v>835</v>
      </c>
    </row>
    <row r="647" spans="5:12">
      <c r="E647" t="e">
        <f>#REF!</f>
        <v>#REF!</v>
      </c>
      <c r="F647">
        <v>1121</v>
      </c>
      <c r="K647" t="e">
        <f>#REF!</f>
        <v>#REF!</v>
      </c>
      <c r="L647">
        <v>836</v>
      </c>
    </row>
    <row r="648" spans="5:12">
      <c r="E648" t="e">
        <f>#REF!</f>
        <v>#REF!</v>
      </c>
      <c r="F648">
        <v>1122</v>
      </c>
      <c r="K648" t="e">
        <f>#REF!</f>
        <v>#REF!</v>
      </c>
      <c r="L648">
        <v>837</v>
      </c>
    </row>
    <row r="649" spans="5:12">
      <c r="E649" t="e">
        <f>#REF!</f>
        <v>#REF!</v>
      </c>
      <c r="F649">
        <v>1123</v>
      </c>
      <c r="K649" t="e">
        <f>#REF!</f>
        <v>#REF!</v>
      </c>
      <c r="L649">
        <v>838</v>
      </c>
    </row>
    <row r="650" spans="5:12">
      <c r="E650" t="e">
        <f>#REF!</f>
        <v>#REF!</v>
      </c>
      <c r="F650">
        <v>1124</v>
      </c>
      <c r="K650" t="e">
        <f>#REF!</f>
        <v>#REF!</v>
      </c>
      <c r="L650">
        <v>839</v>
      </c>
    </row>
    <row r="651" spans="5:12">
      <c r="E651" t="e">
        <f>#REF!</f>
        <v>#REF!</v>
      </c>
      <c r="F651">
        <v>1125</v>
      </c>
      <c r="K651" t="e">
        <f>#REF!</f>
        <v>#REF!</v>
      </c>
      <c r="L651">
        <v>840</v>
      </c>
    </row>
    <row r="652" spans="5:12">
      <c r="E652" t="e">
        <f>#REF!</f>
        <v>#REF!</v>
      </c>
      <c r="F652">
        <v>1126</v>
      </c>
      <c r="K652" t="e">
        <f>#REF!</f>
        <v>#REF!</v>
      </c>
      <c r="L652">
        <v>841</v>
      </c>
    </row>
    <row r="653" spans="5:12">
      <c r="E653" t="e">
        <f>#REF!</f>
        <v>#REF!</v>
      </c>
      <c r="F653">
        <v>1127</v>
      </c>
      <c r="K653" t="e">
        <f>#REF!</f>
        <v>#REF!</v>
      </c>
      <c r="L653">
        <v>842</v>
      </c>
    </row>
    <row r="654" spans="5:12">
      <c r="E654" t="e">
        <f>#REF!</f>
        <v>#REF!</v>
      </c>
      <c r="F654">
        <v>1128</v>
      </c>
      <c r="K654" t="e">
        <f>#REF!</f>
        <v>#REF!</v>
      </c>
      <c r="L654">
        <v>843</v>
      </c>
    </row>
    <row r="655" spans="5:12">
      <c r="E655" t="e">
        <f>#REF!</f>
        <v>#REF!</v>
      </c>
      <c r="F655">
        <v>1129</v>
      </c>
      <c r="K655" t="e">
        <f>#REF!</f>
        <v>#REF!</v>
      </c>
      <c r="L655">
        <v>844</v>
      </c>
    </row>
    <row r="656" spans="5:12">
      <c r="E656" t="e">
        <f>#REF!</f>
        <v>#REF!</v>
      </c>
      <c r="F656">
        <v>1130</v>
      </c>
      <c r="K656" t="e">
        <f>#REF!</f>
        <v>#REF!</v>
      </c>
      <c r="L656">
        <v>845</v>
      </c>
    </row>
    <row r="657" spans="5:12">
      <c r="E657" t="e">
        <f>#REF!</f>
        <v>#REF!</v>
      </c>
      <c r="F657">
        <v>1131</v>
      </c>
      <c r="K657" t="e">
        <f>#REF!</f>
        <v>#REF!</v>
      </c>
      <c r="L657">
        <v>846</v>
      </c>
    </row>
    <row r="658" spans="5:12">
      <c r="E658" t="e">
        <f>#REF!</f>
        <v>#REF!</v>
      </c>
      <c r="F658">
        <v>1132</v>
      </c>
      <c r="K658" t="e">
        <f>#REF!</f>
        <v>#REF!</v>
      </c>
      <c r="L658">
        <v>847</v>
      </c>
    </row>
    <row r="659" spans="5:12">
      <c r="E659" t="e">
        <f>#REF!</f>
        <v>#REF!</v>
      </c>
      <c r="F659">
        <v>1133</v>
      </c>
      <c r="K659" t="e">
        <f>#REF!</f>
        <v>#REF!</v>
      </c>
      <c r="L659">
        <v>848</v>
      </c>
    </row>
    <row r="660" spans="5:12">
      <c r="E660" t="e">
        <f>#REF!</f>
        <v>#REF!</v>
      </c>
      <c r="F660">
        <v>1134</v>
      </c>
      <c r="K660" t="e">
        <f>#REF!</f>
        <v>#REF!</v>
      </c>
      <c r="L660">
        <v>849</v>
      </c>
    </row>
    <row r="661" spans="5:12">
      <c r="E661" t="e">
        <f>#REF!</f>
        <v>#REF!</v>
      </c>
      <c r="F661">
        <v>1135</v>
      </c>
      <c r="K661" t="e">
        <f>#REF!</f>
        <v>#REF!</v>
      </c>
      <c r="L661">
        <v>850</v>
      </c>
    </row>
    <row r="662" spans="5:12">
      <c r="E662" t="e">
        <f>#REF!</f>
        <v>#REF!</v>
      </c>
      <c r="F662">
        <v>1136</v>
      </c>
      <c r="K662" t="e">
        <f>#REF!</f>
        <v>#REF!</v>
      </c>
      <c r="L662">
        <v>851</v>
      </c>
    </row>
    <row r="663" spans="5:12">
      <c r="E663" t="e">
        <f>#REF!</f>
        <v>#REF!</v>
      </c>
      <c r="F663">
        <v>1137</v>
      </c>
      <c r="K663" t="e">
        <f>#REF!</f>
        <v>#REF!</v>
      </c>
      <c r="L663">
        <v>852</v>
      </c>
    </row>
    <row r="664" spans="5:12">
      <c r="E664" t="e">
        <f>#REF!</f>
        <v>#REF!</v>
      </c>
      <c r="F664">
        <v>1138</v>
      </c>
      <c r="K664" t="e">
        <f>#REF!</f>
        <v>#REF!</v>
      </c>
      <c r="L664">
        <v>853</v>
      </c>
    </row>
    <row r="665" spans="5:12">
      <c r="E665" t="e">
        <f>#REF!</f>
        <v>#REF!</v>
      </c>
      <c r="F665">
        <v>1139</v>
      </c>
      <c r="K665" t="e">
        <f>#REF!</f>
        <v>#REF!</v>
      </c>
      <c r="L665">
        <v>854</v>
      </c>
    </row>
    <row r="666" spans="5:12">
      <c r="E666" t="e">
        <f>#REF!</f>
        <v>#REF!</v>
      </c>
      <c r="F666">
        <v>1140</v>
      </c>
      <c r="K666" t="e">
        <f>#REF!</f>
        <v>#REF!</v>
      </c>
      <c r="L666">
        <v>855</v>
      </c>
    </row>
    <row r="667" spans="5:12">
      <c r="E667" t="e">
        <f>#REF!</f>
        <v>#REF!</v>
      </c>
      <c r="F667">
        <v>1141</v>
      </c>
      <c r="K667" t="e">
        <f>#REF!</f>
        <v>#REF!</v>
      </c>
      <c r="L667">
        <v>856</v>
      </c>
    </row>
    <row r="668" spans="5:12">
      <c r="E668" t="e">
        <f>#REF!</f>
        <v>#REF!</v>
      </c>
      <c r="F668">
        <v>1142</v>
      </c>
      <c r="K668" t="e">
        <f>#REF!</f>
        <v>#REF!</v>
      </c>
      <c r="L668">
        <v>857</v>
      </c>
    </row>
    <row r="669" spans="5:12">
      <c r="E669" t="e">
        <f>#REF!</f>
        <v>#REF!</v>
      </c>
      <c r="F669">
        <v>1143</v>
      </c>
      <c r="K669" t="e">
        <f>#REF!</f>
        <v>#REF!</v>
      </c>
      <c r="L669">
        <v>858</v>
      </c>
    </row>
    <row r="670" spans="5:12">
      <c r="E670" t="e">
        <f>#REF!</f>
        <v>#REF!</v>
      </c>
      <c r="F670">
        <v>1144</v>
      </c>
      <c r="K670" t="e">
        <f>#REF!</f>
        <v>#REF!</v>
      </c>
      <c r="L670">
        <v>859</v>
      </c>
    </row>
    <row r="671" spans="5:12">
      <c r="E671" t="e">
        <f>#REF!</f>
        <v>#REF!</v>
      </c>
      <c r="F671">
        <v>1145</v>
      </c>
      <c r="K671" t="e">
        <f>#REF!</f>
        <v>#REF!</v>
      </c>
      <c r="L671">
        <v>860</v>
      </c>
    </row>
    <row r="672" spans="5:12">
      <c r="E672" t="e">
        <f>#REF!</f>
        <v>#REF!</v>
      </c>
      <c r="F672">
        <v>1146</v>
      </c>
      <c r="K672" t="e">
        <f>#REF!</f>
        <v>#REF!</v>
      </c>
      <c r="L672">
        <v>861</v>
      </c>
    </row>
    <row r="673" spans="5:12">
      <c r="E673" t="e">
        <f>#REF!</f>
        <v>#REF!</v>
      </c>
      <c r="F673">
        <v>1147</v>
      </c>
      <c r="K673" t="e">
        <f>#REF!</f>
        <v>#REF!</v>
      </c>
      <c r="L673">
        <v>862</v>
      </c>
    </row>
    <row r="674" spans="5:12">
      <c r="E674" t="e">
        <f>#REF!</f>
        <v>#REF!</v>
      </c>
      <c r="F674">
        <v>1148</v>
      </c>
      <c r="K674" t="e">
        <f>#REF!</f>
        <v>#REF!</v>
      </c>
      <c r="L674">
        <v>863</v>
      </c>
    </row>
    <row r="675" spans="5:12">
      <c r="E675" t="e">
        <f>#REF!</f>
        <v>#REF!</v>
      </c>
      <c r="F675">
        <v>1149</v>
      </c>
      <c r="K675" t="e">
        <f>#REF!</f>
        <v>#REF!</v>
      </c>
      <c r="L675">
        <v>864</v>
      </c>
    </row>
    <row r="676" spans="5:12">
      <c r="E676" t="e">
        <f>#REF!</f>
        <v>#REF!</v>
      </c>
      <c r="F676">
        <v>1150</v>
      </c>
      <c r="K676" t="e">
        <f>#REF!</f>
        <v>#REF!</v>
      </c>
      <c r="L676">
        <v>865</v>
      </c>
    </row>
    <row r="677" spans="5:12">
      <c r="E677" t="e">
        <f>#REF!</f>
        <v>#REF!</v>
      </c>
      <c r="F677">
        <v>1151</v>
      </c>
      <c r="K677" t="e">
        <f>#REF!</f>
        <v>#REF!</v>
      </c>
      <c r="L677">
        <v>866</v>
      </c>
    </row>
    <row r="678" spans="5:12">
      <c r="E678" t="e">
        <f>#REF!</f>
        <v>#REF!</v>
      </c>
      <c r="F678">
        <v>1152</v>
      </c>
      <c r="K678" t="e">
        <f>#REF!</f>
        <v>#REF!</v>
      </c>
      <c r="L678">
        <v>867</v>
      </c>
    </row>
    <row r="679" spans="5:12">
      <c r="E679" t="e">
        <f>#REF!</f>
        <v>#REF!</v>
      </c>
      <c r="F679">
        <v>1153</v>
      </c>
      <c r="K679" t="e">
        <f>#REF!</f>
        <v>#REF!</v>
      </c>
      <c r="L679">
        <v>868</v>
      </c>
    </row>
    <row r="680" spans="5:12">
      <c r="E680" t="e">
        <f>#REF!</f>
        <v>#REF!</v>
      </c>
      <c r="F680">
        <v>1154</v>
      </c>
      <c r="K680" t="e">
        <f>#REF!</f>
        <v>#REF!</v>
      </c>
      <c r="L680">
        <v>869</v>
      </c>
    </row>
    <row r="681" spans="5:12">
      <c r="E681" t="e">
        <f>#REF!</f>
        <v>#REF!</v>
      </c>
      <c r="F681">
        <v>1155</v>
      </c>
      <c r="K681" t="e">
        <f>#REF!</f>
        <v>#REF!</v>
      </c>
      <c r="L681">
        <v>870</v>
      </c>
    </row>
    <row r="682" spans="5:12">
      <c r="E682" t="e">
        <f>#REF!</f>
        <v>#REF!</v>
      </c>
      <c r="F682">
        <v>1156</v>
      </c>
      <c r="K682" t="e">
        <f>#REF!</f>
        <v>#REF!</v>
      </c>
      <c r="L682">
        <v>871</v>
      </c>
    </row>
    <row r="683" spans="5:12">
      <c r="E683" t="e">
        <f>#REF!</f>
        <v>#REF!</v>
      </c>
      <c r="F683">
        <v>1157</v>
      </c>
      <c r="K683" t="e">
        <f>#REF!</f>
        <v>#REF!</v>
      </c>
      <c r="L683">
        <v>872</v>
      </c>
    </row>
    <row r="684" spans="5:12">
      <c r="E684" t="e">
        <f>#REF!</f>
        <v>#REF!</v>
      </c>
      <c r="F684">
        <v>1158</v>
      </c>
      <c r="K684" t="e">
        <f>#REF!</f>
        <v>#REF!</v>
      </c>
      <c r="L684">
        <v>873</v>
      </c>
    </row>
    <row r="685" spans="5:12">
      <c r="E685" t="e">
        <f>#REF!</f>
        <v>#REF!</v>
      </c>
      <c r="F685">
        <v>1159</v>
      </c>
      <c r="K685" t="e">
        <f>#REF!</f>
        <v>#REF!</v>
      </c>
      <c r="L685">
        <v>874</v>
      </c>
    </row>
    <row r="686" spans="5:12">
      <c r="E686" t="e">
        <f>#REF!</f>
        <v>#REF!</v>
      </c>
      <c r="F686">
        <v>1160</v>
      </c>
      <c r="K686" t="e">
        <f>#REF!</f>
        <v>#REF!</v>
      </c>
      <c r="L686">
        <v>875</v>
      </c>
    </row>
    <row r="687" spans="5:12">
      <c r="E687" t="e">
        <f>#REF!</f>
        <v>#REF!</v>
      </c>
      <c r="F687">
        <v>1161</v>
      </c>
      <c r="K687" t="e">
        <f>#REF!</f>
        <v>#REF!</v>
      </c>
      <c r="L687">
        <v>876</v>
      </c>
    </row>
    <row r="688" spans="5:12">
      <c r="E688" t="e">
        <f>#REF!</f>
        <v>#REF!</v>
      </c>
      <c r="F688">
        <v>1162</v>
      </c>
      <c r="K688" t="e">
        <f>#REF!</f>
        <v>#REF!</v>
      </c>
      <c r="L688">
        <v>877</v>
      </c>
    </row>
    <row r="689" spans="5:12">
      <c r="E689" t="e">
        <f>#REF!</f>
        <v>#REF!</v>
      </c>
      <c r="F689">
        <v>1163</v>
      </c>
      <c r="K689" t="e">
        <f>#REF!</f>
        <v>#REF!</v>
      </c>
      <c r="L689">
        <v>878</v>
      </c>
    </row>
    <row r="690" spans="5:12">
      <c r="E690" t="e">
        <f>#REF!</f>
        <v>#REF!</v>
      </c>
      <c r="F690">
        <v>1164</v>
      </c>
      <c r="K690" t="e">
        <f>#REF!</f>
        <v>#REF!</v>
      </c>
      <c r="L690">
        <v>879</v>
      </c>
    </row>
    <row r="691" spans="5:12">
      <c r="E691" t="e">
        <f>#REF!</f>
        <v>#REF!</v>
      </c>
      <c r="F691">
        <v>1165</v>
      </c>
      <c r="K691" t="e">
        <f>#REF!</f>
        <v>#REF!</v>
      </c>
      <c r="L691">
        <v>880</v>
      </c>
    </row>
    <row r="692" spans="5:12">
      <c r="E692" t="e">
        <f>#REF!</f>
        <v>#REF!</v>
      </c>
      <c r="F692">
        <v>1166</v>
      </c>
      <c r="K692" t="e">
        <f>#REF!</f>
        <v>#REF!</v>
      </c>
      <c r="L692">
        <v>881</v>
      </c>
    </row>
    <row r="693" spans="5:12">
      <c r="E693" t="e">
        <f>#REF!</f>
        <v>#REF!</v>
      </c>
      <c r="F693">
        <v>1167</v>
      </c>
      <c r="K693" t="e">
        <f>#REF!</f>
        <v>#REF!</v>
      </c>
      <c r="L693">
        <v>882</v>
      </c>
    </row>
    <row r="694" spans="5:12">
      <c r="E694" t="e">
        <f>#REF!</f>
        <v>#REF!</v>
      </c>
      <c r="F694">
        <v>1168</v>
      </c>
      <c r="K694" t="e">
        <f>#REF!</f>
        <v>#REF!</v>
      </c>
      <c r="L694">
        <v>883</v>
      </c>
    </row>
    <row r="695" spans="5:12">
      <c r="E695" t="e">
        <f>#REF!</f>
        <v>#REF!</v>
      </c>
      <c r="F695">
        <v>1169</v>
      </c>
      <c r="K695" t="e">
        <f>#REF!</f>
        <v>#REF!</v>
      </c>
      <c r="L695">
        <v>884</v>
      </c>
    </row>
    <row r="696" spans="5:12">
      <c r="E696" t="e">
        <f>#REF!</f>
        <v>#REF!</v>
      </c>
      <c r="F696">
        <v>1170</v>
      </c>
      <c r="K696" t="e">
        <f>#REF!</f>
        <v>#REF!</v>
      </c>
      <c r="L696">
        <v>885</v>
      </c>
    </row>
    <row r="697" spans="5:12">
      <c r="E697" t="e">
        <f>#REF!</f>
        <v>#REF!</v>
      </c>
      <c r="F697">
        <v>1171</v>
      </c>
      <c r="K697" t="e">
        <f>#REF!</f>
        <v>#REF!</v>
      </c>
      <c r="L697">
        <v>886</v>
      </c>
    </row>
    <row r="698" spans="5:12">
      <c r="E698" t="e">
        <f>#REF!</f>
        <v>#REF!</v>
      </c>
      <c r="F698">
        <v>1172</v>
      </c>
      <c r="K698" t="e">
        <f>#REF!</f>
        <v>#REF!</v>
      </c>
      <c r="L698">
        <v>887</v>
      </c>
    </row>
    <row r="699" spans="5:12">
      <c r="E699" t="e">
        <f>#REF!</f>
        <v>#REF!</v>
      </c>
      <c r="F699">
        <v>1173</v>
      </c>
      <c r="K699" t="e">
        <f>#REF!</f>
        <v>#REF!</v>
      </c>
      <c r="L699">
        <v>888</v>
      </c>
    </row>
    <row r="700" spans="5:12">
      <c r="E700" t="e">
        <f>#REF!</f>
        <v>#REF!</v>
      </c>
      <c r="F700">
        <v>1174</v>
      </c>
      <c r="K700" t="e">
        <f>#REF!</f>
        <v>#REF!</v>
      </c>
      <c r="L700">
        <v>889</v>
      </c>
    </row>
    <row r="701" spans="5:12">
      <c r="E701" t="e">
        <f>#REF!</f>
        <v>#REF!</v>
      </c>
      <c r="F701">
        <v>1175</v>
      </c>
      <c r="K701" t="e">
        <f>#REF!</f>
        <v>#REF!</v>
      </c>
      <c r="L701">
        <v>890</v>
      </c>
    </row>
    <row r="702" spans="5:12">
      <c r="E702" t="e">
        <f>#REF!</f>
        <v>#REF!</v>
      </c>
      <c r="F702">
        <v>1176</v>
      </c>
      <c r="K702" t="e">
        <f>#REF!</f>
        <v>#REF!</v>
      </c>
      <c r="L702">
        <v>891</v>
      </c>
    </row>
    <row r="703" spans="5:12">
      <c r="E703" t="e">
        <f>#REF!</f>
        <v>#REF!</v>
      </c>
      <c r="F703">
        <v>1177</v>
      </c>
      <c r="K703" t="e">
        <f>#REF!</f>
        <v>#REF!</v>
      </c>
      <c r="L703">
        <v>892</v>
      </c>
    </row>
    <row r="704" spans="5:12">
      <c r="E704" t="e">
        <f>#REF!</f>
        <v>#REF!</v>
      </c>
      <c r="F704">
        <v>1178</v>
      </c>
      <c r="K704" t="e">
        <f>#REF!</f>
        <v>#REF!</v>
      </c>
      <c r="L704">
        <v>893</v>
      </c>
    </row>
    <row r="705" spans="5:12">
      <c r="E705" t="e">
        <f>#REF!</f>
        <v>#REF!</v>
      </c>
      <c r="F705">
        <v>1179</v>
      </c>
      <c r="K705" t="e">
        <f>#REF!</f>
        <v>#REF!</v>
      </c>
      <c r="L705">
        <v>894</v>
      </c>
    </row>
    <row r="706" spans="5:12">
      <c r="E706" t="e">
        <f>#REF!</f>
        <v>#REF!</v>
      </c>
      <c r="F706">
        <v>1180</v>
      </c>
      <c r="K706" t="e">
        <f>#REF!</f>
        <v>#REF!</v>
      </c>
      <c r="L706">
        <v>895</v>
      </c>
    </row>
    <row r="707" spans="5:12">
      <c r="E707" t="e">
        <f>#REF!</f>
        <v>#REF!</v>
      </c>
      <c r="F707">
        <v>1181</v>
      </c>
      <c r="K707" t="e">
        <f>#REF!</f>
        <v>#REF!</v>
      </c>
      <c r="L707">
        <v>896</v>
      </c>
    </row>
    <row r="708" spans="5:12">
      <c r="E708" t="e">
        <f>#REF!</f>
        <v>#REF!</v>
      </c>
      <c r="F708">
        <v>1182</v>
      </c>
      <c r="K708" t="e">
        <f>#REF!</f>
        <v>#REF!</v>
      </c>
      <c r="L708">
        <v>897</v>
      </c>
    </row>
    <row r="709" spans="5:12">
      <c r="E709" t="e">
        <f>#REF!</f>
        <v>#REF!</v>
      </c>
      <c r="F709">
        <v>1183</v>
      </c>
      <c r="K709" t="e">
        <f>#REF!</f>
        <v>#REF!</v>
      </c>
      <c r="L709">
        <v>898</v>
      </c>
    </row>
    <row r="710" spans="5:12">
      <c r="E710" t="e">
        <f>#REF!</f>
        <v>#REF!</v>
      </c>
      <c r="F710">
        <v>1184</v>
      </c>
      <c r="K710" t="e">
        <f>#REF!</f>
        <v>#REF!</v>
      </c>
      <c r="L710">
        <v>899</v>
      </c>
    </row>
    <row r="711" spans="5:12">
      <c r="E711" t="e">
        <f>#REF!</f>
        <v>#REF!</v>
      </c>
      <c r="F711">
        <v>1185</v>
      </c>
      <c r="K711" t="e">
        <f>#REF!</f>
        <v>#REF!</v>
      </c>
      <c r="L711">
        <v>900</v>
      </c>
    </row>
    <row r="712" spans="5:12">
      <c r="E712" t="e">
        <f>#REF!</f>
        <v>#REF!</v>
      </c>
      <c r="F712">
        <v>1186</v>
      </c>
      <c r="K712" t="e">
        <f>#REF!</f>
        <v>#REF!</v>
      </c>
      <c r="L712">
        <v>901</v>
      </c>
    </row>
    <row r="713" spans="5:12">
      <c r="E713" t="e">
        <f>#REF!</f>
        <v>#REF!</v>
      </c>
      <c r="F713">
        <v>1187</v>
      </c>
      <c r="K713" t="e">
        <f>#REF!</f>
        <v>#REF!</v>
      </c>
      <c r="L713">
        <v>902</v>
      </c>
    </row>
    <row r="714" spans="5:12">
      <c r="E714" t="e">
        <f>#REF!</f>
        <v>#REF!</v>
      </c>
      <c r="F714">
        <v>1188</v>
      </c>
      <c r="K714" t="e">
        <f>#REF!</f>
        <v>#REF!</v>
      </c>
      <c r="L714">
        <v>903</v>
      </c>
    </row>
    <row r="715" spans="5:12">
      <c r="E715" t="e">
        <f>#REF!</f>
        <v>#REF!</v>
      </c>
      <c r="F715">
        <v>1189</v>
      </c>
      <c r="K715" t="e">
        <f>#REF!</f>
        <v>#REF!</v>
      </c>
      <c r="L715">
        <v>904</v>
      </c>
    </row>
    <row r="716" spans="5:12">
      <c r="E716" t="e">
        <f>#REF!</f>
        <v>#REF!</v>
      </c>
      <c r="F716">
        <v>1190</v>
      </c>
      <c r="K716" t="e">
        <f>#REF!</f>
        <v>#REF!</v>
      </c>
      <c r="L716">
        <v>905</v>
      </c>
    </row>
    <row r="717" spans="5:12">
      <c r="E717" t="e">
        <f>#REF!</f>
        <v>#REF!</v>
      </c>
      <c r="F717">
        <v>1191</v>
      </c>
      <c r="K717" t="e">
        <f>#REF!</f>
        <v>#REF!</v>
      </c>
      <c r="L717">
        <v>906</v>
      </c>
    </row>
    <row r="718" spans="5:12">
      <c r="E718" t="e">
        <f>#REF!</f>
        <v>#REF!</v>
      </c>
      <c r="F718">
        <v>1192</v>
      </c>
      <c r="K718" t="e">
        <f>#REF!</f>
        <v>#REF!</v>
      </c>
      <c r="L718">
        <v>907</v>
      </c>
    </row>
    <row r="719" spans="5:12">
      <c r="E719" t="e">
        <f>#REF!</f>
        <v>#REF!</v>
      </c>
      <c r="F719">
        <v>1193</v>
      </c>
      <c r="K719" t="e">
        <f>#REF!</f>
        <v>#REF!</v>
      </c>
      <c r="L719">
        <v>908</v>
      </c>
    </row>
    <row r="720" spans="5:12">
      <c r="E720" t="e">
        <f>#REF!</f>
        <v>#REF!</v>
      </c>
      <c r="F720">
        <v>1194</v>
      </c>
      <c r="K720" t="e">
        <f>#REF!</f>
        <v>#REF!</v>
      </c>
      <c r="L720">
        <v>909</v>
      </c>
    </row>
    <row r="721" spans="5:12">
      <c r="E721" t="e">
        <f>#REF!</f>
        <v>#REF!</v>
      </c>
      <c r="F721">
        <v>1195</v>
      </c>
      <c r="K721" t="e">
        <f>#REF!</f>
        <v>#REF!</v>
      </c>
      <c r="L721">
        <v>910</v>
      </c>
    </row>
    <row r="722" spans="5:12">
      <c r="E722" t="e">
        <f>#REF!</f>
        <v>#REF!</v>
      </c>
      <c r="F722">
        <v>1196</v>
      </c>
      <c r="K722" t="e">
        <f>#REF!</f>
        <v>#REF!</v>
      </c>
      <c r="L722">
        <v>911</v>
      </c>
    </row>
    <row r="723" spans="5:12">
      <c r="E723" t="e">
        <f>#REF!</f>
        <v>#REF!</v>
      </c>
      <c r="F723">
        <v>1197</v>
      </c>
      <c r="K723" t="e">
        <f>#REF!</f>
        <v>#REF!</v>
      </c>
      <c r="L723">
        <v>912</v>
      </c>
    </row>
    <row r="724" spans="5:12">
      <c r="E724" t="e">
        <f>#REF!</f>
        <v>#REF!</v>
      </c>
      <c r="F724">
        <v>1198</v>
      </c>
      <c r="K724" t="e">
        <f>#REF!</f>
        <v>#REF!</v>
      </c>
      <c r="L724">
        <v>913</v>
      </c>
    </row>
    <row r="725" spans="5:12">
      <c r="E725" t="e">
        <f>#REF!</f>
        <v>#REF!</v>
      </c>
      <c r="F725">
        <v>1199</v>
      </c>
      <c r="K725" t="e">
        <f>#REF!</f>
        <v>#REF!</v>
      </c>
      <c r="L725">
        <v>914</v>
      </c>
    </row>
    <row r="726" spans="5:12">
      <c r="E726" t="e">
        <f>#REF!</f>
        <v>#REF!</v>
      </c>
      <c r="F726">
        <v>1200</v>
      </c>
      <c r="K726" t="e">
        <f>#REF!</f>
        <v>#REF!</v>
      </c>
      <c r="L726">
        <v>915</v>
      </c>
    </row>
    <row r="727" spans="5:12">
      <c r="E727" t="e">
        <f>#REF!</f>
        <v>#REF!</v>
      </c>
      <c r="F727">
        <v>1201</v>
      </c>
      <c r="K727" t="e">
        <f>#REF!</f>
        <v>#REF!</v>
      </c>
      <c r="L727">
        <v>916</v>
      </c>
    </row>
    <row r="728" spans="5:12">
      <c r="E728" t="e">
        <f>#REF!</f>
        <v>#REF!</v>
      </c>
      <c r="F728">
        <v>1202</v>
      </c>
      <c r="K728" t="e">
        <f>#REF!</f>
        <v>#REF!</v>
      </c>
      <c r="L728">
        <v>917</v>
      </c>
    </row>
    <row r="729" spans="5:12">
      <c r="E729" t="e">
        <f>#REF!</f>
        <v>#REF!</v>
      </c>
      <c r="F729">
        <v>1203</v>
      </c>
      <c r="K729" t="e">
        <f>#REF!</f>
        <v>#REF!</v>
      </c>
      <c r="L729">
        <v>918</v>
      </c>
    </row>
    <row r="730" spans="5:12">
      <c r="E730" t="e">
        <f>#REF!</f>
        <v>#REF!</v>
      </c>
      <c r="F730">
        <v>1204</v>
      </c>
      <c r="K730" t="e">
        <f>#REF!</f>
        <v>#REF!</v>
      </c>
      <c r="L730">
        <v>919</v>
      </c>
    </row>
    <row r="731" spans="5:12">
      <c r="E731" t="e">
        <f>#REF!</f>
        <v>#REF!</v>
      </c>
      <c r="F731">
        <v>1205</v>
      </c>
      <c r="K731" t="e">
        <f>#REF!</f>
        <v>#REF!</v>
      </c>
      <c r="L731">
        <v>920</v>
      </c>
    </row>
    <row r="732" spans="5:12">
      <c r="E732" t="e">
        <f>#REF!</f>
        <v>#REF!</v>
      </c>
      <c r="F732">
        <v>1206</v>
      </c>
      <c r="K732" t="e">
        <f>#REF!</f>
        <v>#REF!</v>
      </c>
      <c r="L732">
        <v>921</v>
      </c>
    </row>
    <row r="733" spans="5:12">
      <c r="E733" t="e">
        <f>#REF!</f>
        <v>#REF!</v>
      </c>
      <c r="F733">
        <v>1207</v>
      </c>
      <c r="K733" t="e">
        <f>#REF!</f>
        <v>#REF!</v>
      </c>
      <c r="L733">
        <v>922</v>
      </c>
    </row>
    <row r="734" spans="5:12">
      <c r="E734" t="e">
        <f>#REF!</f>
        <v>#REF!</v>
      </c>
      <c r="F734">
        <v>1208</v>
      </c>
      <c r="K734" t="e">
        <f>#REF!</f>
        <v>#REF!</v>
      </c>
      <c r="L734">
        <v>923</v>
      </c>
    </row>
    <row r="735" spans="5:12">
      <c r="E735" t="e">
        <f>#REF!</f>
        <v>#REF!</v>
      </c>
      <c r="F735">
        <v>1209</v>
      </c>
      <c r="K735" t="e">
        <f>#REF!</f>
        <v>#REF!</v>
      </c>
      <c r="L735">
        <v>924</v>
      </c>
    </row>
    <row r="736" spans="5:12">
      <c r="E736" t="e">
        <f>#REF!</f>
        <v>#REF!</v>
      </c>
      <c r="F736">
        <v>1210</v>
      </c>
      <c r="K736" t="e">
        <f>#REF!</f>
        <v>#REF!</v>
      </c>
      <c r="L736">
        <v>925</v>
      </c>
    </row>
    <row r="737" spans="5:12">
      <c r="E737" t="e">
        <f>#REF!</f>
        <v>#REF!</v>
      </c>
      <c r="F737">
        <v>1211</v>
      </c>
      <c r="K737" t="e">
        <f>#REF!</f>
        <v>#REF!</v>
      </c>
      <c r="L737">
        <v>926</v>
      </c>
    </row>
    <row r="738" spans="5:12">
      <c r="E738" t="e">
        <f>#REF!</f>
        <v>#REF!</v>
      </c>
      <c r="F738">
        <v>1212</v>
      </c>
      <c r="K738" t="e">
        <f>#REF!</f>
        <v>#REF!</v>
      </c>
      <c r="L738">
        <v>927</v>
      </c>
    </row>
    <row r="739" spans="5:12">
      <c r="E739" t="e">
        <f>#REF!</f>
        <v>#REF!</v>
      </c>
      <c r="F739">
        <v>1213</v>
      </c>
      <c r="K739" t="e">
        <f>#REF!</f>
        <v>#REF!</v>
      </c>
      <c r="L739">
        <v>928</v>
      </c>
    </row>
    <row r="740" spans="5:12">
      <c r="E740" t="e">
        <f>#REF!</f>
        <v>#REF!</v>
      </c>
      <c r="F740">
        <v>1214</v>
      </c>
      <c r="K740" t="e">
        <f>#REF!</f>
        <v>#REF!</v>
      </c>
      <c r="L740">
        <v>929</v>
      </c>
    </row>
    <row r="741" spans="5:12">
      <c r="E741" t="e">
        <f>#REF!</f>
        <v>#REF!</v>
      </c>
      <c r="F741">
        <v>1215</v>
      </c>
      <c r="K741" t="e">
        <f>#REF!</f>
        <v>#REF!</v>
      </c>
      <c r="L741">
        <v>930</v>
      </c>
    </row>
    <row r="742" spans="5:12">
      <c r="E742" t="e">
        <f>#REF!</f>
        <v>#REF!</v>
      </c>
      <c r="F742">
        <v>1216</v>
      </c>
      <c r="K742" t="e">
        <f>#REF!</f>
        <v>#REF!</v>
      </c>
      <c r="L742">
        <v>931</v>
      </c>
    </row>
    <row r="743" spans="5:12">
      <c r="E743" t="e">
        <f>#REF!</f>
        <v>#REF!</v>
      </c>
      <c r="F743">
        <v>1217</v>
      </c>
      <c r="K743" t="e">
        <f>#REF!</f>
        <v>#REF!</v>
      </c>
      <c r="L743">
        <v>932</v>
      </c>
    </row>
    <row r="744" spans="5:12">
      <c r="E744" t="e">
        <f>#REF!</f>
        <v>#REF!</v>
      </c>
      <c r="F744">
        <v>1218</v>
      </c>
      <c r="K744" t="e">
        <f>#REF!</f>
        <v>#REF!</v>
      </c>
      <c r="L744">
        <v>933</v>
      </c>
    </row>
    <row r="745" spans="5:12">
      <c r="E745" t="e">
        <f>#REF!</f>
        <v>#REF!</v>
      </c>
      <c r="F745">
        <v>1219</v>
      </c>
      <c r="K745" t="e">
        <f>#REF!</f>
        <v>#REF!</v>
      </c>
      <c r="L745">
        <v>934</v>
      </c>
    </row>
    <row r="746" spans="5:12">
      <c r="E746" t="e">
        <f>#REF!</f>
        <v>#REF!</v>
      </c>
      <c r="F746">
        <v>1220</v>
      </c>
      <c r="K746" t="e">
        <f>#REF!</f>
        <v>#REF!</v>
      </c>
      <c r="L746">
        <v>935</v>
      </c>
    </row>
    <row r="747" spans="5:12">
      <c r="E747" t="e">
        <f>#REF!</f>
        <v>#REF!</v>
      </c>
      <c r="F747">
        <v>1221</v>
      </c>
      <c r="K747" t="e">
        <f>#REF!</f>
        <v>#REF!</v>
      </c>
      <c r="L747">
        <v>936</v>
      </c>
    </row>
    <row r="748" spans="5:12">
      <c r="E748" t="e">
        <f>#REF!</f>
        <v>#REF!</v>
      </c>
      <c r="F748">
        <v>1222</v>
      </c>
      <c r="K748" t="e">
        <f>#REF!</f>
        <v>#REF!</v>
      </c>
      <c r="L748">
        <v>937</v>
      </c>
    </row>
    <row r="749" spans="5:12">
      <c r="E749" t="e">
        <f>#REF!</f>
        <v>#REF!</v>
      </c>
      <c r="F749">
        <v>1223</v>
      </c>
      <c r="K749" t="e">
        <f>#REF!</f>
        <v>#REF!</v>
      </c>
      <c r="L749">
        <v>938</v>
      </c>
    </row>
    <row r="750" spans="5:12">
      <c r="E750" t="e">
        <f>#REF!</f>
        <v>#REF!</v>
      </c>
      <c r="F750">
        <v>1224</v>
      </c>
      <c r="K750" t="e">
        <f>#REF!</f>
        <v>#REF!</v>
      </c>
      <c r="L750">
        <v>939</v>
      </c>
    </row>
    <row r="751" spans="5:12">
      <c r="E751" t="e">
        <f>#REF!</f>
        <v>#REF!</v>
      </c>
      <c r="F751">
        <v>1225</v>
      </c>
      <c r="K751" t="e">
        <f>#REF!</f>
        <v>#REF!</v>
      </c>
      <c r="L751">
        <v>940</v>
      </c>
    </row>
    <row r="752" spans="5:12">
      <c r="E752" t="e">
        <f>#REF!</f>
        <v>#REF!</v>
      </c>
      <c r="F752">
        <v>1226</v>
      </c>
      <c r="K752" t="e">
        <f>#REF!</f>
        <v>#REF!</v>
      </c>
      <c r="L752">
        <v>941</v>
      </c>
    </row>
    <row r="753" spans="5:12">
      <c r="E753" t="e">
        <f>#REF!</f>
        <v>#REF!</v>
      </c>
      <c r="F753">
        <v>1227</v>
      </c>
      <c r="K753" t="e">
        <f>#REF!</f>
        <v>#REF!</v>
      </c>
      <c r="L753">
        <v>942</v>
      </c>
    </row>
    <row r="754" spans="5:12">
      <c r="E754" t="e">
        <f>#REF!</f>
        <v>#REF!</v>
      </c>
      <c r="F754">
        <v>1228</v>
      </c>
      <c r="K754" t="e">
        <f>#REF!</f>
        <v>#REF!</v>
      </c>
      <c r="L754">
        <v>943</v>
      </c>
    </row>
    <row r="755" spans="5:12">
      <c r="E755" t="e">
        <f>#REF!</f>
        <v>#REF!</v>
      </c>
      <c r="F755">
        <v>1229</v>
      </c>
      <c r="K755" t="e">
        <f>#REF!</f>
        <v>#REF!</v>
      </c>
      <c r="L755">
        <v>944</v>
      </c>
    </row>
    <row r="756" spans="5:12">
      <c r="E756" t="e">
        <f>#REF!</f>
        <v>#REF!</v>
      </c>
      <c r="F756">
        <v>1230</v>
      </c>
      <c r="K756" t="e">
        <f>#REF!</f>
        <v>#REF!</v>
      </c>
      <c r="L756">
        <v>945</v>
      </c>
    </row>
    <row r="757" spans="5:12">
      <c r="E757" t="e">
        <f>#REF!</f>
        <v>#REF!</v>
      </c>
      <c r="F757">
        <v>1231</v>
      </c>
      <c r="K757" t="e">
        <f>#REF!</f>
        <v>#REF!</v>
      </c>
      <c r="L757">
        <v>946</v>
      </c>
    </row>
    <row r="758" spans="5:12">
      <c r="E758" t="e">
        <f>#REF!</f>
        <v>#REF!</v>
      </c>
      <c r="F758">
        <v>1232</v>
      </c>
      <c r="K758" t="e">
        <f>#REF!</f>
        <v>#REF!</v>
      </c>
      <c r="L758">
        <v>947</v>
      </c>
    </row>
    <row r="759" spans="5:12">
      <c r="E759" t="e">
        <f>#REF!</f>
        <v>#REF!</v>
      </c>
      <c r="F759">
        <v>1233</v>
      </c>
      <c r="K759" t="e">
        <f>#REF!</f>
        <v>#REF!</v>
      </c>
      <c r="L759">
        <v>948</v>
      </c>
    </row>
    <row r="760" spans="5:12">
      <c r="E760" t="e">
        <f>#REF!</f>
        <v>#REF!</v>
      </c>
      <c r="F760">
        <v>1234</v>
      </c>
      <c r="K760" t="e">
        <f>#REF!</f>
        <v>#REF!</v>
      </c>
      <c r="L760">
        <v>949</v>
      </c>
    </row>
    <row r="761" spans="5:12">
      <c r="E761" t="e">
        <f>#REF!</f>
        <v>#REF!</v>
      </c>
      <c r="F761">
        <v>1235</v>
      </c>
      <c r="K761" t="e">
        <f>#REF!</f>
        <v>#REF!</v>
      </c>
      <c r="L761">
        <v>950</v>
      </c>
    </row>
    <row r="762" spans="5:12">
      <c r="E762" t="e">
        <f>#REF!</f>
        <v>#REF!</v>
      </c>
      <c r="F762">
        <v>1236</v>
      </c>
      <c r="K762" t="e">
        <f>#REF!</f>
        <v>#REF!</v>
      </c>
      <c r="L762">
        <v>951</v>
      </c>
    </row>
    <row r="763" spans="5:12">
      <c r="E763" t="e">
        <f>#REF!</f>
        <v>#REF!</v>
      </c>
      <c r="F763">
        <v>1237</v>
      </c>
      <c r="K763" t="e">
        <f>#REF!</f>
        <v>#REF!</v>
      </c>
      <c r="L763">
        <v>952</v>
      </c>
    </row>
    <row r="764" spans="5:12">
      <c r="E764" t="e">
        <f>#REF!</f>
        <v>#REF!</v>
      </c>
      <c r="F764">
        <v>1238</v>
      </c>
      <c r="K764" t="e">
        <f>#REF!</f>
        <v>#REF!</v>
      </c>
      <c r="L764">
        <v>953</v>
      </c>
    </row>
    <row r="765" spans="5:12">
      <c r="E765" t="e">
        <f>#REF!</f>
        <v>#REF!</v>
      </c>
      <c r="F765">
        <v>1239</v>
      </c>
      <c r="K765" t="e">
        <f>#REF!</f>
        <v>#REF!</v>
      </c>
      <c r="L765">
        <v>954</v>
      </c>
    </row>
    <row r="766" spans="5:12">
      <c r="E766" t="e">
        <f>#REF!</f>
        <v>#REF!</v>
      </c>
      <c r="F766">
        <v>1240</v>
      </c>
      <c r="K766" t="e">
        <f>#REF!</f>
        <v>#REF!</v>
      </c>
      <c r="L766">
        <v>955</v>
      </c>
    </row>
    <row r="767" spans="5:12">
      <c r="E767" t="e">
        <f>#REF!</f>
        <v>#REF!</v>
      </c>
      <c r="F767">
        <v>1241</v>
      </c>
      <c r="K767" t="e">
        <f>#REF!</f>
        <v>#REF!</v>
      </c>
      <c r="L767">
        <v>956</v>
      </c>
    </row>
    <row r="768" spans="5:12">
      <c r="E768" t="e">
        <f>#REF!</f>
        <v>#REF!</v>
      </c>
      <c r="F768">
        <v>1242</v>
      </c>
      <c r="K768" t="e">
        <f>#REF!</f>
        <v>#REF!</v>
      </c>
      <c r="L768">
        <v>957</v>
      </c>
    </row>
    <row r="769" spans="5:12">
      <c r="E769" t="e">
        <f>#REF!</f>
        <v>#REF!</v>
      </c>
      <c r="F769">
        <v>1243</v>
      </c>
      <c r="K769" t="e">
        <f>#REF!</f>
        <v>#REF!</v>
      </c>
      <c r="L769">
        <v>958</v>
      </c>
    </row>
    <row r="770" spans="5:12">
      <c r="E770" t="e">
        <f>#REF!</f>
        <v>#REF!</v>
      </c>
      <c r="F770">
        <v>1244</v>
      </c>
      <c r="K770" t="e">
        <f>#REF!</f>
        <v>#REF!</v>
      </c>
      <c r="L770">
        <v>959</v>
      </c>
    </row>
    <row r="771" spans="5:12">
      <c r="E771" t="e">
        <f>#REF!</f>
        <v>#REF!</v>
      </c>
      <c r="F771">
        <v>1245</v>
      </c>
      <c r="K771" t="e">
        <f>#REF!</f>
        <v>#REF!</v>
      </c>
      <c r="L771">
        <v>960</v>
      </c>
    </row>
    <row r="772" spans="5:12">
      <c r="E772" t="e">
        <f>#REF!</f>
        <v>#REF!</v>
      </c>
      <c r="F772">
        <v>1246</v>
      </c>
      <c r="K772" t="e">
        <f>#REF!</f>
        <v>#REF!</v>
      </c>
      <c r="L772">
        <v>961</v>
      </c>
    </row>
    <row r="773" spans="5:12">
      <c r="E773" t="e">
        <f>#REF!</f>
        <v>#REF!</v>
      </c>
      <c r="F773">
        <v>1247</v>
      </c>
      <c r="K773" t="e">
        <f>#REF!</f>
        <v>#REF!</v>
      </c>
      <c r="L773">
        <v>962</v>
      </c>
    </row>
    <row r="774" spans="5:12">
      <c r="E774" t="e">
        <f>#REF!</f>
        <v>#REF!</v>
      </c>
      <c r="F774">
        <v>1248</v>
      </c>
      <c r="K774" t="e">
        <f>#REF!</f>
        <v>#REF!</v>
      </c>
      <c r="L774">
        <v>963</v>
      </c>
    </row>
    <row r="775" spans="5:12">
      <c r="E775" t="e">
        <f>#REF!</f>
        <v>#REF!</v>
      </c>
      <c r="F775">
        <v>1249</v>
      </c>
      <c r="K775" t="e">
        <f>#REF!</f>
        <v>#REF!</v>
      </c>
      <c r="L775">
        <v>964</v>
      </c>
    </row>
    <row r="776" spans="5:12">
      <c r="E776" t="e">
        <f>#REF!</f>
        <v>#REF!</v>
      </c>
      <c r="F776">
        <v>1250</v>
      </c>
      <c r="K776" t="e">
        <f>#REF!</f>
        <v>#REF!</v>
      </c>
      <c r="L776">
        <v>965</v>
      </c>
    </row>
    <row r="777" spans="5:12">
      <c r="E777" t="e">
        <f>#REF!</f>
        <v>#REF!</v>
      </c>
      <c r="F777">
        <v>1251</v>
      </c>
      <c r="K777" t="e">
        <f>#REF!</f>
        <v>#REF!</v>
      </c>
      <c r="L777">
        <v>966</v>
      </c>
    </row>
    <row r="778" spans="5:12">
      <c r="E778" t="e">
        <f>#REF!</f>
        <v>#REF!</v>
      </c>
      <c r="F778">
        <v>1252</v>
      </c>
      <c r="K778" t="e">
        <f>#REF!</f>
        <v>#REF!</v>
      </c>
      <c r="L778">
        <v>967</v>
      </c>
    </row>
    <row r="779" spans="5:12">
      <c r="E779" t="e">
        <f>#REF!</f>
        <v>#REF!</v>
      </c>
      <c r="F779">
        <v>1253</v>
      </c>
      <c r="K779" t="e">
        <f>#REF!</f>
        <v>#REF!</v>
      </c>
      <c r="L779">
        <v>968</v>
      </c>
    </row>
    <row r="780" spans="5:12">
      <c r="E780" t="e">
        <f>#REF!</f>
        <v>#REF!</v>
      </c>
      <c r="F780">
        <v>1254</v>
      </c>
      <c r="K780" t="e">
        <f>#REF!</f>
        <v>#REF!</v>
      </c>
      <c r="L780">
        <v>969</v>
      </c>
    </row>
    <row r="781" spans="5:12">
      <c r="E781" t="e">
        <f>#REF!</f>
        <v>#REF!</v>
      </c>
      <c r="F781">
        <v>1255</v>
      </c>
      <c r="K781" t="e">
        <f>#REF!</f>
        <v>#REF!</v>
      </c>
      <c r="L781">
        <v>970</v>
      </c>
    </row>
    <row r="782" spans="5:12">
      <c r="E782" t="e">
        <f>#REF!</f>
        <v>#REF!</v>
      </c>
      <c r="F782">
        <v>1256</v>
      </c>
      <c r="K782" t="e">
        <f>#REF!</f>
        <v>#REF!</v>
      </c>
      <c r="L782">
        <v>971</v>
      </c>
    </row>
    <row r="783" spans="5:12">
      <c r="E783" t="e">
        <f>#REF!</f>
        <v>#REF!</v>
      </c>
      <c r="F783">
        <v>1257</v>
      </c>
      <c r="K783" t="e">
        <f>#REF!</f>
        <v>#REF!</v>
      </c>
      <c r="L783">
        <v>972</v>
      </c>
    </row>
    <row r="784" spans="5:12">
      <c r="E784" t="e">
        <f>#REF!</f>
        <v>#REF!</v>
      </c>
      <c r="F784">
        <v>1258</v>
      </c>
      <c r="K784" t="e">
        <f>#REF!</f>
        <v>#REF!</v>
      </c>
      <c r="L784">
        <v>973</v>
      </c>
    </row>
    <row r="785" spans="5:12">
      <c r="E785" t="e">
        <f>#REF!</f>
        <v>#REF!</v>
      </c>
      <c r="F785">
        <v>1259</v>
      </c>
      <c r="K785" t="e">
        <f>#REF!</f>
        <v>#REF!</v>
      </c>
      <c r="L785">
        <v>974</v>
      </c>
    </row>
    <row r="786" spans="5:12">
      <c r="E786" t="e">
        <f>#REF!</f>
        <v>#REF!</v>
      </c>
      <c r="F786">
        <v>1260</v>
      </c>
      <c r="K786" t="e">
        <f>#REF!</f>
        <v>#REF!</v>
      </c>
      <c r="L786">
        <v>975</v>
      </c>
    </row>
    <row r="787" spans="5:12">
      <c r="E787" t="e">
        <f>#REF!</f>
        <v>#REF!</v>
      </c>
      <c r="F787">
        <v>1261</v>
      </c>
      <c r="K787" t="e">
        <f>#REF!</f>
        <v>#REF!</v>
      </c>
      <c r="L787">
        <v>976</v>
      </c>
    </row>
    <row r="788" spans="5:12">
      <c r="E788" t="e">
        <f>#REF!</f>
        <v>#REF!</v>
      </c>
      <c r="F788">
        <v>1262</v>
      </c>
      <c r="K788" t="e">
        <f>#REF!</f>
        <v>#REF!</v>
      </c>
      <c r="L788">
        <v>977</v>
      </c>
    </row>
    <row r="789" spans="5:12">
      <c r="E789" t="e">
        <f>#REF!</f>
        <v>#REF!</v>
      </c>
      <c r="F789">
        <v>1263</v>
      </c>
      <c r="K789" t="e">
        <f>#REF!</f>
        <v>#REF!</v>
      </c>
      <c r="L789">
        <v>978</v>
      </c>
    </row>
    <row r="790" spans="5:12">
      <c r="E790" t="e">
        <f>#REF!</f>
        <v>#REF!</v>
      </c>
      <c r="F790">
        <v>1264</v>
      </c>
      <c r="K790" t="e">
        <f>#REF!</f>
        <v>#REF!</v>
      </c>
      <c r="L790">
        <v>979</v>
      </c>
    </row>
    <row r="791" spans="5:12">
      <c r="E791" t="e">
        <f>#REF!</f>
        <v>#REF!</v>
      </c>
      <c r="F791">
        <v>1265</v>
      </c>
      <c r="K791" t="e">
        <f>#REF!</f>
        <v>#REF!</v>
      </c>
      <c r="L791">
        <v>980</v>
      </c>
    </row>
    <row r="792" spans="5:12">
      <c r="E792" t="e">
        <f>#REF!</f>
        <v>#REF!</v>
      </c>
      <c r="F792">
        <v>1266</v>
      </c>
      <c r="K792" t="e">
        <f>#REF!</f>
        <v>#REF!</v>
      </c>
      <c r="L792">
        <v>981</v>
      </c>
    </row>
    <row r="793" spans="5:12">
      <c r="E793" t="e">
        <f>#REF!</f>
        <v>#REF!</v>
      </c>
      <c r="F793">
        <v>1267</v>
      </c>
      <c r="K793" t="e">
        <f>#REF!</f>
        <v>#REF!</v>
      </c>
      <c r="L793">
        <v>982</v>
      </c>
    </row>
    <row r="794" spans="5:12">
      <c r="E794" t="e">
        <f>#REF!</f>
        <v>#REF!</v>
      </c>
      <c r="F794">
        <v>1268</v>
      </c>
      <c r="K794" t="e">
        <f>#REF!</f>
        <v>#REF!</v>
      </c>
      <c r="L794">
        <v>983</v>
      </c>
    </row>
    <row r="795" spans="5:12">
      <c r="E795" t="e">
        <f>#REF!</f>
        <v>#REF!</v>
      </c>
      <c r="F795">
        <v>1269</v>
      </c>
      <c r="K795" t="e">
        <f>#REF!</f>
        <v>#REF!</v>
      </c>
      <c r="L795">
        <v>984</v>
      </c>
    </row>
    <row r="796" spans="5:12">
      <c r="E796" t="e">
        <f>#REF!</f>
        <v>#REF!</v>
      </c>
      <c r="F796">
        <v>1270</v>
      </c>
      <c r="K796" t="e">
        <f>#REF!</f>
        <v>#REF!</v>
      </c>
      <c r="L796">
        <v>985</v>
      </c>
    </row>
    <row r="797" spans="5:12">
      <c r="E797" t="e">
        <f>#REF!</f>
        <v>#REF!</v>
      </c>
      <c r="F797">
        <v>1271</v>
      </c>
      <c r="K797" t="e">
        <f>#REF!</f>
        <v>#REF!</v>
      </c>
      <c r="L797">
        <v>986</v>
      </c>
    </row>
    <row r="798" spans="5:12">
      <c r="E798" t="e">
        <f>#REF!</f>
        <v>#REF!</v>
      </c>
      <c r="F798">
        <v>1272</v>
      </c>
      <c r="K798" t="e">
        <f>#REF!</f>
        <v>#REF!</v>
      </c>
      <c r="L798">
        <v>987</v>
      </c>
    </row>
    <row r="799" spans="5:12">
      <c r="E799" t="e">
        <f>#REF!</f>
        <v>#REF!</v>
      </c>
      <c r="F799">
        <v>1273</v>
      </c>
      <c r="K799" t="e">
        <f>#REF!</f>
        <v>#REF!</v>
      </c>
      <c r="L799">
        <v>988</v>
      </c>
    </row>
    <row r="800" spans="5:12">
      <c r="E800" t="e">
        <f>#REF!</f>
        <v>#REF!</v>
      </c>
      <c r="F800">
        <v>1274</v>
      </c>
      <c r="K800" t="e">
        <f>#REF!</f>
        <v>#REF!</v>
      </c>
      <c r="L800">
        <v>989</v>
      </c>
    </row>
    <row r="801" spans="5:12">
      <c r="E801" t="e">
        <f>#REF!</f>
        <v>#REF!</v>
      </c>
      <c r="F801">
        <v>1275</v>
      </c>
      <c r="K801" t="e">
        <f>#REF!</f>
        <v>#REF!</v>
      </c>
      <c r="L801">
        <v>990</v>
      </c>
    </row>
    <row r="802" spans="5:12">
      <c r="E802" t="e">
        <f>#REF!</f>
        <v>#REF!</v>
      </c>
      <c r="F802">
        <v>1276</v>
      </c>
      <c r="K802" t="e">
        <f>#REF!</f>
        <v>#REF!</v>
      </c>
      <c r="L802">
        <v>991</v>
      </c>
    </row>
    <row r="803" spans="5:12">
      <c r="E803" t="e">
        <f>#REF!</f>
        <v>#REF!</v>
      </c>
      <c r="F803">
        <v>1277</v>
      </c>
      <c r="K803" t="e">
        <f>#REF!</f>
        <v>#REF!</v>
      </c>
      <c r="L803">
        <v>992</v>
      </c>
    </row>
    <row r="804" spans="5:12">
      <c r="E804" t="e">
        <f>#REF!</f>
        <v>#REF!</v>
      </c>
      <c r="F804">
        <v>1278</v>
      </c>
      <c r="K804" t="e">
        <f>#REF!</f>
        <v>#REF!</v>
      </c>
      <c r="L804">
        <v>993</v>
      </c>
    </row>
    <row r="805" spans="5:12">
      <c r="E805" t="e">
        <f>#REF!</f>
        <v>#REF!</v>
      </c>
      <c r="F805">
        <v>1279</v>
      </c>
      <c r="K805" t="e">
        <f>#REF!</f>
        <v>#REF!</v>
      </c>
      <c r="L805">
        <v>994</v>
      </c>
    </row>
    <row r="806" spans="5:12">
      <c r="E806" t="e">
        <f>#REF!</f>
        <v>#REF!</v>
      </c>
      <c r="F806">
        <v>1280</v>
      </c>
      <c r="K806" t="e">
        <f>#REF!</f>
        <v>#REF!</v>
      </c>
      <c r="L806">
        <v>995</v>
      </c>
    </row>
    <row r="807" spans="5:12">
      <c r="E807" t="e">
        <f>#REF!</f>
        <v>#REF!</v>
      </c>
      <c r="F807">
        <v>1281</v>
      </c>
      <c r="K807" t="e">
        <f>#REF!</f>
        <v>#REF!</v>
      </c>
      <c r="L807">
        <v>996</v>
      </c>
    </row>
    <row r="808" spans="5:12">
      <c r="E808" t="e">
        <f>#REF!</f>
        <v>#REF!</v>
      </c>
      <c r="F808">
        <v>1282</v>
      </c>
      <c r="K808" t="e">
        <f>#REF!</f>
        <v>#REF!</v>
      </c>
      <c r="L808">
        <v>997</v>
      </c>
    </row>
    <row r="809" spans="5:12">
      <c r="E809" t="e">
        <f>#REF!</f>
        <v>#REF!</v>
      </c>
      <c r="F809">
        <v>1283</v>
      </c>
      <c r="K809" t="e">
        <f>#REF!</f>
        <v>#REF!</v>
      </c>
      <c r="L809">
        <v>998</v>
      </c>
    </row>
    <row r="810" spans="5:12">
      <c r="E810" t="e">
        <f>#REF!</f>
        <v>#REF!</v>
      </c>
      <c r="F810">
        <v>1284</v>
      </c>
      <c r="K810" t="e">
        <f>#REF!</f>
        <v>#REF!</v>
      </c>
      <c r="L810">
        <v>999</v>
      </c>
    </row>
    <row r="811" spans="5:12">
      <c r="E811" t="e">
        <f>#REF!</f>
        <v>#REF!</v>
      </c>
      <c r="F811">
        <v>1285</v>
      </c>
      <c r="K811" t="e">
        <f>#REF!</f>
        <v>#REF!</v>
      </c>
      <c r="L811">
        <v>1000</v>
      </c>
    </row>
    <row r="812" spans="5:12">
      <c r="E812" t="e">
        <f>#REF!</f>
        <v>#REF!</v>
      </c>
      <c r="F812">
        <v>1286</v>
      </c>
      <c r="K812" t="e">
        <f>#REF!</f>
        <v>#REF!</v>
      </c>
      <c r="L812">
        <v>1001</v>
      </c>
    </row>
    <row r="813" spans="5:12">
      <c r="E813" t="e">
        <f>#REF!</f>
        <v>#REF!</v>
      </c>
      <c r="F813">
        <v>1287</v>
      </c>
      <c r="K813" t="e">
        <f>#REF!</f>
        <v>#REF!</v>
      </c>
      <c r="L813">
        <v>1002</v>
      </c>
    </row>
    <row r="814" spans="5:12">
      <c r="E814" t="e">
        <f>#REF!</f>
        <v>#REF!</v>
      </c>
      <c r="F814">
        <v>1288</v>
      </c>
      <c r="K814" t="e">
        <f>#REF!</f>
        <v>#REF!</v>
      </c>
      <c r="L814">
        <v>1003</v>
      </c>
    </row>
    <row r="815" spans="5:12">
      <c r="E815" t="e">
        <f>#REF!</f>
        <v>#REF!</v>
      </c>
      <c r="F815">
        <v>1289</v>
      </c>
      <c r="K815" t="e">
        <f>#REF!</f>
        <v>#REF!</v>
      </c>
      <c r="L815">
        <v>1004</v>
      </c>
    </row>
    <row r="816" spans="5:12">
      <c r="E816" t="e">
        <f>#REF!</f>
        <v>#REF!</v>
      </c>
      <c r="F816">
        <v>1290</v>
      </c>
      <c r="K816" t="e">
        <f>#REF!</f>
        <v>#REF!</v>
      </c>
      <c r="L816">
        <v>1005</v>
      </c>
    </row>
    <row r="817" spans="5:12">
      <c r="E817" t="e">
        <f>#REF!</f>
        <v>#REF!</v>
      </c>
      <c r="F817">
        <v>1291</v>
      </c>
      <c r="K817" t="e">
        <f>#REF!</f>
        <v>#REF!</v>
      </c>
      <c r="L817">
        <v>1006</v>
      </c>
    </row>
    <row r="818" spans="5:12">
      <c r="E818" t="e">
        <f>#REF!</f>
        <v>#REF!</v>
      </c>
      <c r="F818">
        <v>1292</v>
      </c>
      <c r="K818" t="e">
        <f>#REF!</f>
        <v>#REF!</v>
      </c>
      <c r="L818">
        <v>1007</v>
      </c>
    </row>
    <row r="819" spans="5:12">
      <c r="E819" t="e">
        <f>#REF!</f>
        <v>#REF!</v>
      </c>
      <c r="F819">
        <v>1293</v>
      </c>
      <c r="K819" t="e">
        <f>#REF!</f>
        <v>#REF!</v>
      </c>
      <c r="L819">
        <v>1008</v>
      </c>
    </row>
    <row r="820" spans="5:12">
      <c r="E820" t="e">
        <f>#REF!</f>
        <v>#REF!</v>
      </c>
      <c r="F820">
        <v>1294</v>
      </c>
      <c r="K820" t="e">
        <f>#REF!</f>
        <v>#REF!</v>
      </c>
      <c r="L820">
        <v>1009</v>
      </c>
    </row>
    <row r="821" spans="5:12">
      <c r="E821" t="e">
        <f>#REF!</f>
        <v>#REF!</v>
      </c>
      <c r="F821">
        <v>1295</v>
      </c>
      <c r="K821" t="e">
        <f>#REF!</f>
        <v>#REF!</v>
      </c>
      <c r="L821">
        <v>1010</v>
      </c>
    </row>
    <row r="822" spans="5:12">
      <c r="E822" t="e">
        <f>#REF!</f>
        <v>#REF!</v>
      </c>
      <c r="F822">
        <v>1296</v>
      </c>
      <c r="K822" t="e">
        <f>#REF!</f>
        <v>#REF!</v>
      </c>
      <c r="L822">
        <v>1011</v>
      </c>
    </row>
    <row r="823" spans="5:12">
      <c r="E823" t="e">
        <f>#REF!</f>
        <v>#REF!</v>
      </c>
      <c r="F823">
        <v>1297</v>
      </c>
      <c r="K823" t="e">
        <f>#REF!</f>
        <v>#REF!</v>
      </c>
      <c r="L823">
        <v>1012</v>
      </c>
    </row>
    <row r="824" spans="5:12">
      <c r="E824" t="e">
        <f>#REF!</f>
        <v>#REF!</v>
      </c>
      <c r="F824">
        <v>1298</v>
      </c>
      <c r="K824" t="e">
        <f>#REF!</f>
        <v>#REF!</v>
      </c>
      <c r="L824">
        <v>1013</v>
      </c>
    </row>
    <row r="825" spans="5:12">
      <c r="E825" t="e">
        <f>#REF!</f>
        <v>#REF!</v>
      </c>
      <c r="F825">
        <v>1299</v>
      </c>
      <c r="K825" t="e">
        <f>#REF!</f>
        <v>#REF!</v>
      </c>
      <c r="L825">
        <v>1014</v>
      </c>
    </row>
    <row r="826" spans="5:12">
      <c r="E826" t="e">
        <f>#REF!</f>
        <v>#REF!</v>
      </c>
      <c r="F826">
        <v>1300</v>
      </c>
      <c r="K826" t="e">
        <f>#REF!</f>
        <v>#REF!</v>
      </c>
      <c r="L826">
        <v>1015</v>
      </c>
    </row>
    <row r="827" spans="5:12">
      <c r="E827" t="e">
        <f>#REF!</f>
        <v>#REF!</v>
      </c>
      <c r="F827">
        <v>1301</v>
      </c>
      <c r="K827" t="e">
        <f>#REF!</f>
        <v>#REF!</v>
      </c>
      <c r="L827">
        <v>1016</v>
      </c>
    </row>
    <row r="828" spans="5:12">
      <c r="E828" t="e">
        <f>#REF!</f>
        <v>#REF!</v>
      </c>
      <c r="F828">
        <v>1302</v>
      </c>
      <c r="K828" t="e">
        <f>#REF!</f>
        <v>#REF!</v>
      </c>
      <c r="L828">
        <v>1017</v>
      </c>
    </row>
    <row r="829" spans="5:12">
      <c r="E829" t="e">
        <f>#REF!</f>
        <v>#REF!</v>
      </c>
      <c r="F829">
        <v>1303</v>
      </c>
      <c r="K829" t="e">
        <f>#REF!</f>
        <v>#REF!</v>
      </c>
      <c r="L829">
        <v>1018</v>
      </c>
    </row>
    <row r="830" spans="5:12">
      <c r="E830" t="e">
        <f>#REF!</f>
        <v>#REF!</v>
      </c>
      <c r="F830">
        <v>1304</v>
      </c>
      <c r="K830" t="e">
        <f>#REF!</f>
        <v>#REF!</v>
      </c>
      <c r="L830">
        <v>1019</v>
      </c>
    </row>
    <row r="831" spans="5:12">
      <c r="E831" t="e">
        <f>#REF!</f>
        <v>#REF!</v>
      </c>
      <c r="F831">
        <v>1305</v>
      </c>
      <c r="K831" t="e">
        <f>#REF!</f>
        <v>#REF!</v>
      </c>
      <c r="L831">
        <v>1020</v>
      </c>
    </row>
    <row r="832" spans="5:12">
      <c r="E832" t="e">
        <f>#REF!</f>
        <v>#REF!</v>
      </c>
      <c r="F832">
        <v>1306</v>
      </c>
      <c r="K832" t="e">
        <f>#REF!</f>
        <v>#REF!</v>
      </c>
      <c r="L832">
        <v>1021</v>
      </c>
    </row>
    <row r="833" spans="5:12">
      <c r="E833" t="e">
        <f>#REF!</f>
        <v>#REF!</v>
      </c>
      <c r="F833">
        <v>1307</v>
      </c>
      <c r="K833" t="e">
        <f>#REF!</f>
        <v>#REF!</v>
      </c>
      <c r="L833">
        <v>1022</v>
      </c>
    </row>
    <row r="834" spans="5:12">
      <c r="E834" t="e">
        <f>#REF!</f>
        <v>#REF!</v>
      </c>
      <c r="F834">
        <v>1308</v>
      </c>
      <c r="K834" t="e">
        <f>#REF!</f>
        <v>#REF!</v>
      </c>
      <c r="L834">
        <v>1023</v>
      </c>
    </row>
    <row r="835" spans="5:12">
      <c r="E835" t="e">
        <f>#REF!</f>
        <v>#REF!</v>
      </c>
      <c r="F835">
        <v>1309</v>
      </c>
      <c r="K835" t="e">
        <f>#REF!</f>
        <v>#REF!</v>
      </c>
      <c r="L835">
        <v>1024</v>
      </c>
    </row>
    <row r="836" spans="5:12">
      <c r="E836" t="e">
        <f>#REF!</f>
        <v>#REF!</v>
      </c>
      <c r="F836">
        <v>1310</v>
      </c>
      <c r="K836" t="e">
        <f>#REF!</f>
        <v>#REF!</v>
      </c>
      <c r="L836">
        <v>1025</v>
      </c>
    </row>
    <row r="837" spans="5:12">
      <c r="E837" t="e">
        <f>#REF!</f>
        <v>#REF!</v>
      </c>
      <c r="F837">
        <v>1311</v>
      </c>
      <c r="K837" t="e">
        <f>#REF!</f>
        <v>#REF!</v>
      </c>
      <c r="L837">
        <v>1026</v>
      </c>
    </row>
    <row r="838" spans="5:12">
      <c r="E838" t="e">
        <f>#REF!</f>
        <v>#REF!</v>
      </c>
      <c r="F838">
        <v>1312</v>
      </c>
      <c r="K838" t="e">
        <f>#REF!</f>
        <v>#REF!</v>
      </c>
      <c r="L838">
        <v>1027</v>
      </c>
    </row>
    <row r="839" spans="5:12">
      <c r="E839" t="e">
        <f>#REF!</f>
        <v>#REF!</v>
      </c>
      <c r="F839">
        <v>1313</v>
      </c>
      <c r="K839" t="e">
        <f>#REF!</f>
        <v>#REF!</v>
      </c>
      <c r="L839">
        <v>1028</v>
      </c>
    </row>
    <row r="840" spans="5:12">
      <c r="E840" t="e">
        <f>#REF!</f>
        <v>#REF!</v>
      </c>
      <c r="F840">
        <v>1314</v>
      </c>
      <c r="K840" t="e">
        <f>#REF!</f>
        <v>#REF!</v>
      </c>
      <c r="L840">
        <v>1029</v>
      </c>
    </row>
    <row r="841" spans="5:12">
      <c r="E841" t="e">
        <f>#REF!</f>
        <v>#REF!</v>
      </c>
      <c r="F841">
        <v>1315</v>
      </c>
      <c r="K841" t="e">
        <f>#REF!</f>
        <v>#REF!</v>
      </c>
      <c r="L841">
        <v>1030</v>
      </c>
    </row>
    <row r="842" spans="5:12">
      <c r="E842" t="e">
        <f>#REF!</f>
        <v>#REF!</v>
      </c>
      <c r="F842">
        <v>1316</v>
      </c>
      <c r="K842" t="e">
        <f>#REF!</f>
        <v>#REF!</v>
      </c>
      <c r="L842">
        <v>1031</v>
      </c>
    </row>
    <row r="843" spans="5:12">
      <c r="E843" t="e">
        <f>#REF!</f>
        <v>#REF!</v>
      </c>
      <c r="F843">
        <v>1317</v>
      </c>
      <c r="K843" t="e">
        <f>#REF!</f>
        <v>#REF!</v>
      </c>
      <c r="L843">
        <v>1032</v>
      </c>
    </row>
    <row r="844" spans="5:12">
      <c r="E844" t="e">
        <f>#REF!</f>
        <v>#REF!</v>
      </c>
      <c r="F844">
        <v>1318</v>
      </c>
      <c r="K844" t="e">
        <f>#REF!</f>
        <v>#REF!</v>
      </c>
      <c r="L844">
        <v>1033</v>
      </c>
    </row>
    <row r="845" spans="5:12">
      <c r="E845" t="e">
        <f>#REF!</f>
        <v>#REF!</v>
      </c>
      <c r="F845">
        <v>1319</v>
      </c>
      <c r="K845" t="e">
        <f>#REF!</f>
        <v>#REF!</v>
      </c>
      <c r="L845">
        <v>1034</v>
      </c>
    </row>
    <row r="846" spans="5:12">
      <c r="E846" t="e">
        <f>#REF!</f>
        <v>#REF!</v>
      </c>
      <c r="F846">
        <v>1320</v>
      </c>
      <c r="K846" t="e">
        <f>#REF!</f>
        <v>#REF!</v>
      </c>
      <c r="L846">
        <v>1035</v>
      </c>
    </row>
    <row r="847" spans="5:12">
      <c r="E847" t="e">
        <f>#REF!</f>
        <v>#REF!</v>
      </c>
      <c r="F847">
        <v>1321</v>
      </c>
      <c r="K847" t="e">
        <f>#REF!</f>
        <v>#REF!</v>
      </c>
      <c r="L847">
        <v>1036</v>
      </c>
    </row>
    <row r="848" spans="5:12">
      <c r="E848" t="e">
        <f>#REF!</f>
        <v>#REF!</v>
      </c>
      <c r="F848">
        <v>1322</v>
      </c>
      <c r="K848" t="e">
        <f>#REF!</f>
        <v>#REF!</v>
      </c>
      <c r="L848">
        <v>1037</v>
      </c>
    </row>
    <row r="849" spans="5:12">
      <c r="E849" t="e">
        <f>#REF!</f>
        <v>#REF!</v>
      </c>
      <c r="F849">
        <v>1323</v>
      </c>
      <c r="K849" t="e">
        <f>#REF!</f>
        <v>#REF!</v>
      </c>
      <c r="L849">
        <v>1038</v>
      </c>
    </row>
    <row r="850" spans="5:12">
      <c r="E850" t="e">
        <f>#REF!</f>
        <v>#REF!</v>
      </c>
      <c r="F850">
        <v>1324</v>
      </c>
      <c r="K850" t="e">
        <f>#REF!</f>
        <v>#REF!</v>
      </c>
      <c r="L850">
        <v>1039</v>
      </c>
    </row>
    <row r="851" spans="5:12">
      <c r="E851" t="e">
        <f>#REF!</f>
        <v>#REF!</v>
      </c>
      <c r="F851">
        <v>1325</v>
      </c>
      <c r="K851" t="e">
        <f>#REF!</f>
        <v>#REF!</v>
      </c>
      <c r="L851">
        <v>1040</v>
      </c>
    </row>
    <row r="852" spans="5:12">
      <c r="E852" t="e">
        <f>#REF!</f>
        <v>#REF!</v>
      </c>
      <c r="F852">
        <v>1326</v>
      </c>
      <c r="K852" t="e">
        <f>#REF!</f>
        <v>#REF!</v>
      </c>
      <c r="L852">
        <v>1041</v>
      </c>
    </row>
    <row r="853" spans="5:12">
      <c r="E853" t="e">
        <f>#REF!</f>
        <v>#REF!</v>
      </c>
      <c r="F853">
        <v>1327</v>
      </c>
      <c r="K853" t="e">
        <f>#REF!</f>
        <v>#REF!</v>
      </c>
      <c r="L853">
        <v>1042</v>
      </c>
    </row>
    <row r="854" spans="5:12">
      <c r="E854" t="e">
        <f>#REF!</f>
        <v>#REF!</v>
      </c>
      <c r="F854">
        <v>1328</v>
      </c>
      <c r="K854" t="e">
        <f>#REF!</f>
        <v>#REF!</v>
      </c>
      <c r="L854">
        <v>1043</v>
      </c>
    </row>
    <row r="855" spans="5:12">
      <c r="E855" t="e">
        <f>#REF!</f>
        <v>#REF!</v>
      </c>
      <c r="F855">
        <v>1329</v>
      </c>
      <c r="K855" t="e">
        <f>#REF!</f>
        <v>#REF!</v>
      </c>
      <c r="L855">
        <v>1044</v>
      </c>
    </row>
    <row r="856" spans="5:12">
      <c r="E856" t="e">
        <f>#REF!</f>
        <v>#REF!</v>
      </c>
      <c r="F856">
        <v>1330</v>
      </c>
      <c r="K856" t="e">
        <f>#REF!</f>
        <v>#REF!</v>
      </c>
      <c r="L856">
        <v>1045</v>
      </c>
    </row>
    <row r="857" spans="5:12">
      <c r="E857" t="e">
        <f>#REF!</f>
        <v>#REF!</v>
      </c>
      <c r="F857">
        <v>1331</v>
      </c>
      <c r="K857" t="e">
        <f>#REF!</f>
        <v>#REF!</v>
      </c>
      <c r="L857">
        <v>1046</v>
      </c>
    </row>
    <row r="858" spans="5:12">
      <c r="E858" t="e">
        <f>#REF!</f>
        <v>#REF!</v>
      </c>
      <c r="F858">
        <v>1332</v>
      </c>
      <c r="K858" t="e">
        <f>#REF!</f>
        <v>#REF!</v>
      </c>
      <c r="L858">
        <v>1047</v>
      </c>
    </row>
    <row r="859" spans="5:12">
      <c r="E859" t="e">
        <f>#REF!</f>
        <v>#REF!</v>
      </c>
      <c r="F859">
        <v>1333</v>
      </c>
      <c r="K859" t="e">
        <f>#REF!</f>
        <v>#REF!</v>
      </c>
      <c r="L859">
        <v>1048</v>
      </c>
    </row>
    <row r="860" spans="5:12">
      <c r="E860" t="e">
        <f>#REF!</f>
        <v>#REF!</v>
      </c>
      <c r="F860">
        <v>1334</v>
      </c>
      <c r="K860" t="e">
        <f>#REF!</f>
        <v>#REF!</v>
      </c>
      <c r="L860">
        <v>1049</v>
      </c>
    </row>
    <row r="861" spans="5:12">
      <c r="E861" t="e">
        <f>#REF!</f>
        <v>#REF!</v>
      </c>
      <c r="F861">
        <v>1335</v>
      </c>
      <c r="K861" t="e">
        <f>#REF!</f>
        <v>#REF!</v>
      </c>
      <c r="L861">
        <v>1050</v>
      </c>
    </row>
    <row r="862" spans="5:12">
      <c r="E862" t="e">
        <f>#REF!</f>
        <v>#REF!</v>
      </c>
      <c r="F862">
        <v>1336</v>
      </c>
      <c r="K862" t="e">
        <f>#REF!</f>
        <v>#REF!</v>
      </c>
      <c r="L862">
        <v>1051</v>
      </c>
    </row>
    <row r="863" spans="5:12">
      <c r="E863" t="e">
        <f>#REF!</f>
        <v>#REF!</v>
      </c>
      <c r="F863">
        <v>1337</v>
      </c>
      <c r="K863" t="e">
        <f>#REF!</f>
        <v>#REF!</v>
      </c>
      <c r="L863">
        <v>1052</v>
      </c>
    </row>
    <row r="864" spans="5:12">
      <c r="E864" t="e">
        <f>#REF!</f>
        <v>#REF!</v>
      </c>
      <c r="F864">
        <v>1338</v>
      </c>
      <c r="K864" t="e">
        <f>#REF!</f>
        <v>#REF!</v>
      </c>
      <c r="L864">
        <v>1053</v>
      </c>
    </row>
    <row r="865" spans="5:12">
      <c r="E865" t="e">
        <f>#REF!</f>
        <v>#REF!</v>
      </c>
      <c r="F865">
        <v>1339</v>
      </c>
      <c r="K865" t="e">
        <f>#REF!</f>
        <v>#REF!</v>
      </c>
      <c r="L865">
        <v>1054</v>
      </c>
    </row>
    <row r="866" spans="5:12">
      <c r="E866" t="e">
        <f>#REF!</f>
        <v>#REF!</v>
      </c>
      <c r="F866">
        <v>1340</v>
      </c>
      <c r="K866" t="e">
        <f>#REF!</f>
        <v>#REF!</v>
      </c>
      <c r="L866">
        <v>1055</v>
      </c>
    </row>
    <row r="867" spans="5:12">
      <c r="E867" t="e">
        <f>#REF!</f>
        <v>#REF!</v>
      </c>
      <c r="F867">
        <v>1341</v>
      </c>
      <c r="K867" t="e">
        <f>#REF!</f>
        <v>#REF!</v>
      </c>
      <c r="L867">
        <v>1056</v>
      </c>
    </row>
    <row r="868" spans="5:12">
      <c r="E868" t="e">
        <f>#REF!</f>
        <v>#REF!</v>
      </c>
      <c r="F868">
        <v>1342</v>
      </c>
      <c r="K868" t="e">
        <f>#REF!</f>
        <v>#REF!</v>
      </c>
      <c r="L868">
        <v>1057</v>
      </c>
    </row>
    <row r="869" spans="5:12">
      <c r="E869" t="e">
        <f>#REF!</f>
        <v>#REF!</v>
      </c>
      <c r="F869">
        <v>1343</v>
      </c>
      <c r="K869" t="e">
        <f>#REF!</f>
        <v>#REF!</v>
      </c>
      <c r="L869">
        <v>1058</v>
      </c>
    </row>
    <row r="870" spans="5:12">
      <c r="E870" t="e">
        <f>#REF!</f>
        <v>#REF!</v>
      </c>
      <c r="F870">
        <v>1344</v>
      </c>
      <c r="K870" t="e">
        <f>#REF!</f>
        <v>#REF!</v>
      </c>
      <c r="L870">
        <v>1059</v>
      </c>
    </row>
    <row r="871" spans="5:12">
      <c r="E871" t="e">
        <f>#REF!</f>
        <v>#REF!</v>
      </c>
      <c r="F871">
        <v>1345</v>
      </c>
      <c r="K871" t="e">
        <f>#REF!</f>
        <v>#REF!</v>
      </c>
      <c r="L871">
        <v>1060</v>
      </c>
    </row>
    <row r="872" spans="5:12">
      <c r="E872" t="e">
        <f>#REF!</f>
        <v>#REF!</v>
      </c>
      <c r="F872">
        <v>1346</v>
      </c>
      <c r="K872" t="e">
        <f>#REF!</f>
        <v>#REF!</v>
      </c>
      <c r="L872">
        <v>1061</v>
      </c>
    </row>
    <row r="873" spans="5:12">
      <c r="E873" t="e">
        <f>#REF!</f>
        <v>#REF!</v>
      </c>
      <c r="F873">
        <v>1347</v>
      </c>
      <c r="K873" t="e">
        <f>#REF!</f>
        <v>#REF!</v>
      </c>
      <c r="L873">
        <v>1062</v>
      </c>
    </row>
    <row r="874" spans="5:12">
      <c r="E874" t="e">
        <f>#REF!</f>
        <v>#REF!</v>
      </c>
      <c r="F874">
        <v>1348</v>
      </c>
      <c r="K874" t="e">
        <f>#REF!</f>
        <v>#REF!</v>
      </c>
      <c r="L874">
        <v>1063</v>
      </c>
    </row>
    <row r="875" spans="5:12">
      <c r="E875" t="e">
        <f>#REF!</f>
        <v>#REF!</v>
      </c>
      <c r="F875">
        <v>1349</v>
      </c>
      <c r="K875" t="e">
        <f>#REF!</f>
        <v>#REF!</v>
      </c>
      <c r="L875">
        <v>1064</v>
      </c>
    </row>
    <row r="876" spans="5:12">
      <c r="E876" t="e">
        <f>#REF!</f>
        <v>#REF!</v>
      </c>
      <c r="F876">
        <v>1350</v>
      </c>
      <c r="K876" t="e">
        <f>#REF!</f>
        <v>#REF!</v>
      </c>
      <c r="L876">
        <v>1065</v>
      </c>
    </row>
    <row r="877" spans="5:12">
      <c r="E877" t="e">
        <f>#REF!</f>
        <v>#REF!</v>
      </c>
      <c r="F877">
        <v>1351</v>
      </c>
      <c r="K877" t="e">
        <f>#REF!</f>
        <v>#REF!</v>
      </c>
      <c r="L877">
        <v>1066</v>
      </c>
    </row>
    <row r="878" spans="5:12">
      <c r="E878" t="e">
        <f>#REF!</f>
        <v>#REF!</v>
      </c>
      <c r="F878">
        <v>1352</v>
      </c>
      <c r="K878" t="e">
        <f>#REF!</f>
        <v>#REF!</v>
      </c>
      <c r="L878">
        <v>1067</v>
      </c>
    </row>
    <row r="879" spans="5:12">
      <c r="E879" t="e">
        <f>#REF!</f>
        <v>#REF!</v>
      </c>
      <c r="F879">
        <v>1353</v>
      </c>
      <c r="K879" t="e">
        <f>#REF!</f>
        <v>#REF!</v>
      </c>
      <c r="L879">
        <v>1068</v>
      </c>
    </row>
    <row r="880" spans="5:12">
      <c r="E880" t="e">
        <f>#REF!</f>
        <v>#REF!</v>
      </c>
      <c r="F880">
        <v>1354</v>
      </c>
      <c r="K880" t="e">
        <f>#REF!</f>
        <v>#REF!</v>
      </c>
      <c r="L880">
        <v>1069</v>
      </c>
    </row>
    <row r="881" spans="5:12">
      <c r="E881" t="e">
        <f>#REF!</f>
        <v>#REF!</v>
      </c>
      <c r="F881">
        <v>1355</v>
      </c>
      <c r="K881" t="e">
        <f>#REF!</f>
        <v>#REF!</v>
      </c>
      <c r="L881">
        <v>1070</v>
      </c>
    </row>
    <row r="882" spans="5:12">
      <c r="E882" t="e">
        <f>#REF!</f>
        <v>#REF!</v>
      </c>
      <c r="F882">
        <v>1356</v>
      </c>
      <c r="K882" t="e">
        <f>#REF!</f>
        <v>#REF!</v>
      </c>
      <c r="L882">
        <v>1071</v>
      </c>
    </row>
    <row r="883" spans="5:12">
      <c r="E883" t="e">
        <f>#REF!</f>
        <v>#REF!</v>
      </c>
      <c r="F883">
        <v>1357</v>
      </c>
      <c r="K883" t="e">
        <f>#REF!</f>
        <v>#REF!</v>
      </c>
      <c r="L883">
        <v>1072</v>
      </c>
    </row>
    <row r="884" spans="5:12">
      <c r="E884" t="e">
        <f>#REF!</f>
        <v>#REF!</v>
      </c>
      <c r="F884">
        <v>1358</v>
      </c>
      <c r="K884" t="e">
        <f>#REF!</f>
        <v>#REF!</v>
      </c>
      <c r="L884">
        <v>1073</v>
      </c>
    </row>
    <row r="885" spans="5:12">
      <c r="E885" t="e">
        <f>#REF!</f>
        <v>#REF!</v>
      </c>
      <c r="F885">
        <v>1359</v>
      </c>
      <c r="K885" t="e">
        <f>#REF!</f>
        <v>#REF!</v>
      </c>
      <c r="L885">
        <v>1074</v>
      </c>
    </row>
    <row r="886" spans="5:12">
      <c r="E886" t="e">
        <f>#REF!</f>
        <v>#REF!</v>
      </c>
      <c r="F886">
        <v>1360</v>
      </c>
      <c r="K886" t="e">
        <f>#REF!</f>
        <v>#REF!</v>
      </c>
      <c r="L886">
        <v>1075</v>
      </c>
    </row>
    <row r="887" spans="5:12">
      <c r="E887" t="e">
        <f>#REF!</f>
        <v>#REF!</v>
      </c>
      <c r="F887">
        <v>1361</v>
      </c>
      <c r="K887" t="e">
        <f>#REF!</f>
        <v>#REF!</v>
      </c>
      <c r="L887">
        <v>1076</v>
      </c>
    </row>
    <row r="888" spans="5:12">
      <c r="E888" t="e">
        <f>#REF!</f>
        <v>#REF!</v>
      </c>
      <c r="F888">
        <v>1362</v>
      </c>
      <c r="K888" t="e">
        <f>#REF!</f>
        <v>#REF!</v>
      </c>
      <c r="L888">
        <v>1077</v>
      </c>
    </row>
    <row r="889" spans="5:12">
      <c r="E889" t="e">
        <f>#REF!</f>
        <v>#REF!</v>
      </c>
      <c r="F889">
        <v>1363</v>
      </c>
      <c r="K889" t="e">
        <f>#REF!</f>
        <v>#REF!</v>
      </c>
      <c r="L889">
        <v>1078</v>
      </c>
    </row>
    <row r="890" spans="5:12">
      <c r="E890" t="e">
        <f>#REF!</f>
        <v>#REF!</v>
      </c>
      <c r="F890">
        <v>1364</v>
      </c>
      <c r="K890" t="e">
        <f>#REF!</f>
        <v>#REF!</v>
      </c>
      <c r="L890">
        <v>1079</v>
      </c>
    </row>
    <row r="891" spans="5:12">
      <c r="E891" t="e">
        <f>#REF!</f>
        <v>#REF!</v>
      </c>
      <c r="F891">
        <v>1365</v>
      </c>
      <c r="K891" t="e">
        <f>#REF!</f>
        <v>#REF!</v>
      </c>
      <c r="L891">
        <v>1080</v>
      </c>
    </row>
    <row r="892" spans="5:12">
      <c r="E892" t="e">
        <f>#REF!</f>
        <v>#REF!</v>
      </c>
      <c r="F892">
        <v>1366</v>
      </c>
      <c r="K892" t="e">
        <f>#REF!</f>
        <v>#REF!</v>
      </c>
      <c r="L892">
        <v>1081</v>
      </c>
    </row>
    <row r="893" spans="5:12">
      <c r="E893" t="e">
        <f>#REF!</f>
        <v>#REF!</v>
      </c>
      <c r="F893">
        <v>1367</v>
      </c>
      <c r="K893" t="e">
        <f>#REF!</f>
        <v>#REF!</v>
      </c>
      <c r="L893">
        <v>1082</v>
      </c>
    </row>
    <row r="894" spans="5:12">
      <c r="E894" t="e">
        <f>#REF!</f>
        <v>#REF!</v>
      </c>
      <c r="F894">
        <v>1368</v>
      </c>
      <c r="K894" t="e">
        <f>#REF!</f>
        <v>#REF!</v>
      </c>
      <c r="L894">
        <v>1083</v>
      </c>
    </row>
    <row r="895" spans="5:12">
      <c r="E895" t="e">
        <f>#REF!</f>
        <v>#REF!</v>
      </c>
      <c r="F895">
        <v>1369</v>
      </c>
      <c r="K895" t="e">
        <f>#REF!</f>
        <v>#REF!</v>
      </c>
      <c r="L895">
        <v>1084</v>
      </c>
    </row>
    <row r="896" spans="5:12">
      <c r="E896" t="e">
        <f>#REF!</f>
        <v>#REF!</v>
      </c>
      <c r="F896">
        <v>1370</v>
      </c>
      <c r="K896" t="e">
        <f>#REF!</f>
        <v>#REF!</v>
      </c>
      <c r="L896">
        <v>1085</v>
      </c>
    </row>
    <row r="897" spans="5:12">
      <c r="E897" t="e">
        <f>#REF!</f>
        <v>#REF!</v>
      </c>
      <c r="F897">
        <v>1371</v>
      </c>
      <c r="K897" t="e">
        <f>#REF!</f>
        <v>#REF!</v>
      </c>
      <c r="L897">
        <v>1086</v>
      </c>
    </row>
    <row r="898" spans="5:12">
      <c r="E898" t="e">
        <f>#REF!</f>
        <v>#REF!</v>
      </c>
      <c r="F898">
        <v>1372</v>
      </c>
      <c r="K898" t="e">
        <f>#REF!</f>
        <v>#REF!</v>
      </c>
      <c r="L898">
        <v>1087</v>
      </c>
    </row>
    <row r="899" spans="5:12">
      <c r="E899" t="e">
        <f>#REF!</f>
        <v>#REF!</v>
      </c>
      <c r="F899">
        <v>1373</v>
      </c>
      <c r="K899" t="e">
        <f>#REF!</f>
        <v>#REF!</v>
      </c>
      <c r="L899">
        <v>1088</v>
      </c>
    </row>
    <row r="900" spans="5:12">
      <c r="E900" t="e">
        <f>#REF!</f>
        <v>#REF!</v>
      </c>
      <c r="F900">
        <v>1374</v>
      </c>
      <c r="K900" t="e">
        <f>#REF!</f>
        <v>#REF!</v>
      </c>
      <c r="L900">
        <v>1089</v>
      </c>
    </row>
    <row r="901" spans="5:12">
      <c r="E901" t="e">
        <f>#REF!</f>
        <v>#REF!</v>
      </c>
      <c r="F901">
        <v>1375</v>
      </c>
      <c r="K901" t="e">
        <f>#REF!</f>
        <v>#REF!</v>
      </c>
      <c r="L901">
        <v>1090</v>
      </c>
    </row>
    <row r="902" spans="5:12">
      <c r="E902" t="e">
        <f>#REF!</f>
        <v>#REF!</v>
      </c>
      <c r="F902">
        <v>1376</v>
      </c>
      <c r="K902" t="e">
        <f>#REF!</f>
        <v>#REF!</v>
      </c>
      <c r="L902">
        <v>1091</v>
      </c>
    </row>
    <row r="903" spans="5:12">
      <c r="E903" t="e">
        <f>#REF!</f>
        <v>#REF!</v>
      </c>
      <c r="F903">
        <v>1377</v>
      </c>
      <c r="K903" t="e">
        <f>#REF!</f>
        <v>#REF!</v>
      </c>
      <c r="L903">
        <v>1092</v>
      </c>
    </row>
    <row r="904" spans="5:12">
      <c r="E904" t="e">
        <f>#REF!</f>
        <v>#REF!</v>
      </c>
      <c r="F904">
        <v>1378</v>
      </c>
      <c r="K904" t="e">
        <f>#REF!</f>
        <v>#REF!</v>
      </c>
      <c r="L904">
        <v>1093</v>
      </c>
    </row>
    <row r="905" spans="5:12">
      <c r="E905" t="e">
        <f>#REF!</f>
        <v>#REF!</v>
      </c>
      <c r="F905">
        <v>1379</v>
      </c>
      <c r="K905" t="e">
        <f>#REF!</f>
        <v>#REF!</v>
      </c>
      <c r="L905">
        <v>1094</v>
      </c>
    </row>
    <row r="906" spans="5:12">
      <c r="E906" t="e">
        <f>#REF!</f>
        <v>#REF!</v>
      </c>
      <c r="F906">
        <v>1380</v>
      </c>
      <c r="K906" t="e">
        <f>#REF!</f>
        <v>#REF!</v>
      </c>
      <c r="L906">
        <v>1095</v>
      </c>
    </row>
    <row r="907" spans="5:12">
      <c r="E907" t="e">
        <f>#REF!</f>
        <v>#REF!</v>
      </c>
      <c r="F907">
        <v>1381</v>
      </c>
      <c r="K907" t="e">
        <f>#REF!</f>
        <v>#REF!</v>
      </c>
      <c r="L907">
        <v>1096</v>
      </c>
    </row>
    <row r="908" spans="5:12">
      <c r="E908" t="e">
        <f>#REF!</f>
        <v>#REF!</v>
      </c>
      <c r="F908">
        <v>1382</v>
      </c>
      <c r="K908" t="e">
        <f>#REF!</f>
        <v>#REF!</v>
      </c>
      <c r="L908">
        <v>1097</v>
      </c>
    </row>
    <row r="909" spans="5:12">
      <c r="E909" t="e">
        <f>#REF!</f>
        <v>#REF!</v>
      </c>
      <c r="F909">
        <v>1383</v>
      </c>
      <c r="K909" t="e">
        <f>#REF!</f>
        <v>#REF!</v>
      </c>
      <c r="L909">
        <v>1098</v>
      </c>
    </row>
    <row r="910" spans="5:12">
      <c r="E910" t="e">
        <f>#REF!</f>
        <v>#REF!</v>
      </c>
      <c r="F910">
        <v>1384</v>
      </c>
      <c r="K910" t="e">
        <f>#REF!</f>
        <v>#REF!</v>
      </c>
      <c r="L910">
        <v>1099</v>
      </c>
    </row>
    <row r="911" spans="5:12">
      <c r="E911" t="e">
        <f>#REF!</f>
        <v>#REF!</v>
      </c>
      <c r="F911">
        <v>1394</v>
      </c>
      <c r="K911" t="e">
        <f>#REF!</f>
        <v>#REF!</v>
      </c>
      <c r="L911">
        <v>1100</v>
      </c>
    </row>
    <row r="912" spans="5:12">
      <c r="E912" t="e">
        <f>#REF!</f>
        <v>#REF!</v>
      </c>
      <c r="F912">
        <v>1395</v>
      </c>
      <c r="K912" t="e">
        <f>#REF!</f>
        <v>#REF!</v>
      </c>
      <c r="L912">
        <v>1101</v>
      </c>
    </row>
    <row r="913" spans="5:12">
      <c r="E913" t="e">
        <f>#REF!</f>
        <v>#REF!</v>
      </c>
      <c r="F913">
        <v>1396</v>
      </c>
      <c r="K913" t="e">
        <f>#REF!</f>
        <v>#REF!</v>
      </c>
      <c r="L913">
        <v>1102</v>
      </c>
    </row>
    <row r="914" spans="5:12">
      <c r="E914" t="e">
        <f>#REF!</f>
        <v>#REF!</v>
      </c>
      <c r="F914">
        <v>1397</v>
      </c>
      <c r="K914" t="e">
        <f>#REF!</f>
        <v>#REF!</v>
      </c>
      <c r="L914">
        <v>1103</v>
      </c>
    </row>
    <row r="915" spans="5:12">
      <c r="E915" t="e">
        <f>#REF!</f>
        <v>#REF!</v>
      </c>
      <c r="F915">
        <v>1407</v>
      </c>
      <c r="K915" t="e">
        <f>#REF!</f>
        <v>#REF!</v>
      </c>
      <c r="L915">
        <v>1104</v>
      </c>
    </row>
    <row r="916" spans="5:12">
      <c r="E916" t="e">
        <f>#REF!</f>
        <v>#REF!</v>
      </c>
      <c r="F916">
        <v>1408</v>
      </c>
      <c r="K916" t="e">
        <f>#REF!</f>
        <v>#REF!</v>
      </c>
      <c r="L916">
        <v>1105</v>
      </c>
    </row>
    <row r="917" spans="5:12">
      <c r="E917" t="e">
        <f>#REF!</f>
        <v>#REF!</v>
      </c>
      <c r="F917">
        <v>1409</v>
      </c>
      <c r="K917" t="e">
        <f>#REF!</f>
        <v>#REF!</v>
      </c>
      <c r="L917">
        <v>1106</v>
      </c>
    </row>
    <row r="918" spans="5:12">
      <c r="E918" t="e">
        <f>#REF!</f>
        <v>#REF!</v>
      </c>
      <c r="F918">
        <v>1410</v>
      </c>
      <c r="K918" t="e">
        <f>#REF!</f>
        <v>#REF!</v>
      </c>
      <c r="L918">
        <v>1107</v>
      </c>
    </row>
    <row r="919" spans="5:12">
      <c r="E919" t="e">
        <f>#REF!</f>
        <v>#REF!</v>
      </c>
      <c r="F919">
        <v>1420</v>
      </c>
      <c r="K919" t="e">
        <f>#REF!</f>
        <v>#REF!</v>
      </c>
      <c r="L919">
        <v>1108</v>
      </c>
    </row>
    <row r="920" spans="5:12">
      <c r="E920" t="e">
        <f>#REF!</f>
        <v>#REF!</v>
      </c>
      <c r="F920">
        <v>1421</v>
      </c>
      <c r="K920" t="e">
        <f>#REF!</f>
        <v>#REF!</v>
      </c>
      <c r="L920">
        <v>1109</v>
      </c>
    </row>
    <row r="921" spans="5:12">
      <c r="E921" t="e">
        <f>#REF!</f>
        <v>#REF!</v>
      </c>
      <c r="F921">
        <v>1422</v>
      </c>
      <c r="K921" t="e">
        <f>#REF!</f>
        <v>#REF!</v>
      </c>
      <c r="L921">
        <v>1110</v>
      </c>
    </row>
    <row r="922" spans="5:12">
      <c r="E922" t="e">
        <f>#REF!</f>
        <v>#REF!</v>
      </c>
      <c r="F922">
        <v>1423</v>
      </c>
      <c r="K922" t="e">
        <f>#REF!</f>
        <v>#REF!</v>
      </c>
      <c r="L922">
        <v>1111</v>
      </c>
    </row>
    <row r="923" spans="5:12">
      <c r="E923" t="e">
        <f>#REF!</f>
        <v>#REF!</v>
      </c>
      <c r="F923">
        <v>1433</v>
      </c>
      <c r="K923" t="e">
        <f>#REF!</f>
        <v>#REF!</v>
      </c>
      <c r="L923">
        <v>1112</v>
      </c>
    </row>
    <row r="924" spans="5:12">
      <c r="E924" t="e">
        <f>#REF!</f>
        <v>#REF!</v>
      </c>
      <c r="F924">
        <v>1434</v>
      </c>
      <c r="K924" t="e">
        <f>#REF!</f>
        <v>#REF!</v>
      </c>
      <c r="L924">
        <v>1113</v>
      </c>
    </row>
    <row r="925" spans="5:12">
      <c r="E925" t="e">
        <f>#REF!</f>
        <v>#REF!</v>
      </c>
      <c r="F925">
        <v>1435</v>
      </c>
      <c r="K925" t="e">
        <f>#REF!</f>
        <v>#REF!</v>
      </c>
      <c r="L925">
        <v>1114</v>
      </c>
    </row>
    <row r="926" spans="5:12">
      <c r="E926" t="e">
        <f>#REF!</f>
        <v>#REF!</v>
      </c>
      <c r="F926">
        <v>1436</v>
      </c>
      <c r="K926" t="e">
        <f>#REF!</f>
        <v>#REF!</v>
      </c>
      <c r="L926">
        <v>1115</v>
      </c>
    </row>
    <row r="927" spans="5:12">
      <c r="E927" t="e">
        <f>#REF!</f>
        <v>#REF!</v>
      </c>
      <c r="F927">
        <v>1446</v>
      </c>
      <c r="K927" t="e">
        <f>#REF!</f>
        <v>#REF!</v>
      </c>
      <c r="L927">
        <v>1116</v>
      </c>
    </row>
    <row r="928" spans="5:12">
      <c r="E928" t="e">
        <f>#REF!</f>
        <v>#REF!</v>
      </c>
      <c r="F928">
        <v>1447</v>
      </c>
      <c r="K928" t="e">
        <f>#REF!</f>
        <v>#REF!</v>
      </c>
      <c r="L928">
        <v>1117</v>
      </c>
    </row>
    <row r="929" spans="5:12">
      <c r="E929" t="e">
        <f>#REF!</f>
        <v>#REF!</v>
      </c>
      <c r="F929">
        <v>1448</v>
      </c>
      <c r="K929" t="e">
        <f>#REF!</f>
        <v>#REF!</v>
      </c>
      <c r="L929">
        <v>1118</v>
      </c>
    </row>
    <row r="930" spans="5:12">
      <c r="E930" t="e">
        <f>#REF!</f>
        <v>#REF!</v>
      </c>
      <c r="F930">
        <v>1449</v>
      </c>
      <c r="K930" t="e">
        <f>#REF!</f>
        <v>#REF!</v>
      </c>
      <c r="L930">
        <v>1119</v>
      </c>
    </row>
    <row r="931" spans="5:12">
      <c r="E931" t="e">
        <f>#REF!</f>
        <v>#REF!</v>
      </c>
      <c r="F931">
        <v>1459</v>
      </c>
      <c r="K931" t="e">
        <f>#REF!</f>
        <v>#REF!</v>
      </c>
      <c r="L931">
        <v>1120</v>
      </c>
    </row>
    <row r="932" spans="5:12">
      <c r="E932" t="e">
        <f>#REF!</f>
        <v>#REF!</v>
      </c>
      <c r="F932">
        <v>1460</v>
      </c>
      <c r="K932" t="e">
        <f>#REF!</f>
        <v>#REF!</v>
      </c>
      <c r="L932">
        <v>1121</v>
      </c>
    </row>
    <row r="933" spans="5:12">
      <c r="E933" t="e">
        <f>#REF!</f>
        <v>#REF!</v>
      </c>
      <c r="F933">
        <v>1461</v>
      </c>
      <c r="K933" t="e">
        <f>#REF!</f>
        <v>#REF!</v>
      </c>
      <c r="L933">
        <v>1122</v>
      </c>
    </row>
    <row r="934" spans="5:12">
      <c r="E934" t="e">
        <f>#REF!</f>
        <v>#REF!</v>
      </c>
      <c r="F934">
        <v>1462</v>
      </c>
      <c r="K934" t="e">
        <f>#REF!</f>
        <v>#REF!</v>
      </c>
      <c r="L934">
        <v>1123</v>
      </c>
    </row>
    <row r="935" spans="5:12">
      <c r="E935" t="e">
        <f>#REF!</f>
        <v>#REF!</v>
      </c>
      <c r="F935">
        <v>1472</v>
      </c>
      <c r="K935" t="e">
        <f>#REF!</f>
        <v>#REF!</v>
      </c>
      <c r="L935">
        <v>1124</v>
      </c>
    </row>
    <row r="936" spans="5:12">
      <c r="E936" t="e">
        <f>#REF!</f>
        <v>#REF!</v>
      </c>
      <c r="F936">
        <v>1473</v>
      </c>
      <c r="K936" t="e">
        <f>#REF!</f>
        <v>#REF!</v>
      </c>
      <c r="L936">
        <v>1125</v>
      </c>
    </row>
    <row r="937" spans="5:12">
      <c r="E937" t="e">
        <f>#REF!</f>
        <v>#REF!</v>
      </c>
      <c r="F937">
        <v>1474</v>
      </c>
      <c r="K937" t="e">
        <f>#REF!</f>
        <v>#REF!</v>
      </c>
      <c r="L937">
        <v>1126</v>
      </c>
    </row>
    <row r="938" spans="5:12">
      <c r="E938" t="e">
        <f>#REF!</f>
        <v>#REF!</v>
      </c>
      <c r="F938">
        <v>1475</v>
      </c>
      <c r="K938" t="e">
        <f>#REF!</f>
        <v>#REF!</v>
      </c>
      <c r="L938">
        <v>1127</v>
      </c>
    </row>
    <row r="939" spans="5:12">
      <c r="E939" t="e">
        <f>#REF!</f>
        <v>#REF!</v>
      </c>
      <c r="F939">
        <v>1485</v>
      </c>
      <c r="K939" t="e">
        <f>#REF!</f>
        <v>#REF!</v>
      </c>
      <c r="L939">
        <v>1128</v>
      </c>
    </row>
    <row r="940" spans="5:12">
      <c r="E940" t="e">
        <f>#REF!</f>
        <v>#REF!</v>
      </c>
      <c r="F940">
        <v>1486</v>
      </c>
      <c r="K940" t="e">
        <f>#REF!</f>
        <v>#REF!</v>
      </c>
      <c r="L940">
        <v>1129</v>
      </c>
    </row>
    <row r="941" spans="5:12">
      <c r="E941" t="e">
        <f>#REF!</f>
        <v>#REF!</v>
      </c>
      <c r="F941">
        <v>1487</v>
      </c>
      <c r="K941" t="e">
        <f>#REF!</f>
        <v>#REF!</v>
      </c>
      <c r="L941">
        <v>1130</v>
      </c>
    </row>
    <row r="942" spans="5:12">
      <c r="E942" t="e">
        <f>#REF!</f>
        <v>#REF!</v>
      </c>
      <c r="F942">
        <v>1488</v>
      </c>
      <c r="K942" t="e">
        <f>#REF!</f>
        <v>#REF!</v>
      </c>
      <c r="L942">
        <v>1131</v>
      </c>
    </row>
    <row r="943" spans="5:12">
      <c r="E943" t="e">
        <f>#REF!</f>
        <v>#REF!</v>
      </c>
      <c r="F943">
        <v>1498</v>
      </c>
      <c r="K943" t="e">
        <f>#REF!</f>
        <v>#REF!</v>
      </c>
      <c r="L943">
        <v>1132</v>
      </c>
    </row>
    <row r="944" spans="5:12">
      <c r="E944" t="e">
        <f>#REF!</f>
        <v>#REF!</v>
      </c>
      <c r="F944">
        <v>1499</v>
      </c>
      <c r="K944" t="e">
        <f>#REF!</f>
        <v>#REF!</v>
      </c>
      <c r="L944">
        <v>1133</v>
      </c>
    </row>
    <row r="945" spans="5:12">
      <c r="E945" t="e">
        <f>#REF!</f>
        <v>#REF!</v>
      </c>
      <c r="F945">
        <v>1500</v>
      </c>
      <c r="K945" t="e">
        <f>#REF!</f>
        <v>#REF!</v>
      </c>
      <c r="L945">
        <v>1134</v>
      </c>
    </row>
    <row r="946" spans="5:12">
      <c r="E946" t="e">
        <f>#REF!</f>
        <v>#REF!</v>
      </c>
      <c r="F946">
        <v>1501</v>
      </c>
      <c r="K946" t="e">
        <f>#REF!</f>
        <v>#REF!</v>
      </c>
      <c r="L946">
        <v>1135</v>
      </c>
    </row>
    <row r="947" spans="5:12">
      <c r="E947" t="e">
        <f>#REF!</f>
        <v>#REF!</v>
      </c>
      <c r="F947">
        <v>1511</v>
      </c>
      <c r="K947" t="e">
        <f>#REF!</f>
        <v>#REF!</v>
      </c>
      <c r="L947">
        <v>1136</v>
      </c>
    </row>
    <row r="948" spans="5:12">
      <c r="E948" t="e">
        <f>#REF!</f>
        <v>#REF!</v>
      </c>
      <c r="F948">
        <v>1512</v>
      </c>
      <c r="K948" t="e">
        <f>#REF!</f>
        <v>#REF!</v>
      </c>
      <c r="L948">
        <v>1137</v>
      </c>
    </row>
    <row r="949" spans="5:12">
      <c r="E949" t="e">
        <f>#REF!</f>
        <v>#REF!</v>
      </c>
      <c r="F949">
        <v>1513</v>
      </c>
      <c r="K949" t="e">
        <f>#REF!</f>
        <v>#REF!</v>
      </c>
      <c r="L949">
        <v>1138</v>
      </c>
    </row>
    <row r="950" spans="5:12">
      <c r="E950" t="e">
        <f>#REF!</f>
        <v>#REF!</v>
      </c>
      <c r="F950">
        <v>1514</v>
      </c>
      <c r="K950" t="e">
        <f>#REF!</f>
        <v>#REF!</v>
      </c>
      <c r="L950">
        <v>1139</v>
      </c>
    </row>
    <row r="951" spans="5:12">
      <c r="E951" t="e">
        <f>#REF!</f>
        <v>#REF!</v>
      </c>
      <c r="F951">
        <v>1524</v>
      </c>
      <c r="K951" t="e">
        <f>#REF!</f>
        <v>#REF!</v>
      </c>
      <c r="L951">
        <v>1140</v>
      </c>
    </row>
    <row r="952" spans="5:12">
      <c r="E952" t="e">
        <f>#REF!</f>
        <v>#REF!</v>
      </c>
      <c r="F952">
        <v>1525</v>
      </c>
      <c r="K952" t="e">
        <f>#REF!</f>
        <v>#REF!</v>
      </c>
      <c r="L952">
        <v>1141</v>
      </c>
    </row>
    <row r="953" spans="5:12">
      <c r="E953" t="e">
        <f>#REF!</f>
        <v>#REF!</v>
      </c>
      <c r="F953">
        <v>1526</v>
      </c>
      <c r="K953" t="e">
        <f>#REF!</f>
        <v>#REF!</v>
      </c>
      <c r="L953">
        <v>1142</v>
      </c>
    </row>
    <row r="954" spans="5:12">
      <c r="E954" t="e">
        <f>#REF!</f>
        <v>#REF!</v>
      </c>
      <c r="F954">
        <v>1527</v>
      </c>
      <c r="K954" t="e">
        <f>#REF!</f>
        <v>#REF!</v>
      </c>
      <c r="L954">
        <v>1143</v>
      </c>
    </row>
    <row r="955" spans="5:12">
      <c r="E955" t="e">
        <f>#REF!</f>
        <v>#REF!</v>
      </c>
      <c r="F955">
        <v>1537</v>
      </c>
      <c r="K955" t="e">
        <f>#REF!</f>
        <v>#REF!</v>
      </c>
      <c r="L955">
        <v>1144</v>
      </c>
    </row>
    <row r="956" spans="5:12">
      <c r="E956" t="e">
        <f>#REF!</f>
        <v>#REF!</v>
      </c>
      <c r="F956">
        <v>1538</v>
      </c>
      <c r="K956" t="e">
        <f>#REF!</f>
        <v>#REF!</v>
      </c>
      <c r="L956">
        <v>1145</v>
      </c>
    </row>
    <row r="957" spans="5:12">
      <c r="E957" t="e">
        <f>#REF!</f>
        <v>#REF!</v>
      </c>
      <c r="F957">
        <v>1539</v>
      </c>
      <c r="K957" t="e">
        <f>#REF!</f>
        <v>#REF!</v>
      </c>
      <c r="L957">
        <v>1146</v>
      </c>
    </row>
    <row r="958" spans="5:12">
      <c r="E958" t="e">
        <f>#REF!</f>
        <v>#REF!</v>
      </c>
      <c r="F958">
        <v>1540</v>
      </c>
      <c r="K958" t="e">
        <f>#REF!</f>
        <v>#REF!</v>
      </c>
      <c r="L958">
        <v>1147</v>
      </c>
    </row>
    <row r="959" spans="5:12">
      <c r="E959" t="e">
        <f>#REF!</f>
        <v>#REF!</v>
      </c>
      <c r="F959">
        <v>1550</v>
      </c>
      <c r="K959" t="e">
        <f>#REF!</f>
        <v>#REF!</v>
      </c>
      <c r="L959">
        <v>1148</v>
      </c>
    </row>
    <row r="960" spans="5:12">
      <c r="E960" t="e">
        <f>#REF!</f>
        <v>#REF!</v>
      </c>
      <c r="F960">
        <v>1551</v>
      </c>
      <c r="K960" t="e">
        <f>#REF!</f>
        <v>#REF!</v>
      </c>
      <c r="L960">
        <v>1149</v>
      </c>
    </row>
    <row r="961" spans="5:12">
      <c r="E961" t="e">
        <f>#REF!</f>
        <v>#REF!</v>
      </c>
      <c r="F961">
        <v>1552</v>
      </c>
      <c r="K961" t="e">
        <f>#REF!</f>
        <v>#REF!</v>
      </c>
      <c r="L961">
        <v>1150</v>
      </c>
    </row>
    <row r="962" spans="5:12">
      <c r="E962" t="e">
        <f>#REF!</f>
        <v>#REF!</v>
      </c>
      <c r="F962">
        <v>1553</v>
      </c>
      <c r="K962" t="e">
        <f>#REF!</f>
        <v>#REF!</v>
      </c>
      <c r="L962">
        <v>1151</v>
      </c>
    </row>
    <row r="963" spans="5:12">
      <c r="E963" t="e">
        <f>#REF!</f>
        <v>#REF!</v>
      </c>
      <c r="F963">
        <v>1563</v>
      </c>
      <c r="K963" t="e">
        <f>#REF!</f>
        <v>#REF!</v>
      </c>
      <c r="L963">
        <v>1152</v>
      </c>
    </row>
    <row r="964" spans="5:12">
      <c r="E964" t="e">
        <f>#REF!</f>
        <v>#REF!</v>
      </c>
      <c r="F964">
        <v>1564</v>
      </c>
      <c r="K964" t="e">
        <f>#REF!</f>
        <v>#REF!</v>
      </c>
      <c r="L964">
        <v>1153</v>
      </c>
    </row>
    <row r="965" spans="5:12">
      <c r="E965" t="e">
        <f>#REF!</f>
        <v>#REF!</v>
      </c>
      <c r="F965">
        <v>1565</v>
      </c>
      <c r="K965" t="e">
        <f>#REF!</f>
        <v>#REF!</v>
      </c>
      <c r="L965">
        <v>1154</v>
      </c>
    </row>
    <row r="966" spans="5:12">
      <c r="E966" t="e">
        <f>#REF!</f>
        <v>#REF!</v>
      </c>
      <c r="F966">
        <v>1566</v>
      </c>
      <c r="K966" t="e">
        <f>#REF!</f>
        <v>#REF!</v>
      </c>
      <c r="L966">
        <v>1155</v>
      </c>
    </row>
    <row r="967" spans="5:12">
      <c r="E967" t="e">
        <f>#REF!</f>
        <v>#REF!</v>
      </c>
      <c r="F967">
        <v>1576</v>
      </c>
      <c r="K967" t="e">
        <f>#REF!</f>
        <v>#REF!</v>
      </c>
      <c r="L967">
        <v>1156</v>
      </c>
    </row>
    <row r="968" spans="5:12">
      <c r="E968" t="e">
        <f>#REF!</f>
        <v>#REF!</v>
      </c>
      <c r="F968">
        <v>1577</v>
      </c>
      <c r="K968" t="e">
        <f>#REF!</f>
        <v>#REF!</v>
      </c>
      <c r="L968">
        <v>1157</v>
      </c>
    </row>
    <row r="969" spans="5:12">
      <c r="E969" t="e">
        <f>#REF!</f>
        <v>#REF!</v>
      </c>
      <c r="F969">
        <v>1578</v>
      </c>
      <c r="K969" t="e">
        <f>#REF!</f>
        <v>#REF!</v>
      </c>
      <c r="L969">
        <v>1158</v>
      </c>
    </row>
    <row r="970" spans="5:12">
      <c r="E970" t="e">
        <f>#REF!</f>
        <v>#REF!</v>
      </c>
      <c r="F970">
        <v>1579</v>
      </c>
      <c r="K970" t="e">
        <f>#REF!</f>
        <v>#REF!</v>
      </c>
      <c r="L970">
        <v>1159</v>
      </c>
    </row>
    <row r="971" spans="5:12">
      <c r="E971" t="e">
        <f>#REF!</f>
        <v>#REF!</v>
      </c>
      <c r="F971">
        <v>1589</v>
      </c>
      <c r="K971" t="e">
        <f>#REF!</f>
        <v>#REF!</v>
      </c>
      <c r="L971">
        <v>1160</v>
      </c>
    </row>
    <row r="972" spans="5:12">
      <c r="E972" t="e">
        <f>#REF!</f>
        <v>#REF!</v>
      </c>
      <c r="F972">
        <v>1590</v>
      </c>
      <c r="K972" t="e">
        <f>#REF!</f>
        <v>#REF!</v>
      </c>
      <c r="L972">
        <v>1161</v>
      </c>
    </row>
    <row r="973" spans="5:12">
      <c r="E973" t="e">
        <f>#REF!</f>
        <v>#REF!</v>
      </c>
      <c r="F973">
        <v>1591</v>
      </c>
      <c r="K973" t="e">
        <f>#REF!</f>
        <v>#REF!</v>
      </c>
      <c r="L973">
        <v>1162</v>
      </c>
    </row>
    <row r="974" spans="5:12">
      <c r="E974" t="e">
        <f>#REF!</f>
        <v>#REF!</v>
      </c>
      <c r="F974">
        <v>1592</v>
      </c>
      <c r="K974" t="e">
        <f>#REF!</f>
        <v>#REF!</v>
      </c>
      <c r="L974">
        <v>1163</v>
      </c>
    </row>
    <row r="975" spans="5:12">
      <c r="E975" t="e">
        <f>#REF!</f>
        <v>#REF!</v>
      </c>
      <c r="F975">
        <v>1602</v>
      </c>
      <c r="K975" t="e">
        <f>#REF!</f>
        <v>#REF!</v>
      </c>
      <c r="L975">
        <v>1164</v>
      </c>
    </row>
    <row r="976" spans="5:12">
      <c r="E976" t="e">
        <f>#REF!</f>
        <v>#REF!</v>
      </c>
      <c r="F976">
        <v>1603</v>
      </c>
      <c r="K976" t="e">
        <f>#REF!</f>
        <v>#REF!</v>
      </c>
      <c r="L976">
        <v>1165</v>
      </c>
    </row>
    <row r="977" spans="5:12">
      <c r="E977" t="e">
        <f>#REF!</f>
        <v>#REF!</v>
      </c>
      <c r="F977">
        <v>1604</v>
      </c>
      <c r="K977" t="e">
        <f>#REF!</f>
        <v>#REF!</v>
      </c>
      <c r="L977">
        <v>1166</v>
      </c>
    </row>
    <row r="978" spans="5:12">
      <c r="E978" t="e">
        <f>#REF!</f>
        <v>#REF!</v>
      </c>
      <c r="F978">
        <v>1605</v>
      </c>
      <c r="K978" t="e">
        <f>#REF!</f>
        <v>#REF!</v>
      </c>
      <c r="L978">
        <v>1167</v>
      </c>
    </row>
    <row r="979" spans="5:12">
      <c r="E979" t="e">
        <f>#REF!</f>
        <v>#REF!</v>
      </c>
      <c r="F979">
        <v>1615</v>
      </c>
      <c r="K979" t="e">
        <f>#REF!</f>
        <v>#REF!</v>
      </c>
      <c r="L979">
        <v>1168</v>
      </c>
    </row>
    <row r="980" spans="5:12">
      <c r="E980" t="e">
        <f>#REF!</f>
        <v>#REF!</v>
      </c>
      <c r="F980">
        <v>1616</v>
      </c>
      <c r="K980" t="e">
        <f>#REF!</f>
        <v>#REF!</v>
      </c>
      <c r="L980">
        <v>1169</v>
      </c>
    </row>
    <row r="981" spans="5:12">
      <c r="E981" t="e">
        <f>#REF!</f>
        <v>#REF!</v>
      </c>
      <c r="F981">
        <v>1617</v>
      </c>
      <c r="K981" t="e">
        <f>#REF!</f>
        <v>#REF!</v>
      </c>
      <c r="L981">
        <v>1170</v>
      </c>
    </row>
    <row r="982" spans="5:12">
      <c r="E982" t="e">
        <f>#REF!</f>
        <v>#REF!</v>
      </c>
      <c r="F982">
        <v>1618</v>
      </c>
      <c r="K982" t="e">
        <f>#REF!</f>
        <v>#REF!</v>
      </c>
      <c r="L982">
        <v>1171</v>
      </c>
    </row>
    <row r="983" spans="5:12">
      <c r="K983" t="e">
        <f>#REF!</f>
        <v>#REF!</v>
      </c>
      <c r="L983">
        <v>1172</v>
      </c>
    </row>
    <row r="984" spans="5:12">
      <c r="K984" t="e">
        <f>#REF!</f>
        <v>#REF!</v>
      </c>
      <c r="L984">
        <v>1173</v>
      </c>
    </row>
    <row r="985" spans="5:12">
      <c r="K985" t="e">
        <f>#REF!</f>
        <v>#REF!</v>
      </c>
      <c r="L985">
        <v>1174</v>
      </c>
    </row>
    <row r="986" spans="5:12">
      <c r="K986" t="e">
        <f>#REF!</f>
        <v>#REF!</v>
      </c>
      <c r="L986">
        <v>1175</v>
      </c>
    </row>
    <row r="987" spans="5:12">
      <c r="K987" t="e">
        <f>#REF!</f>
        <v>#REF!</v>
      </c>
      <c r="L987">
        <v>1176</v>
      </c>
    </row>
    <row r="988" spans="5:12">
      <c r="K988" t="e">
        <f>#REF!</f>
        <v>#REF!</v>
      </c>
      <c r="L988">
        <v>1177</v>
      </c>
    </row>
    <row r="989" spans="5:12">
      <c r="K989" t="e">
        <f>#REF!</f>
        <v>#REF!</v>
      </c>
      <c r="L989">
        <v>1178</v>
      </c>
    </row>
    <row r="990" spans="5:12">
      <c r="K990" t="e">
        <f>#REF!</f>
        <v>#REF!</v>
      </c>
      <c r="L990">
        <v>1179</v>
      </c>
    </row>
    <row r="991" spans="5:12">
      <c r="K991" t="e">
        <f>#REF!</f>
        <v>#REF!</v>
      </c>
      <c r="L991">
        <v>1180</v>
      </c>
    </row>
    <row r="992" spans="5:12">
      <c r="K992" t="e">
        <f>#REF!</f>
        <v>#REF!</v>
      </c>
      <c r="L992">
        <v>1181</v>
      </c>
    </row>
    <row r="993" spans="11:12">
      <c r="K993" t="e">
        <f>#REF!</f>
        <v>#REF!</v>
      </c>
      <c r="L993">
        <v>1182</v>
      </c>
    </row>
    <row r="994" spans="11:12">
      <c r="K994" t="e">
        <f>#REF!</f>
        <v>#REF!</v>
      </c>
      <c r="L994">
        <v>1183</v>
      </c>
    </row>
    <row r="995" spans="11:12">
      <c r="K995" t="e">
        <f>#REF!</f>
        <v>#REF!</v>
      </c>
      <c r="L995">
        <v>1184</v>
      </c>
    </row>
    <row r="996" spans="11:12">
      <c r="K996" t="e">
        <f>#REF!</f>
        <v>#REF!</v>
      </c>
      <c r="L996">
        <v>1185</v>
      </c>
    </row>
    <row r="997" spans="11:12">
      <c r="K997" t="e">
        <f>#REF!</f>
        <v>#REF!</v>
      </c>
      <c r="L997">
        <v>1186</v>
      </c>
    </row>
    <row r="998" spans="11:12">
      <c r="K998" t="e">
        <f>#REF!</f>
        <v>#REF!</v>
      </c>
      <c r="L998">
        <v>1187</v>
      </c>
    </row>
    <row r="999" spans="11:12">
      <c r="K999" t="e">
        <f>#REF!</f>
        <v>#REF!</v>
      </c>
      <c r="L999">
        <v>1188</v>
      </c>
    </row>
    <row r="1000" spans="11:12">
      <c r="K1000" t="e">
        <f>#REF!</f>
        <v>#REF!</v>
      </c>
      <c r="L1000">
        <v>1189</v>
      </c>
    </row>
    <row r="1001" spans="11:12">
      <c r="K1001" t="e">
        <f>#REF!</f>
        <v>#REF!</v>
      </c>
      <c r="L1001">
        <v>1190</v>
      </c>
    </row>
    <row r="1002" spans="11:12">
      <c r="K1002" t="e">
        <f>#REF!</f>
        <v>#REF!</v>
      </c>
      <c r="L1002">
        <v>1191</v>
      </c>
    </row>
    <row r="1003" spans="11:12">
      <c r="K1003" t="e">
        <f>#REF!</f>
        <v>#REF!</v>
      </c>
      <c r="L1003">
        <v>1192</v>
      </c>
    </row>
    <row r="1004" spans="11:12">
      <c r="K1004" t="e">
        <f>#REF!</f>
        <v>#REF!</v>
      </c>
      <c r="L1004">
        <v>1193</v>
      </c>
    </row>
    <row r="1005" spans="11:12">
      <c r="K1005" t="e">
        <f>#REF!</f>
        <v>#REF!</v>
      </c>
      <c r="L1005">
        <v>1194</v>
      </c>
    </row>
    <row r="1006" spans="11:12">
      <c r="K1006" t="e">
        <f>#REF!</f>
        <v>#REF!</v>
      </c>
      <c r="L1006">
        <v>1195</v>
      </c>
    </row>
    <row r="1007" spans="11:12">
      <c r="K1007" t="e">
        <f>#REF!</f>
        <v>#REF!</v>
      </c>
      <c r="L1007">
        <v>1196</v>
      </c>
    </row>
    <row r="1008" spans="11:12">
      <c r="K1008" t="e">
        <f>#REF!</f>
        <v>#REF!</v>
      </c>
      <c r="L1008">
        <v>1197</v>
      </c>
    </row>
    <row r="1009" spans="11:12">
      <c r="K1009" t="e">
        <f>#REF!</f>
        <v>#REF!</v>
      </c>
      <c r="L1009">
        <v>1198</v>
      </c>
    </row>
    <row r="1010" spans="11:12">
      <c r="K1010" t="e">
        <f>#REF!</f>
        <v>#REF!</v>
      </c>
      <c r="L1010">
        <v>1199</v>
      </c>
    </row>
    <row r="1011" spans="11:12">
      <c r="K1011" t="e">
        <f>#REF!</f>
        <v>#REF!</v>
      </c>
      <c r="L1011">
        <v>1200</v>
      </c>
    </row>
    <row r="1012" spans="11:12">
      <c r="K1012" t="e">
        <f>#REF!</f>
        <v>#REF!</v>
      </c>
      <c r="L1012">
        <v>1201</v>
      </c>
    </row>
    <row r="1013" spans="11:12">
      <c r="K1013" t="e">
        <f>#REF!</f>
        <v>#REF!</v>
      </c>
      <c r="L1013">
        <v>1202</v>
      </c>
    </row>
    <row r="1014" spans="11:12">
      <c r="K1014" t="e">
        <f>#REF!</f>
        <v>#REF!</v>
      </c>
      <c r="L1014">
        <v>1203</v>
      </c>
    </row>
    <row r="1015" spans="11:12">
      <c r="K1015" t="e">
        <f>#REF!</f>
        <v>#REF!</v>
      </c>
      <c r="L1015">
        <v>1204</v>
      </c>
    </row>
    <row r="1016" spans="11:12">
      <c r="K1016" t="e">
        <f>#REF!</f>
        <v>#REF!</v>
      </c>
      <c r="L1016">
        <v>1205</v>
      </c>
    </row>
    <row r="1017" spans="11:12">
      <c r="K1017" t="e">
        <f>#REF!</f>
        <v>#REF!</v>
      </c>
      <c r="L1017">
        <v>1206</v>
      </c>
    </row>
    <row r="1018" spans="11:12">
      <c r="K1018" t="e">
        <f>#REF!</f>
        <v>#REF!</v>
      </c>
      <c r="L1018">
        <v>1207</v>
      </c>
    </row>
    <row r="1019" spans="11:12">
      <c r="K1019" t="e">
        <f>#REF!</f>
        <v>#REF!</v>
      </c>
      <c r="L1019">
        <v>1208</v>
      </c>
    </row>
    <row r="1020" spans="11:12">
      <c r="K1020" t="e">
        <f>#REF!</f>
        <v>#REF!</v>
      </c>
      <c r="L1020">
        <v>1209</v>
      </c>
    </row>
    <row r="1021" spans="11:12">
      <c r="K1021" t="e">
        <f>#REF!</f>
        <v>#REF!</v>
      </c>
      <c r="L1021">
        <v>1210</v>
      </c>
    </row>
    <row r="1022" spans="11:12">
      <c r="K1022" t="e">
        <f>#REF!</f>
        <v>#REF!</v>
      </c>
      <c r="L1022">
        <v>1211</v>
      </c>
    </row>
    <row r="1023" spans="11:12">
      <c r="K1023" t="e">
        <f>#REF!</f>
        <v>#REF!</v>
      </c>
      <c r="L1023">
        <v>1212</v>
      </c>
    </row>
    <row r="1024" spans="11:12">
      <c r="K1024" t="e">
        <f>#REF!</f>
        <v>#REF!</v>
      </c>
      <c r="L1024">
        <v>1213</v>
      </c>
    </row>
    <row r="1025" spans="11:12">
      <c r="K1025" t="e">
        <f>#REF!</f>
        <v>#REF!</v>
      </c>
      <c r="L1025">
        <v>1214</v>
      </c>
    </row>
    <row r="1026" spans="11:12">
      <c r="K1026" t="e">
        <f>#REF!</f>
        <v>#REF!</v>
      </c>
      <c r="L1026">
        <v>1215</v>
      </c>
    </row>
    <row r="1027" spans="11:12">
      <c r="K1027" t="e">
        <f>#REF!</f>
        <v>#REF!</v>
      </c>
      <c r="L1027">
        <v>1216</v>
      </c>
    </row>
    <row r="1028" spans="11:12">
      <c r="K1028" t="e">
        <f>#REF!</f>
        <v>#REF!</v>
      </c>
      <c r="L1028">
        <v>1217</v>
      </c>
    </row>
    <row r="1029" spans="11:12">
      <c r="K1029" t="e">
        <f>#REF!</f>
        <v>#REF!</v>
      </c>
      <c r="L1029">
        <v>1218</v>
      </c>
    </row>
    <row r="1030" spans="11:12">
      <c r="K1030" t="e">
        <f>#REF!</f>
        <v>#REF!</v>
      </c>
      <c r="L1030">
        <v>1219</v>
      </c>
    </row>
    <row r="1031" spans="11:12">
      <c r="K1031" t="e">
        <f>#REF!</f>
        <v>#REF!</v>
      </c>
      <c r="L1031">
        <v>1220</v>
      </c>
    </row>
    <row r="1032" spans="11:12">
      <c r="K1032" t="e">
        <f>#REF!</f>
        <v>#REF!</v>
      </c>
      <c r="L1032">
        <v>1221</v>
      </c>
    </row>
    <row r="1033" spans="11:12">
      <c r="K1033" t="e">
        <f>#REF!</f>
        <v>#REF!</v>
      </c>
      <c r="L1033">
        <v>1222</v>
      </c>
    </row>
    <row r="1034" spans="11:12">
      <c r="K1034" t="e">
        <f>#REF!</f>
        <v>#REF!</v>
      </c>
      <c r="L1034">
        <v>1223</v>
      </c>
    </row>
    <row r="1035" spans="11:12">
      <c r="K1035" t="e">
        <f>#REF!</f>
        <v>#REF!</v>
      </c>
      <c r="L1035">
        <v>1224</v>
      </c>
    </row>
    <row r="1036" spans="11:12">
      <c r="K1036" t="e">
        <f>#REF!</f>
        <v>#REF!</v>
      </c>
      <c r="L1036">
        <v>1225</v>
      </c>
    </row>
    <row r="1037" spans="11:12">
      <c r="K1037" t="e">
        <f>#REF!</f>
        <v>#REF!</v>
      </c>
      <c r="L1037">
        <v>1226</v>
      </c>
    </row>
    <row r="1038" spans="11:12">
      <c r="K1038" t="e">
        <f>#REF!</f>
        <v>#REF!</v>
      </c>
      <c r="L1038">
        <v>1227</v>
      </c>
    </row>
    <row r="1039" spans="11:12">
      <c r="K1039" t="e">
        <f>#REF!</f>
        <v>#REF!</v>
      </c>
      <c r="L1039">
        <v>1228</v>
      </c>
    </row>
    <row r="1040" spans="11:12">
      <c r="K1040" t="e">
        <f>#REF!</f>
        <v>#REF!</v>
      </c>
      <c r="L1040">
        <v>1229</v>
      </c>
    </row>
    <row r="1041" spans="11:12">
      <c r="K1041" t="e">
        <f>#REF!</f>
        <v>#REF!</v>
      </c>
      <c r="L1041">
        <v>1230</v>
      </c>
    </row>
    <row r="1042" spans="11:12">
      <c r="K1042" t="e">
        <f>#REF!</f>
        <v>#REF!</v>
      </c>
      <c r="L1042">
        <v>1231</v>
      </c>
    </row>
    <row r="1043" spans="11:12">
      <c r="K1043" t="e">
        <f>#REF!</f>
        <v>#REF!</v>
      </c>
      <c r="L1043">
        <v>1232</v>
      </c>
    </row>
    <row r="1044" spans="11:12">
      <c r="K1044" t="e">
        <f>#REF!</f>
        <v>#REF!</v>
      </c>
      <c r="L1044">
        <v>1233</v>
      </c>
    </row>
    <row r="1045" spans="11:12">
      <c r="K1045" t="e">
        <f>#REF!</f>
        <v>#REF!</v>
      </c>
      <c r="L1045">
        <v>1234</v>
      </c>
    </row>
    <row r="1046" spans="11:12">
      <c r="K1046" t="e">
        <f>#REF!</f>
        <v>#REF!</v>
      </c>
      <c r="L1046">
        <v>1235</v>
      </c>
    </row>
    <row r="1047" spans="11:12">
      <c r="K1047" t="e">
        <f>#REF!</f>
        <v>#REF!</v>
      </c>
      <c r="L1047">
        <v>1236</v>
      </c>
    </row>
    <row r="1048" spans="11:12">
      <c r="K1048" t="e">
        <f>#REF!</f>
        <v>#REF!</v>
      </c>
      <c r="L1048">
        <v>1237</v>
      </c>
    </row>
    <row r="1049" spans="11:12">
      <c r="K1049" t="e">
        <f>#REF!</f>
        <v>#REF!</v>
      </c>
      <c r="L1049">
        <v>1238</v>
      </c>
    </row>
    <row r="1050" spans="11:12">
      <c r="K1050" t="e">
        <f>#REF!</f>
        <v>#REF!</v>
      </c>
      <c r="L1050">
        <v>1239</v>
      </c>
    </row>
    <row r="1051" spans="11:12">
      <c r="K1051" t="e">
        <f>#REF!</f>
        <v>#REF!</v>
      </c>
      <c r="L1051">
        <v>1240</v>
      </c>
    </row>
    <row r="1052" spans="11:12">
      <c r="K1052" t="e">
        <f>#REF!</f>
        <v>#REF!</v>
      </c>
      <c r="L1052">
        <v>1241</v>
      </c>
    </row>
    <row r="1053" spans="11:12">
      <c r="K1053" t="e">
        <f>#REF!</f>
        <v>#REF!</v>
      </c>
      <c r="L1053">
        <v>1242</v>
      </c>
    </row>
    <row r="1054" spans="11:12">
      <c r="K1054" t="e">
        <f>#REF!</f>
        <v>#REF!</v>
      </c>
      <c r="L1054">
        <v>1243</v>
      </c>
    </row>
    <row r="1055" spans="11:12">
      <c r="K1055" t="e">
        <f>#REF!</f>
        <v>#REF!</v>
      </c>
      <c r="L1055">
        <v>1244</v>
      </c>
    </row>
    <row r="1056" spans="11:12">
      <c r="K1056" t="e">
        <f>#REF!</f>
        <v>#REF!</v>
      </c>
      <c r="L1056">
        <v>1245</v>
      </c>
    </row>
    <row r="1057" spans="11:12">
      <c r="K1057" t="e">
        <f>#REF!</f>
        <v>#REF!</v>
      </c>
      <c r="L1057">
        <v>1246</v>
      </c>
    </row>
    <row r="1058" spans="11:12">
      <c r="K1058" t="e">
        <f>#REF!</f>
        <v>#REF!</v>
      </c>
      <c r="L1058">
        <v>1247</v>
      </c>
    </row>
    <row r="1059" spans="11:12">
      <c r="K1059" t="e">
        <f>#REF!</f>
        <v>#REF!</v>
      </c>
      <c r="L1059">
        <v>1248</v>
      </c>
    </row>
    <row r="1060" spans="11:12">
      <c r="K1060" t="e">
        <f>#REF!</f>
        <v>#REF!</v>
      </c>
      <c r="L1060">
        <v>1249</v>
      </c>
    </row>
    <row r="1061" spans="11:12">
      <c r="K1061" t="e">
        <f>#REF!</f>
        <v>#REF!</v>
      </c>
      <c r="L1061">
        <v>1250</v>
      </c>
    </row>
    <row r="1062" spans="11:12">
      <c r="K1062" t="e">
        <f>#REF!</f>
        <v>#REF!</v>
      </c>
      <c r="L1062">
        <v>1251</v>
      </c>
    </row>
    <row r="1063" spans="11:12">
      <c r="K1063" t="e">
        <f>#REF!</f>
        <v>#REF!</v>
      </c>
      <c r="L1063">
        <v>1252</v>
      </c>
    </row>
    <row r="1064" spans="11:12">
      <c r="K1064" t="e">
        <f>#REF!</f>
        <v>#REF!</v>
      </c>
      <c r="L1064">
        <v>1253</v>
      </c>
    </row>
    <row r="1065" spans="11:12">
      <c r="K1065" t="e">
        <f>#REF!</f>
        <v>#REF!</v>
      </c>
      <c r="L1065">
        <v>1254</v>
      </c>
    </row>
    <row r="1066" spans="11:12">
      <c r="K1066" t="e">
        <f>#REF!</f>
        <v>#REF!</v>
      </c>
      <c r="L1066">
        <v>1255</v>
      </c>
    </row>
    <row r="1067" spans="11:12">
      <c r="K1067" t="e">
        <f>#REF!</f>
        <v>#REF!</v>
      </c>
      <c r="L1067">
        <v>1256</v>
      </c>
    </row>
    <row r="1068" spans="11:12">
      <c r="K1068" t="e">
        <f>#REF!</f>
        <v>#REF!</v>
      </c>
      <c r="L1068">
        <v>1257</v>
      </c>
    </row>
    <row r="1069" spans="11:12">
      <c r="K1069" t="e">
        <f>#REF!</f>
        <v>#REF!</v>
      </c>
      <c r="L1069">
        <v>1258</v>
      </c>
    </row>
    <row r="1070" spans="11:12">
      <c r="K1070" t="e">
        <f>#REF!</f>
        <v>#REF!</v>
      </c>
      <c r="L1070">
        <v>1259</v>
      </c>
    </row>
    <row r="1071" spans="11:12">
      <c r="K1071" t="e">
        <f>#REF!</f>
        <v>#REF!</v>
      </c>
      <c r="L1071">
        <v>1260</v>
      </c>
    </row>
    <row r="1072" spans="11:12">
      <c r="K1072" t="e">
        <f>#REF!</f>
        <v>#REF!</v>
      </c>
      <c r="L1072">
        <v>1261</v>
      </c>
    </row>
    <row r="1073" spans="11:12">
      <c r="K1073" t="e">
        <f>#REF!</f>
        <v>#REF!</v>
      </c>
      <c r="L1073">
        <v>1262</v>
      </c>
    </row>
    <row r="1074" spans="11:12">
      <c r="K1074" t="e">
        <f>#REF!</f>
        <v>#REF!</v>
      </c>
      <c r="L1074">
        <v>1263</v>
      </c>
    </row>
    <row r="1075" spans="11:12">
      <c r="K1075" t="e">
        <f>#REF!</f>
        <v>#REF!</v>
      </c>
      <c r="L1075">
        <v>1264</v>
      </c>
    </row>
    <row r="1076" spans="11:12">
      <c r="K1076" t="e">
        <f>#REF!</f>
        <v>#REF!</v>
      </c>
      <c r="L1076">
        <v>1265</v>
      </c>
    </row>
    <row r="1077" spans="11:12">
      <c r="K1077" t="e">
        <f>#REF!</f>
        <v>#REF!</v>
      </c>
      <c r="L1077">
        <v>1266</v>
      </c>
    </row>
    <row r="1078" spans="11:12">
      <c r="K1078" t="e">
        <f>#REF!</f>
        <v>#REF!</v>
      </c>
      <c r="L1078">
        <v>1267</v>
      </c>
    </row>
    <row r="1079" spans="11:12">
      <c r="K1079" t="e">
        <f>#REF!</f>
        <v>#REF!</v>
      </c>
      <c r="L1079">
        <v>1268</v>
      </c>
    </row>
    <row r="1080" spans="11:12">
      <c r="K1080" t="e">
        <f>#REF!</f>
        <v>#REF!</v>
      </c>
      <c r="L1080">
        <v>1269</v>
      </c>
    </row>
    <row r="1081" spans="11:12">
      <c r="K1081" t="e">
        <f>#REF!</f>
        <v>#REF!</v>
      </c>
      <c r="L1081">
        <v>1270</v>
      </c>
    </row>
    <row r="1082" spans="11:12">
      <c r="K1082" t="e">
        <f>#REF!</f>
        <v>#REF!</v>
      </c>
      <c r="L1082">
        <v>1271</v>
      </c>
    </row>
    <row r="1083" spans="11:12">
      <c r="K1083" t="e">
        <f>#REF!</f>
        <v>#REF!</v>
      </c>
      <c r="L1083">
        <v>1272</v>
      </c>
    </row>
    <row r="1084" spans="11:12">
      <c r="K1084" t="e">
        <f>#REF!</f>
        <v>#REF!</v>
      </c>
      <c r="L1084">
        <v>1273</v>
      </c>
    </row>
    <row r="1085" spans="11:12">
      <c r="K1085" t="e">
        <f>#REF!</f>
        <v>#REF!</v>
      </c>
      <c r="L1085">
        <v>1274</v>
      </c>
    </row>
    <row r="1086" spans="11:12">
      <c r="K1086" t="e">
        <f>#REF!</f>
        <v>#REF!</v>
      </c>
      <c r="L1086">
        <v>1275</v>
      </c>
    </row>
    <row r="1087" spans="11:12">
      <c r="K1087" t="e">
        <f>#REF!</f>
        <v>#REF!</v>
      </c>
      <c r="L1087">
        <v>1276</v>
      </c>
    </row>
    <row r="1088" spans="11:12">
      <c r="K1088" t="e">
        <f>#REF!</f>
        <v>#REF!</v>
      </c>
      <c r="L1088">
        <v>1277</v>
      </c>
    </row>
    <row r="1089" spans="11:12">
      <c r="K1089" t="e">
        <f>#REF!</f>
        <v>#REF!</v>
      </c>
      <c r="L1089">
        <v>1278</v>
      </c>
    </row>
    <row r="1090" spans="11:12">
      <c r="K1090" t="e">
        <f>#REF!</f>
        <v>#REF!</v>
      </c>
      <c r="L1090">
        <v>1279</v>
      </c>
    </row>
    <row r="1091" spans="11:12">
      <c r="K1091" t="e">
        <f>#REF!</f>
        <v>#REF!</v>
      </c>
      <c r="L1091">
        <v>1280</v>
      </c>
    </row>
    <row r="1092" spans="11:12">
      <c r="K1092" t="e">
        <f>#REF!</f>
        <v>#REF!</v>
      </c>
      <c r="L1092">
        <v>1281</v>
      </c>
    </row>
    <row r="1093" spans="11:12">
      <c r="K1093" t="e">
        <f>#REF!</f>
        <v>#REF!</v>
      </c>
      <c r="L1093">
        <v>1282</v>
      </c>
    </row>
    <row r="1094" spans="11:12">
      <c r="K1094" t="e">
        <f>#REF!</f>
        <v>#REF!</v>
      </c>
      <c r="L1094">
        <v>1283</v>
      </c>
    </row>
    <row r="1095" spans="11:12">
      <c r="K1095" t="e">
        <f>#REF!</f>
        <v>#REF!</v>
      </c>
      <c r="L1095">
        <v>1284</v>
      </c>
    </row>
    <row r="1096" spans="11:12">
      <c r="K1096" t="e">
        <f>#REF!</f>
        <v>#REF!</v>
      </c>
      <c r="L1096">
        <v>1285</v>
      </c>
    </row>
    <row r="1097" spans="11:12">
      <c r="K1097" t="e">
        <f>#REF!</f>
        <v>#REF!</v>
      </c>
      <c r="L1097">
        <v>1286</v>
      </c>
    </row>
    <row r="1098" spans="11:12">
      <c r="K1098" t="e">
        <f>#REF!</f>
        <v>#REF!</v>
      </c>
      <c r="L1098">
        <v>1287</v>
      </c>
    </row>
    <row r="1099" spans="11:12">
      <c r="K1099" t="e">
        <f>#REF!</f>
        <v>#REF!</v>
      </c>
      <c r="L1099">
        <v>1288</v>
      </c>
    </row>
    <row r="1100" spans="11:12">
      <c r="K1100" t="e">
        <f>#REF!</f>
        <v>#REF!</v>
      </c>
      <c r="L1100">
        <v>1289</v>
      </c>
    </row>
    <row r="1101" spans="11:12">
      <c r="K1101" t="e">
        <f>#REF!</f>
        <v>#REF!</v>
      </c>
      <c r="L1101">
        <v>1290</v>
      </c>
    </row>
    <row r="1102" spans="11:12">
      <c r="K1102" t="e">
        <f>#REF!</f>
        <v>#REF!</v>
      </c>
      <c r="L1102">
        <v>1291</v>
      </c>
    </row>
    <row r="1103" spans="11:12">
      <c r="K1103" t="e">
        <f>#REF!</f>
        <v>#REF!</v>
      </c>
      <c r="L1103">
        <v>1292</v>
      </c>
    </row>
    <row r="1104" spans="11:12">
      <c r="K1104" t="e">
        <f>#REF!</f>
        <v>#REF!</v>
      </c>
      <c r="L1104">
        <v>1293</v>
      </c>
    </row>
    <row r="1105" spans="11:12">
      <c r="K1105" t="e">
        <f>#REF!</f>
        <v>#REF!</v>
      </c>
      <c r="L1105">
        <v>1294</v>
      </c>
    </row>
    <row r="1106" spans="11:12">
      <c r="K1106" t="e">
        <f>#REF!</f>
        <v>#REF!</v>
      </c>
      <c r="L1106">
        <v>1295</v>
      </c>
    </row>
    <row r="1107" spans="11:12">
      <c r="K1107" t="e">
        <f>#REF!</f>
        <v>#REF!</v>
      </c>
      <c r="L1107">
        <v>1296</v>
      </c>
    </row>
    <row r="1108" spans="11:12">
      <c r="K1108" t="e">
        <f>#REF!</f>
        <v>#REF!</v>
      </c>
      <c r="L1108">
        <v>1297</v>
      </c>
    </row>
    <row r="1109" spans="11:12">
      <c r="K1109" t="e">
        <f>#REF!</f>
        <v>#REF!</v>
      </c>
      <c r="L1109">
        <v>1298</v>
      </c>
    </row>
    <row r="1110" spans="11:12">
      <c r="K1110" t="e">
        <f>#REF!</f>
        <v>#REF!</v>
      </c>
      <c r="L1110">
        <v>1299</v>
      </c>
    </row>
    <row r="1111" spans="11:12">
      <c r="K1111" t="e">
        <f>#REF!</f>
        <v>#REF!</v>
      </c>
      <c r="L1111">
        <v>1300</v>
      </c>
    </row>
    <row r="1112" spans="11:12">
      <c r="K1112" t="e">
        <f>#REF!</f>
        <v>#REF!</v>
      </c>
      <c r="L1112">
        <v>1301</v>
      </c>
    </row>
    <row r="1113" spans="11:12">
      <c r="K1113" t="e">
        <f>#REF!</f>
        <v>#REF!</v>
      </c>
      <c r="L1113">
        <v>1302</v>
      </c>
    </row>
    <row r="1114" spans="11:12">
      <c r="K1114" t="e">
        <f>#REF!</f>
        <v>#REF!</v>
      </c>
      <c r="L1114">
        <v>1303</v>
      </c>
    </row>
    <row r="1115" spans="11:12">
      <c r="K1115" t="e">
        <f>#REF!</f>
        <v>#REF!</v>
      </c>
      <c r="L1115">
        <v>1304</v>
      </c>
    </row>
    <row r="1116" spans="11:12">
      <c r="K1116" t="e">
        <f>#REF!</f>
        <v>#REF!</v>
      </c>
      <c r="L1116">
        <v>1305</v>
      </c>
    </row>
    <row r="1117" spans="11:12">
      <c r="K1117" t="e">
        <f>#REF!</f>
        <v>#REF!</v>
      </c>
      <c r="L1117">
        <v>1306</v>
      </c>
    </row>
    <row r="1118" spans="11:12">
      <c r="K1118" t="e">
        <f>#REF!</f>
        <v>#REF!</v>
      </c>
      <c r="L1118">
        <v>1307</v>
      </c>
    </row>
    <row r="1119" spans="11:12">
      <c r="K1119" t="e">
        <f>#REF!</f>
        <v>#REF!</v>
      </c>
      <c r="L1119">
        <v>1308</v>
      </c>
    </row>
    <row r="1120" spans="11:12">
      <c r="K1120" t="e">
        <f>#REF!</f>
        <v>#REF!</v>
      </c>
      <c r="L1120">
        <v>1309</v>
      </c>
    </row>
    <row r="1121" spans="11:12">
      <c r="K1121" t="e">
        <f>#REF!</f>
        <v>#REF!</v>
      </c>
      <c r="L1121">
        <v>1310</v>
      </c>
    </row>
    <row r="1122" spans="11:12">
      <c r="K1122" t="e">
        <f>#REF!</f>
        <v>#REF!</v>
      </c>
      <c r="L1122">
        <v>1311</v>
      </c>
    </row>
    <row r="1123" spans="11:12">
      <c r="K1123" t="e">
        <f>#REF!</f>
        <v>#REF!</v>
      </c>
      <c r="L1123">
        <v>1312</v>
      </c>
    </row>
    <row r="1124" spans="11:12">
      <c r="K1124" t="e">
        <f>#REF!</f>
        <v>#REF!</v>
      </c>
      <c r="L1124">
        <v>1313</v>
      </c>
    </row>
    <row r="1125" spans="11:12">
      <c r="K1125" t="e">
        <f>#REF!</f>
        <v>#REF!</v>
      </c>
      <c r="L1125">
        <v>1314</v>
      </c>
    </row>
    <row r="1126" spans="11:12">
      <c r="K1126" t="e">
        <f>#REF!</f>
        <v>#REF!</v>
      </c>
      <c r="L1126">
        <v>1315</v>
      </c>
    </row>
    <row r="1127" spans="11:12">
      <c r="K1127" t="e">
        <f>#REF!</f>
        <v>#REF!</v>
      </c>
      <c r="L1127">
        <v>1316</v>
      </c>
    </row>
    <row r="1128" spans="11:12">
      <c r="K1128" t="e">
        <f>#REF!</f>
        <v>#REF!</v>
      </c>
      <c r="L1128">
        <v>1317</v>
      </c>
    </row>
    <row r="1129" spans="11:12">
      <c r="K1129" t="e">
        <f>#REF!</f>
        <v>#REF!</v>
      </c>
      <c r="L1129">
        <v>1318</v>
      </c>
    </row>
    <row r="1130" spans="11:12">
      <c r="K1130" t="e">
        <f>#REF!</f>
        <v>#REF!</v>
      </c>
      <c r="L1130">
        <v>1319</v>
      </c>
    </row>
    <row r="1131" spans="11:12">
      <c r="K1131" t="e">
        <f>#REF!</f>
        <v>#REF!</v>
      </c>
      <c r="L1131">
        <v>1320</v>
      </c>
    </row>
    <row r="1132" spans="11:12">
      <c r="K1132" t="e">
        <f>#REF!</f>
        <v>#REF!</v>
      </c>
      <c r="L1132">
        <v>1321</v>
      </c>
    </row>
    <row r="1133" spans="11:12">
      <c r="K1133" t="e">
        <f>#REF!</f>
        <v>#REF!</v>
      </c>
      <c r="L1133">
        <v>1322</v>
      </c>
    </row>
    <row r="1134" spans="11:12">
      <c r="K1134" t="e">
        <f>#REF!</f>
        <v>#REF!</v>
      </c>
      <c r="L1134">
        <v>1323</v>
      </c>
    </row>
    <row r="1135" spans="11:12">
      <c r="K1135" t="e">
        <f>#REF!</f>
        <v>#REF!</v>
      </c>
      <c r="L1135">
        <v>1324</v>
      </c>
    </row>
    <row r="1136" spans="11:12">
      <c r="K1136" t="e">
        <f>#REF!</f>
        <v>#REF!</v>
      </c>
      <c r="L1136">
        <v>1325</v>
      </c>
    </row>
    <row r="1137" spans="11:12">
      <c r="K1137" t="e">
        <f>#REF!</f>
        <v>#REF!</v>
      </c>
      <c r="L1137">
        <v>1326</v>
      </c>
    </row>
    <row r="1138" spans="11:12">
      <c r="K1138" t="e">
        <f>#REF!</f>
        <v>#REF!</v>
      </c>
      <c r="L1138">
        <v>1327</v>
      </c>
    </row>
    <row r="1139" spans="11:12">
      <c r="K1139" t="e">
        <f>#REF!</f>
        <v>#REF!</v>
      </c>
      <c r="L1139">
        <v>1328</v>
      </c>
    </row>
    <row r="1140" spans="11:12">
      <c r="K1140" t="e">
        <f>#REF!</f>
        <v>#REF!</v>
      </c>
      <c r="L1140">
        <v>1329</v>
      </c>
    </row>
    <row r="1141" spans="11:12">
      <c r="K1141" t="e">
        <f>#REF!</f>
        <v>#REF!</v>
      </c>
      <c r="L1141">
        <v>1330</v>
      </c>
    </row>
    <row r="1142" spans="11:12">
      <c r="K1142" t="e">
        <f>#REF!</f>
        <v>#REF!</v>
      </c>
      <c r="L1142">
        <v>1331</v>
      </c>
    </row>
    <row r="1143" spans="11:12">
      <c r="K1143" t="e">
        <f>#REF!</f>
        <v>#REF!</v>
      </c>
      <c r="L1143">
        <v>1332</v>
      </c>
    </row>
    <row r="1144" spans="11:12">
      <c r="K1144" t="e">
        <f>#REF!</f>
        <v>#REF!</v>
      </c>
      <c r="L1144">
        <v>1333</v>
      </c>
    </row>
    <row r="1145" spans="11:12">
      <c r="K1145" t="e">
        <f>#REF!</f>
        <v>#REF!</v>
      </c>
      <c r="L1145">
        <v>1334</v>
      </c>
    </row>
    <row r="1146" spans="11:12">
      <c r="K1146" t="e">
        <f>#REF!</f>
        <v>#REF!</v>
      </c>
      <c r="L1146">
        <v>1335</v>
      </c>
    </row>
    <row r="1147" spans="11:12">
      <c r="K1147" t="e">
        <f>#REF!</f>
        <v>#REF!</v>
      </c>
      <c r="L1147">
        <v>1336</v>
      </c>
    </row>
    <row r="1148" spans="11:12">
      <c r="K1148" t="e">
        <f>#REF!</f>
        <v>#REF!</v>
      </c>
      <c r="L1148">
        <v>1337</v>
      </c>
    </row>
    <row r="1149" spans="11:12">
      <c r="K1149" t="e">
        <f>#REF!</f>
        <v>#REF!</v>
      </c>
      <c r="L1149">
        <v>1338</v>
      </c>
    </row>
    <row r="1150" spans="11:12">
      <c r="K1150" t="e">
        <f>#REF!</f>
        <v>#REF!</v>
      </c>
      <c r="L1150">
        <v>1339</v>
      </c>
    </row>
    <row r="1151" spans="11:12">
      <c r="K1151" t="e">
        <f>#REF!</f>
        <v>#REF!</v>
      </c>
      <c r="L1151">
        <v>1340</v>
      </c>
    </row>
    <row r="1152" spans="11:12">
      <c r="K1152" t="e">
        <f>#REF!</f>
        <v>#REF!</v>
      </c>
      <c r="L1152">
        <v>1341</v>
      </c>
    </row>
    <row r="1153" spans="11:12">
      <c r="K1153" t="e">
        <f>#REF!</f>
        <v>#REF!</v>
      </c>
      <c r="L1153">
        <v>1342</v>
      </c>
    </row>
    <row r="1154" spans="11:12">
      <c r="K1154" t="e">
        <f>#REF!</f>
        <v>#REF!</v>
      </c>
      <c r="L1154">
        <v>1343</v>
      </c>
    </row>
    <row r="1155" spans="11:12">
      <c r="K1155" t="e">
        <f>#REF!</f>
        <v>#REF!</v>
      </c>
      <c r="L1155">
        <v>1344</v>
      </c>
    </row>
    <row r="1156" spans="11:12">
      <c r="K1156" t="e">
        <f>#REF!</f>
        <v>#REF!</v>
      </c>
      <c r="L1156">
        <v>1345</v>
      </c>
    </row>
    <row r="1157" spans="11:12">
      <c r="K1157" t="e">
        <f>#REF!</f>
        <v>#REF!</v>
      </c>
      <c r="L1157">
        <v>1346</v>
      </c>
    </row>
    <row r="1158" spans="11:12">
      <c r="K1158" t="e">
        <f>#REF!</f>
        <v>#REF!</v>
      </c>
      <c r="L1158">
        <v>1347</v>
      </c>
    </row>
    <row r="1159" spans="11:12">
      <c r="K1159" t="e">
        <f>#REF!</f>
        <v>#REF!</v>
      </c>
      <c r="L1159">
        <v>1348</v>
      </c>
    </row>
    <row r="1160" spans="11:12">
      <c r="K1160" t="e">
        <f>#REF!</f>
        <v>#REF!</v>
      </c>
      <c r="L1160">
        <v>1349</v>
      </c>
    </row>
    <row r="1161" spans="11:12">
      <c r="K1161" t="e">
        <f>#REF!</f>
        <v>#REF!</v>
      </c>
      <c r="L1161">
        <v>1350</v>
      </c>
    </row>
    <row r="1162" spans="11:12">
      <c r="K1162" t="e">
        <f>#REF!</f>
        <v>#REF!</v>
      </c>
      <c r="L1162">
        <v>1351</v>
      </c>
    </row>
    <row r="1163" spans="11:12">
      <c r="K1163" t="e">
        <f>#REF!</f>
        <v>#REF!</v>
      </c>
      <c r="L1163">
        <v>1352</v>
      </c>
    </row>
    <row r="1164" spans="11:12">
      <c r="K1164" t="e">
        <f>#REF!</f>
        <v>#REF!</v>
      </c>
      <c r="L1164">
        <v>1353</v>
      </c>
    </row>
    <row r="1165" spans="11:12">
      <c r="K1165" t="e">
        <f>#REF!</f>
        <v>#REF!</v>
      </c>
      <c r="L1165">
        <v>1354</v>
      </c>
    </row>
    <row r="1166" spans="11:12">
      <c r="K1166" t="e">
        <f>#REF!</f>
        <v>#REF!</v>
      </c>
      <c r="L1166">
        <v>1355</v>
      </c>
    </row>
    <row r="1167" spans="11:12">
      <c r="K1167" t="e">
        <f>#REF!</f>
        <v>#REF!</v>
      </c>
      <c r="L1167">
        <v>1356</v>
      </c>
    </row>
    <row r="1168" spans="11:12">
      <c r="K1168" t="e">
        <f>#REF!</f>
        <v>#REF!</v>
      </c>
      <c r="L1168">
        <v>1357</v>
      </c>
    </row>
    <row r="1169" spans="11:12">
      <c r="K1169" t="e">
        <f>#REF!</f>
        <v>#REF!</v>
      </c>
      <c r="L1169">
        <v>1358</v>
      </c>
    </row>
    <row r="1170" spans="11:12">
      <c r="K1170" t="e">
        <f>#REF!</f>
        <v>#REF!</v>
      </c>
      <c r="L1170">
        <v>1359</v>
      </c>
    </row>
    <row r="1171" spans="11:12">
      <c r="K1171" t="e">
        <f>#REF!</f>
        <v>#REF!</v>
      </c>
      <c r="L1171">
        <v>1360</v>
      </c>
    </row>
    <row r="1172" spans="11:12">
      <c r="K1172" t="e">
        <f>#REF!</f>
        <v>#REF!</v>
      </c>
      <c r="L1172">
        <v>1361</v>
      </c>
    </row>
    <row r="1173" spans="11:12">
      <c r="K1173" t="e">
        <f>#REF!</f>
        <v>#REF!</v>
      </c>
      <c r="L1173">
        <v>1362</v>
      </c>
    </row>
    <row r="1174" spans="11:12">
      <c r="K1174" t="e">
        <f>#REF!</f>
        <v>#REF!</v>
      </c>
      <c r="L1174">
        <v>1363</v>
      </c>
    </row>
    <row r="1175" spans="11:12">
      <c r="K1175" t="e">
        <f>#REF!</f>
        <v>#REF!</v>
      </c>
      <c r="L1175">
        <v>1364</v>
      </c>
    </row>
    <row r="1176" spans="11:12">
      <c r="K1176" t="e">
        <f>#REF!</f>
        <v>#REF!</v>
      </c>
      <c r="L1176">
        <v>1365</v>
      </c>
    </row>
    <row r="1177" spans="11:12">
      <c r="K1177" t="e">
        <f>#REF!</f>
        <v>#REF!</v>
      </c>
      <c r="L1177">
        <v>1366</v>
      </c>
    </row>
    <row r="1178" spans="11:12">
      <c r="K1178" t="e">
        <f>#REF!</f>
        <v>#REF!</v>
      </c>
      <c r="L1178">
        <v>1367</v>
      </c>
    </row>
    <row r="1179" spans="11:12">
      <c r="K1179" t="e">
        <f>#REF!</f>
        <v>#REF!</v>
      </c>
      <c r="L1179">
        <v>1368</v>
      </c>
    </row>
    <row r="1180" spans="11:12">
      <c r="K1180" t="e">
        <f>#REF!</f>
        <v>#REF!</v>
      </c>
      <c r="L1180">
        <v>1369</v>
      </c>
    </row>
    <row r="1181" spans="11:12">
      <c r="K1181" t="e">
        <f>#REF!</f>
        <v>#REF!</v>
      </c>
      <c r="L1181">
        <v>1370</v>
      </c>
    </row>
    <row r="1182" spans="11:12">
      <c r="K1182" t="e">
        <f>#REF!</f>
        <v>#REF!</v>
      </c>
      <c r="L1182">
        <v>1371</v>
      </c>
    </row>
    <row r="1183" spans="11:12">
      <c r="K1183" t="e">
        <f>#REF!</f>
        <v>#REF!</v>
      </c>
      <c r="L1183">
        <v>1372</v>
      </c>
    </row>
    <row r="1184" spans="11:12">
      <c r="K1184" t="e">
        <f>#REF!</f>
        <v>#REF!</v>
      </c>
      <c r="L1184">
        <v>1373</v>
      </c>
    </row>
    <row r="1185" spans="11:12">
      <c r="K1185" t="e">
        <f>#REF!</f>
        <v>#REF!</v>
      </c>
      <c r="L1185">
        <v>1374</v>
      </c>
    </row>
    <row r="1186" spans="11:12">
      <c r="K1186" t="e">
        <f>#REF!</f>
        <v>#REF!</v>
      </c>
      <c r="L1186">
        <v>1375</v>
      </c>
    </row>
    <row r="1187" spans="11:12">
      <c r="K1187" t="e">
        <f>#REF!</f>
        <v>#REF!</v>
      </c>
      <c r="L1187">
        <v>1376</v>
      </c>
    </row>
    <row r="1188" spans="11:12">
      <c r="K1188" t="e">
        <f>#REF!</f>
        <v>#REF!</v>
      </c>
      <c r="L1188">
        <v>1377</v>
      </c>
    </row>
    <row r="1189" spans="11:12">
      <c r="K1189" t="e">
        <f>#REF!</f>
        <v>#REF!</v>
      </c>
      <c r="L1189">
        <v>1378</v>
      </c>
    </row>
    <row r="1190" spans="11:12">
      <c r="K1190" t="e">
        <f>#REF!</f>
        <v>#REF!</v>
      </c>
      <c r="L1190">
        <v>1379</v>
      </c>
    </row>
    <row r="1191" spans="11:12">
      <c r="K1191" t="e">
        <f>#REF!</f>
        <v>#REF!</v>
      </c>
      <c r="L1191">
        <v>1380</v>
      </c>
    </row>
    <row r="1192" spans="11:12">
      <c r="K1192" t="e">
        <f>#REF!</f>
        <v>#REF!</v>
      </c>
      <c r="L1192">
        <v>1381</v>
      </c>
    </row>
    <row r="1193" spans="11:12">
      <c r="K1193" t="e">
        <f>#REF!</f>
        <v>#REF!</v>
      </c>
      <c r="L1193">
        <v>1382</v>
      </c>
    </row>
    <row r="1194" spans="11:12">
      <c r="K1194" t="e">
        <f>#REF!</f>
        <v>#REF!</v>
      </c>
      <c r="L1194">
        <v>1383</v>
      </c>
    </row>
    <row r="1195" spans="11:12">
      <c r="K1195" t="e">
        <f>#REF!</f>
        <v>#REF!</v>
      </c>
      <c r="L1195">
        <v>1384</v>
      </c>
    </row>
    <row r="1196" spans="11:12">
      <c r="K1196" t="e">
        <f>#REF!</f>
        <v>#REF!</v>
      </c>
      <c r="L1196">
        <v>1385</v>
      </c>
    </row>
    <row r="1197" spans="11:12">
      <c r="K1197" t="e">
        <f>#REF!</f>
        <v>#REF!</v>
      </c>
      <c r="L1197">
        <v>1386</v>
      </c>
    </row>
    <row r="1198" spans="11:12">
      <c r="K1198" t="e">
        <f>#REF!</f>
        <v>#REF!</v>
      </c>
      <c r="L1198">
        <v>1387</v>
      </c>
    </row>
    <row r="1199" spans="11:12">
      <c r="K1199" t="e">
        <f>#REF!</f>
        <v>#REF!</v>
      </c>
      <c r="L1199">
        <v>1388</v>
      </c>
    </row>
    <row r="1200" spans="11:12">
      <c r="K1200" t="e">
        <f>#REF!</f>
        <v>#REF!</v>
      </c>
      <c r="L1200">
        <v>1389</v>
      </c>
    </row>
    <row r="1201" spans="11:12">
      <c r="K1201" t="e">
        <f>#REF!</f>
        <v>#REF!</v>
      </c>
      <c r="L1201">
        <v>1390</v>
      </c>
    </row>
    <row r="1202" spans="11:12">
      <c r="K1202" t="e">
        <f>#REF!</f>
        <v>#REF!</v>
      </c>
      <c r="L1202">
        <v>1391</v>
      </c>
    </row>
    <row r="1203" spans="11:12">
      <c r="K1203" t="e">
        <f>#REF!</f>
        <v>#REF!</v>
      </c>
      <c r="L1203">
        <v>1392</v>
      </c>
    </row>
    <row r="1204" spans="11:12">
      <c r="K1204" t="e">
        <f>#REF!</f>
        <v>#REF!</v>
      </c>
      <c r="L1204">
        <v>1393</v>
      </c>
    </row>
    <row r="1205" spans="11:12">
      <c r="K1205" t="e">
        <f>#REF!</f>
        <v>#REF!</v>
      </c>
      <c r="L1205">
        <v>1394</v>
      </c>
    </row>
    <row r="1206" spans="11:12">
      <c r="K1206" t="e">
        <f>#REF!</f>
        <v>#REF!</v>
      </c>
      <c r="L1206">
        <v>1395</v>
      </c>
    </row>
    <row r="1207" spans="11:12">
      <c r="K1207" t="e">
        <f>#REF!</f>
        <v>#REF!</v>
      </c>
      <c r="L1207">
        <v>1396</v>
      </c>
    </row>
    <row r="1208" spans="11:12">
      <c r="K1208" t="e">
        <f>#REF!</f>
        <v>#REF!</v>
      </c>
      <c r="L1208">
        <v>1397</v>
      </c>
    </row>
    <row r="1209" spans="11:12">
      <c r="K1209" t="e">
        <f>#REF!</f>
        <v>#REF!</v>
      </c>
      <c r="L1209">
        <v>1398</v>
      </c>
    </row>
    <row r="1210" spans="11:12">
      <c r="K1210" t="e">
        <f>#REF!</f>
        <v>#REF!</v>
      </c>
      <c r="L1210">
        <v>1399</v>
      </c>
    </row>
    <row r="1211" spans="11:12">
      <c r="K1211" t="e">
        <f>#REF!</f>
        <v>#REF!</v>
      </c>
      <c r="L1211">
        <v>1400</v>
      </c>
    </row>
    <row r="1212" spans="11:12">
      <c r="K1212" t="e">
        <f>#REF!</f>
        <v>#REF!</v>
      </c>
      <c r="L1212">
        <v>1401</v>
      </c>
    </row>
    <row r="1213" spans="11:12">
      <c r="K1213" t="e">
        <f>#REF!</f>
        <v>#REF!</v>
      </c>
      <c r="L1213">
        <v>1402</v>
      </c>
    </row>
    <row r="1214" spans="11:12">
      <c r="K1214" t="e">
        <f>#REF!</f>
        <v>#REF!</v>
      </c>
      <c r="L1214">
        <v>1403</v>
      </c>
    </row>
    <row r="1215" spans="11:12">
      <c r="K1215" t="e">
        <f>#REF!</f>
        <v>#REF!</v>
      </c>
      <c r="L1215">
        <v>1404</v>
      </c>
    </row>
    <row r="1216" spans="11:12">
      <c r="K1216" t="e">
        <f>#REF!</f>
        <v>#REF!</v>
      </c>
      <c r="L1216">
        <v>1405</v>
      </c>
    </row>
    <row r="1217" spans="11:12">
      <c r="K1217" t="e">
        <f>#REF!</f>
        <v>#REF!</v>
      </c>
      <c r="L1217">
        <v>1406</v>
      </c>
    </row>
    <row r="1218" spans="11:12">
      <c r="K1218" t="e">
        <f>#REF!</f>
        <v>#REF!</v>
      </c>
      <c r="L1218">
        <v>1407</v>
      </c>
    </row>
    <row r="1219" spans="11:12">
      <c r="K1219" t="e">
        <f>#REF!</f>
        <v>#REF!</v>
      </c>
      <c r="L1219">
        <v>1408</v>
      </c>
    </row>
    <row r="1220" spans="11:12">
      <c r="K1220" t="e">
        <f>#REF!</f>
        <v>#REF!</v>
      </c>
      <c r="L1220">
        <v>1409</v>
      </c>
    </row>
    <row r="1221" spans="11:12">
      <c r="K1221" t="e">
        <f>#REF!</f>
        <v>#REF!</v>
      </c>
      <c r="L1221">
        <v>1410</v>
      </c>
    </row>
    <row r="1222" spans="11:12">
      <c r="K1222" t="e">
        <f>#REF!</f>
        <v>#REF!</v>
      </c>
      <c r="L1222">
        <v>1411</v>
      </c>
    </row>
    <row r="1223" spans="11:12">
      <c r="K1223" t="e">
        <f>#REF!</f>
        <v>#REF!</v>
      </c>
      <c r="L1223">
        <v>1412</v>
      </c>
    </row>
    <row r="1224" spans="11:12">
      <c r="K1224" t="e">
        <f>#REF!</f>
        <v>#REF!</v>
      </c>
      <c r="L1224">
        <v>1413</v>
      </c>
    </row>
    <row r="1225" spans="11:12">
      <c r="K1225" t="e">
        <f>#REF!</f>
        <v>#REF!</v>
      </c>
      <c r="L1225">
        <v>1414</v>
      </c>
    </row>
    <row r="1226" spans="11:12">
      <c r="K1226" t="e">
        <f>#REF!</f>
        <v>#REF!</v>
      </c>
      <c r="L1226">
        <v>1415</v>
      </c>
    </row>
    <row r="1227" spans="11:12">
      <c r="K1227" t="e">
        <f>#REF!</f>
        <v>#REF!</v>
      </c>
      <c r="L1227">
        <v>1416</v>
      </c>
    </row>
    <row r="1228" spans="11:12">
      <c r="K1228" t="e">
        <f>#REF!</f>
        <v>#REF!</v>
      </c>
      <c r="L1228">
        <v>1417</v>
      </c>
    </row>
    <row r="1229" spans="11:12">
      <c r="K1229" t="e">
        <f>#REF!</f>
        <v>#REF!</v>
      </c>
      <c r="L1229">
        <v>1418</v>
      </c>
    </row>
    <row r="1230" spans="11:12">
      <c r="K1230" t="e">
        <f>#REF!</f>
        <v>#REF!</v>
      </c>
      <c r="L1230">
        <v>1419</v>
      </c>
    </row>
    <row r="1231" spans="11:12">
      <c r="K1231" t="e">
        <f>#REF!</f>
        <v>#REF!</v>
      </c>
      <c r="L1231">
        <v>1420</v>
      </c>
    </row>
    <row r="1232" spans="11:12">
      <c r="K1232" t="e">
        <f>#REF!</f>
        <v>#REF!</v>
      </c>
      <c r="L1232">
        <v>1421</v>
      </c>
    </row>
    <row r="1233" spans="11:12">
      <c r="K1233" t="e">
        <f>#REF!</f>
        <v>#REF!</v>
      </c>
      <c r="L1233">
        <v>1422</v>
      </c>
    </row>
    <row r="1234" spans="11:12">
      <c r="K1234" t="e">
        <f>#REF!</f>
        <v>#REF!</v>
      </c>
      <c r="L1234">
        <v>1423</v>
      </c>
    </row>
    <row r="1235" spans="11:12">
      <c r="K1235" t="e">
        <f>#REF!</f>
        <v>#REF!</v>
      </c>
      <c r="L1235">
        <v>1424</v>
      </c>
    </row>
    <row r="1236" spans="11:12">
      <c r="K1236" t="e">
        <f>#REF!</f>
        <v>#REF!</v>
      </c>
      <c r="L1236">
        <v>1425</v>
      </c>
    </row>
    <row r="1237" spans="11:12">
      <c r="K1237" t="e">
        <f>#REF!</f>
        <v>#REF!</v>
      </c>
      <c r="L1237">
        <v>1426</v>
      </c>
    </row>
    <row r="1238" spans="11:12">
      <c r="K1238" t="e">
        <f>#REF!</f>
        <v>#REF!</v>
      </c>
      <c r="L1238">
        <v>1427</v>
      </c>
    </row>
    <row r="1239" spans="11:12">
      <c r="K1239" t="e">
        <f>#REF!</f>
        <v>#REF!</v>
      </c>
      <c r="L1239">
        <v>1428</v>
      </c>
    </row>
    <row r="1240" spans="11:12">
      <c r="K1240" t="e">
        <f>#REF!</f>
        <v>#REF!</v>
      </c>
      <c r="L1240">
        <v>1429</v>
      </c>
    </row>
    <row r="1241" spans="11:12">
      <c r="K1241" t="e">
        <f>#REF!</f>
        <v>#REF!</v>
      </c>
      <c r="L1241">
        <v>1430</v>
      </c>
    </row>
    <row r="1242" spans="11:12">
      <c r="K1242" t="e">
        <f>#REF!</f>
        <v>#REF!</v>
      </c>
      <c r="L1242">
        <v>1431</v>
      </c>
    </row>
    <row r="1243" spans="11:12">
      <c r="K1243" t="e">
        <f>#REF!</f>
        <v>#REF!</v>
      </c>
      <c r="L1243">
        <v>1432</v>
      </c>
    </row>
    <row r="1244" spans="11:12">
      <c r="K1244" t="e">
        <f>#REF!</f>
        <v>#REF!</v>
      </c>
      <c r="L1244">
        <v>1433</v>
      </c>
    </row>
    <row r="1245" spans="11:12">
      <c r="K1245" t="e">
        <f>#REF!</f>
        <v>#REF!</v>
      </c>
      <c r="L1245">
        <v>1434</v>
      </c>
    </row>
    <row r="1246" spans="11:12">
      <c r="K1246" t="e">
        <f>#REF!</f>
        <v>#REF!</v>
      </c>
      <c r="L1246">
        <v>1435</v>
      </c>
    </row>
    <row r="1247" spans="11:12">
      <c r="K1247" t="e">
        <f>#REF!</f>
        <v>#REF!</v>
      </c>
      <c r="L1247">
        <v>1436</v>
      </c>
    </row>
    <row r="1248" spans="11:12">
      <c r="K1248" t="e">
        <f>#REF!</f>
        <v>#REF!</v>
      </c>
      <c r="L1248">
        <v>1437</v>
      </c>
    </row>
    <row r="1249" spans="11:12">
      <c r="K1249" t="e">
        <f>#REF!</f>
        <v>#REF!</v>
      </c>
      <c r="L1249">
        <v>1438</v>
      </c>
    </row>
    <row r="1250" spans="11:12">
      <c r="K1250" t="e">
        <f>#REF!</f>
        <v>#REF!</v>
      </c>
      <c r="L1250">
        <v>1439</v>
      </c>
    </row>
    <row r="1251" spans="11:12">
      <c r="K1251" t="e">
        <f>#REF!</f>
        <v>#REF!</v>
      </c>
      <c r="L1251">
        <v>1440</v>
      </c>
    </row>
    <row r="1252" spans="11:12">
      <c r="K1252" t="e">
        <f>#REF!</f>
        <v>#REF!</v>
      </c>
      <c r="L1252">
        <v>1441</v>
      </c>
    </row>
    <row r="1253" spans="11:12">
      <c r="K1253" t="e">
        <f>#REF!</f>
        <v>#REF!</v>
      </c>
      <c r="L1253">
        <v>1442</v>
      </c>
    </row>
    <row r="1254" spans="11:12">
      <c r="K1254" t="e">
        <f>#REF!</f>
        <v>#REF!</v>
      </c>
      <c r="L1254">
        <v>1443</v>
      </c>
    </row>
    <row r="1255" spans="11:12">
      <c r="K1255" t="e">
        <f>#REF!</f>
        <v>#REF!</v>
      </c>
      <c r="L1255">
        <v>1444</v>
      </c>
    </row>
    <row r="1256" spans="11:12">
      <c r="K1256" t="e">
        <f>#REF!</f>
        <v>#REF!</v>
      </c>
      <c r="L1256">
        <v>1445</v>
      </c>
    </row>
    <row r="1257" spans="11:12">
      <c r="K1257" t="e">
        <f>#REF!</f>
        <v>#REF!</v>
      </c>
      <c r="L1257">
        <v>1446</v>
      </c>
    </row>
    <row r="1258" spans="11:12">
      <c r="K1258" t="e">
        <f>#REF!</f>
        <v>#REF!</v>
      </c>
      <c r="L1258">
        <v>1447</v>
      </c>
    </row>
    <row r="1259" spans="11:12">
      <c r="K1259" t="e">
        <f>#REF!</f>
        <v>#REF!</v>
      </c>
      <c r="L1259">
        <v>1448</v>
      </c>
    </row>
    <row r="1260" spans="11:12">
      <c r="K1260" t="e">
        <f>#REF!</f>
        <v>#REF!</v>
      </c>
      <c r="L1260">
        <v>1449</v>
      </c>
    </row>
    <row r="1261" spans="11:12">
      <c r="K1261" t="e">
        <f>#REF!</f>
        <v>#REF!</v>
      </c>
      <c r="L1261">
        <v>1450</v>
      </c>
    </row>
    <row r="1262" spans="11:12">
      <c r="K1262" t="e">
        <f>#REF!</f>
        <v>#REF!</v>
      </c>
      <c r="L1262">
        <v>1451</v>
      </c>
    </row>
    <row r="1263" spans="11:12">
      <c r="K1263" t="e">
        <f>#REF!</f>
        <v>#REF!</v>
      </c>
      <c r="L1263">
        <v>1452</v>
      </c>
    </row>
    <row r="1264" spans="11:12">
      <c r="K1264" t="e">
        <f>#REF!</f>
        <v>#REF!</v>
      </c>
      <c r="L1264">
        <v>1453</v>
      </c>
    </row>
    <row r="1265" spans="11:12">
      <c r="K1265" t="e">
        <f>#REF!</f>
        <v>#REF!</v>
      </c>
      <c r="L1265">
        <v>1454</v>
      </c>
    </row>
    <row r="1266" spans="11:12">
      <c r="K1266" t="e">
        <f>#REF!</f>
        <v>#REF!</v>
      </c>
      <c r="L1266">
        <v>1455</v>
      </c>
    </row>
    <row r="1267" spans="11:12">
      <c r="K1267" t="e">
        <f>#REF!</f>
        <v>#REF!</v>
      </c>
      <c r="L1267">
        <v>1456</v>
      </c>
    </row>
    <row r="1268" spans="11:12">
      <c r="K1268" t="e">
        <f>#REF!</f>
        <v>#REF!</v>
      </c>
      <c r="L1268">
        <v>1457</v>
      </c>
    </row>
    <row r="1269" spans="11:12">
      <c r="K1269" t="e">
        <f>#REF!</f>
        <v>#REF!</v>
      </c>
      <c r="L1269">
        <v>1458</v>
      </c>
    </row>
    <row r="1270" spans="11:12">
      <c r="K1270" t="e">
        <f>#REF!</f>
        <v>#REF!</v>
      </c>
      <c r="L1270">
        <v>1459</v>
      </c>
    </row>
    <row r="1271" spans="11:12">
      <c r="K1271" t="e">
        <f>#REF!</f>
        <v>#REF!</v>
      </c>
      <c r="L1271">
        <v>1460</v>
      </c>
    </row>
    <row r="1272" spans="11:12">
      <c r="K1272" t="e">
        <f>#REF!</f>
        <v>#REF!</v>
      </c>
      <c r="L1272">
        <v>1461</v>
      </c>
    </row>
    <row r="1273" spans="11:12">
      <c r="K1273" t="e">
        <f>#REF!</f>
        <v>#REF!</v>
      </c>
      <c r="L1273">
        <v>1462</v>
      </c>
    </row>
    <row r="1274" spans="11:12">
      <c r="K1274" t="e">
        <f>#REF!</f>
        <v>#REF!</v>
      </c>
      <c r="L1274">
        <v>1463</v>
      </c>
    </row>
    <row r="1275" spans="11:12">
      <c r="K1275" t="e">
        <f>#REF!</f>
        <v>#REF!</v>
      </c>
      <c r="L1275">
        <v>1464</v>
      </c>
    </row>
    <row r="1276" spans="11:12">
      <c r="K1276" t="e">
        <f>#REF!</f>
        <v>#REF!</v>
      </c>
      <c r="L1276">
        <v>1465</v>
      </c>
    </row>
    <row r="1277" spans="11:12">
      <c r="K1277" t="e">
        <f>#REF!</f>
        <v>#REF!</v>
      </c>
      <c r="L1277">
        <v>1466</v>
      </c>
    </row>
    <row r="1278" spans="11:12">
      <c r="K1278" t="e">
        <f>#REF!</f>
        <v>#REF!</v>
      </c>
      <c r="L1278">
        <v>1467</v>
      </c>
    </row>
    <row r="1279" spans="11:12">
      <c r="K1279" t="e">
        <f>#REF!</f>
        <v>#REF!</v>
      </c>
      <c r="L1279">
        <v>1468</v>
      </c>
    </row>
    <row r="1280" spans="11:12">
      <c r="K1280" t="e">
        <f>#REF!</f>
        <v>#REF!</v>
      </c>
      <c r="L1280">
        <v>1469</v>
      </c>
    </row>
    <row r="1281" spans="11:12">
      <c r="K1281" t="e">
        <f>#REF!</f>
        <v>#REF!</v>
      </c>
      <c r="L1281">
        <v>1470</v>
      </c>
    </row>
    <row r="1282" spans="11:12">
      <c r="K1282" t="e">
        <f>#REF!</f>
        <v>#REF!</v>
      </c>
      <c r="L1282">
        <v>1471</v>
      </c>
    </row>
    <row r="1283" spans="11:12">
      <c r="K1283" t="e">
        <f>#REF!</f>
        <v>#REF!</v>
      </c>
      <c r="L1283">
        <v>1472</v>
      </c>
    </row>
    <row r="1284" spans="11:12">
      <c r="K1284" t="e">
        <f>#REF!</f>
        <v>#REF!</v>
      </c>
      <c r="L1284">
        <v>1473</v>
      </c>
    </row>
    <row r="1285" spans="11:12">
      <c r="K1285" t="e">
        <f>#REF!</f>
        <v>#REF!</v>
      </c>
      <c r="L1285">
        <v>1474</v>
      </c>
    </row>
    <row r="1286" spans="11:12">
      <c r="K1286" t="e">
        <f>#REF!</f>
        <v>#REF!</v>
      </c>
      <c r="L1286">
        <v>1475</v>
      </c>
    </row>
    <row r="1287" spans="11:12">
      <c r="K1287" t="e">
        <f>#REF!</f>
        <v>#REF!</v>
      </c>
      <c r="L1287">
        <v>1476</v>
      </c>
    </row>
    <row r="1288" spans="11:12">
      <c r="K1288" t="e">
        <f>#REF!</f>
        <v>#REF!</v>
      </c>
      <c r="L1288">
        <v>1477</v>
      </c>
    </row>
    <row r="1289" spans="11:12">
      <c r="K1289" t="e">
        <f>#REF!</f>
        <v>#REF!</v>
      </c>
      <c r="L1289">
        <v>1478</v>
      </c>
    </row>
    <row r="1290" spans="11:12">
      <c r="K1290" t="e">
        <f>#REF!</f>
        <v>#REF!</v>
      </c>
      <c r="L1290">
        <v>1479</v>
      </c>
    </row>
    <row r="1291" spans="11:12">
      <c r="K1291" t="e">
        <f>#REF!</f>
        <v>#REF!</v>
      </c>
      <c r="L1291">
        <v>1480</v>
      </c>
    </row>
    <row r="1292" spans="11:12">
      <c r="K1292" t="e">
        <f>#REF!</f>
        <v>#REF!</v>
      </c>
      <c r="L1292">
        <v>1481</v>
      </c>
    </row>
    <row r="1293" spans="11:12">
      <c r="K1293" t="e">
        <f>#REF!</f>
        <v>#REF!</v>
      </c>
      <c r="L1293">
        <v>1482</v>
      </c>
    </row>
    <row r="1294" spans="11:12">
      <c r="K1294" t="e">
        <f>#REF!</f>
        <v>#REF!</v>
      </c>
      <c r="L1294">
        <v>1483</v>
      </c>
    </row>
    <row r="1295" spans="11:12">
      <c r="K1295" t="e">
        <f>#REF!</f>
        <v>#REF!</v>
      </c>
      <c r="L1295">
        <v>1484</v>
      </c>
    </row>
    <row r="1296" spans="11:12">
      <c r="K1296" t="e">
        <f>#REF!</f>
        <v>#REF!</v>
      </c>
      <c r="L1296">
        <v>1485</v>
      </c>
    </row>
    <row r="1297" spans="11:12">
      <c r="K1297" t="e">
        <f>#REF!</f>
        <v>#REF!</v>
      </c>
      <c r="L1297">
        <v>1486</v>
      </c>
    </row>
    <row r="1298" spans="11:12">
      <c r="K1298" t="e">
        <f>#REF!</f>
        <v>#REF!</v>
      </c>
      <c r="L1298">
        <v>1487</v>
      </c>
    </row>
    <row r="1299" spans="11:12">
      <c r="K1299" t="e">
        <f>#REF!</f>
        <v>#REF!</v>
      </c>
      <c r="L1299">
        <v>1488</v>
      </c>
    </row>
    <row r="1300" spans="11:12">
      <c r="K1300" t="e">
        <f>#REF!</f>
        <v>#REF!</v>
      </c>
      <c r="L1300">
        <v>1489</v>
      </c>
    </row>
    <row r="1301" spans="11:12">
      <c r="K1301" t="e">
        <f>#REF!</f>
        <v>#REF!</v>
      </c>
      <c r="L1301">
        <v>1490</v>
      </c>
    </row>
    <row r="1302" spans="11:12">
      <c r="K1302" t="e">
        <f>#REF!</f>
        <v>#REF!</v>
      </c>
      <c r="L1302">
        <v>1491</v>
      </c>
    </row>
    <row r="1303" spans="11:12">
      <c r="K1303" t="e">
        <f>#REF!</f>
        <v>#REF!</v>
      </c>
      <c r="L1303">
        <v>1492</v>
      </c>
    </row>
    <row r="1304" spans="11:12">
      <c r="K1304" t="e">
        <f>#REF!</f>
        <v>#REF!</v>
      </c>
      <c r="L1304">
        <v>1493</v>
      </c>
    </row>
    <row r="1305" spans="11:12">
      <c r="K1305" t="e">
        <f>#REF!</f>
        <v>#REF!</v>
      </c>
      <c r="L1305">
        <v>1494</v>
      </c>
    </row>
    <row r="1306" spans="11:12">
      <c r="K1306" t="e">
        <f>#REF!</f>
        <v>#REF!</v>
      </c>
      <c r="L1306">
        <v>1495</v>
      </c>
    </row>
    <row r="1307" spans="11:12">
      <c r="K1307" t="e">
        <f>#REF!</f>
        <v>#REF!</v>
      </c>
      <c r="L1307">
        <v>1496</v>
      </c>
    </row>
    <row r="1308" spans="11:12">
      <c r="K1308" t="e">
        <f>#REF!</f>
        <v>#REF!</v>
      </c>
      <c r="L1308">
        <v>1497</v>
      </c>
    </row>
    <row r="1309" spans="11:12">
      <c r="K1309" t="e">
        <f>#REF!</f>
        <v>#REF!</v>
      </c>
      <c r="L1309">
        <v>1498</v>
      </c>
    </row>
    <row r="1310" spans="11:12">
      <c r="K1310" t="e">
        <f>#REF!</f>
        <v>#REF!</v>
      </c>
      <c r="L1310">
        <v>1499</v>
      </c>
    </row>
    <row r="1311" spans="11:12">
      <c r="K1311" t="e">
        <f>#REF!</f>
        <v>#REF!</v>
      </c>
      <c r="L1311">
        <v>1500</v>
      </c>
    </row>
    <row r="1312" spans="11:12">
      <c r="K1312" t="e">
        <f>#REF!</f>
        <v>#REF!</v>
      </c>
      <c r="L1312">
        <v>1501</v>
      </c>
    </row>
    <row r="1313" spans="11:12">
      <c r="K1313" t="e">
        <f>#REF!</f>
        <v>#REF!</v>
      </c>
      <c r="L1313">
        <v>1502</v>
      </c>
    </row>
    <row r="1314" spans="11:12">
      <c r="K1314" t="e">
        <f>#REF!</f>
        <v>#REF!</v>
      </c>
      <c r="L1314">
        <v>1503</v>
      </c>
    </row>
    <row r="1315" spans="11:12">
      <c r="K1315" t="e">
        <f>#REF!</f>
        <v>#REF!</v>
      </c>
      <c r="L1315">
        <v>1504</v>
      </c>
    </row>
    <row r="1316" spans="11:12">
      <c r="K1316" t="e">
        <f>#REF!</f>
        <v>#REF!</v>
      </c>
      <c r="L1316">
        <v>1505</v>
      </c>
    </row>
    <row r="1317" spans="11:12">
      <c r="K1317" t="e">
        <f>#REF!</f>
        <v>#REF!</v>
      </c>
      <c r="L1317">
        <v>1506</v>
      </c>
    </row>
    <row r="1318" spans="11:12">
      <c r="K1318" t="e">
        <f>#REF!</f>
        <v>#REF!</v>
      </c>
      <c r="L1318">
        <v>1507</v>
      </c>
    </row>
    <row r="1319" spans="11:12">
      <c r="K1319" t="e">
        <f>#REF!</f>
        <v>#REF!</v>
      </c>
      <c r="L1319">
        <v>1508</v>
      </c>
    </row>
    <row r="1320" spans="11:12">
      <c r="K1320" t="e">
        <f>#REF!</f>
        <v>#REF!</v>
      </c>
      <c r="L1320">
        <v>1509</v>
      </c>
    </row>
    <row r="1321" spans="11:12">
      <c r="K1321" t="e">
        <f>#REF!</f>
        <v>#REF!</v>
      </c>
      <c r="L1321">
        <v>1510</v>
      </c>
    </row>
    <row r="1322" spans="11:12">
      <c r="K1322" t="e">
        <f>#REF!</f>
        <v>#REF!</v>
      </c>
      <c r="L1322">
        <v>1511</v>
      </c>
    </row>
    <row r="1323" spans="11:12">
      <c r="K1323" t="e">
        <f>#REF!</f>
        <v>#REF!</v>
      </c>
      <c r="L1323">
        <v>1512</v>
      </c>
    </row>
    <row r="1324" spans="11:12">
      <c r="K1324" t="e">
        <f>#REF!</f>
        <v>#REF!</v>
      </c>
      <c r="L1324">
        <v>1513</v>
      </c>
    </row>
    <row r="1325" spans="11:12">
      <c r="K1325" t="e">
        <f>#REF!</f>
        <v>#REF!</v>
      </c>
      <c r="L1325">
        <v>1514</v>
      </c>
    </row>
    <row r="1326" spans="11:12">
      <c r="K1326" t="e">
        <f>#REF!</f>
        <v>#REF!</v>
      </c>
      <c r="L1326">
        <v>1515</v>
      </c>
    </row>
    <row r="1327" spans="11:12">
      <c r="K1327" t="e">
        <f>#REF!</f>
        <v>#REF!</v>
      </c>
      <c r="L1327">
        <v>1516</v>
      </c>
    </row>
    <row r="1328" spans="11:12">
      <c r="K1328" t="e">
        <f>#REF!</f>
        <v>#REF!</v>
      </c>
      <c r="L1328">
        <v>1517</v>
      </c>
    </row>
    <row r="1329" spans="11:12">
      <c r="K1329" t="e">
        <f>#REF!</f>
        <v>#REF!</v>
      </c>
      <c r="L1329">
        <v>1518</v>
      </c>
    </row>
    <row r="1330" spans="11:12">
      <c r="K1330" t="e">
        <f>#REF!</f>
        <v>#REF!</v>
      </c>
      <c r="L1330">
        <v>1519</v>
      </c>
    </row>
    <row r="1331" spans="11:12">
      <c r="K1331" t="e">
        <f>#REF!</f>
        <v>#REF!</v>
      </c>
      <c r="L1331">
        <v>1520</v>
      </c>
    </row>
    <row r="1332" spans="11:12">
      <c r="K1332" t="e">
        <f>#REF!</f>
        <v>#REF!</v>
      </c>
      <c r="L1332">
        <v>1521</v>
      </c>
    </row>
    <row r="1333" spans="11:12">
      <c r="K1333" t="e">
        <f>#REF!</f>
        <v>#REF!</v>
      </c>
      <c r="L1333">
        <v>1522</v>
      </c>
    </row>
    <row r="1334" spans="11:12">
      <c r="K1334" t="e">
        <f>#REF!</f>
        <v>#REF!</v>
      </c>
      <c r="L1334">
        <v>1523</v>
      </c>
    </row>
    <row r="1335" spans="11:12">
      <c r="K1335" t="e">
        <f>#REF!</f>
        <v>#REF!</v>
      </c>
      <c r="L1335">
        <v>1524</v>
      </c>
    </row>
    <row r="1336" spans="11:12">
      <c r="K1336" t="e">
        <f>#REF!</f>
        <v>#REF!</v>
      </c>
      <c r="L1336">
        <v>1525</v>
      </c>
    </row>
    <row r="1337" spans="11:12">
      <c r="K1337" t="e">
        <f>#REF!</f>
        <v>#REF!</v>
      </c>
      <c r="L1337">
        <v>1526</v>
      </c>
    </row>
    <row r="1338" spans="11:12">
      <c r="K1338" t="e">
        <f>#REF!</f>
        <v>#REF!</v>
      </c>
      <c r="L1338">
        <v>1527</v>
      </c>
    </row>
    <row r="1339" spans="11:12">
      <c r="K1339" t="e">
        <f>#REF!</f>
        <v>#REF!</v>
      </c>
      <c r="L1339">
        <v>1528</v>
      </c>
    </row>
    <row r="1340" spans="11:12">
      <c r="K1340" t="e">
        <f>#REF!</f>
        <v>#REF!</v>
      </c>
      <c r="L1340">
        <v>1529</v>
      </c>
    </row>
    <row r="1341" spans="11:12">
      <c r="K1341" t="e">
        <f>#REF!</f>
        <v>#REF!</v>
      </c>
      <c r="L1341">
        <v>1530</v>
      </c>
    </row>
    <row r="1342" spans="11:12">
      <c r="K1342" t="e">
        <f>#REF!</f>
        <v>#REF!</v>
      </c>
      <c r="L1342">
        <v>1531</v>
      </c>
    </row>
    <row r="1343" spans="11:12">
      <c r="K1343" t="e">
        <f>#REF!</f>
        <v>#REF!</v>
      </c>
      <c r="L1343">
        <v>1532</v>
      </c>
    </row>
    <row r="1344" spans="11:12">
      <c r="K1344" t="e">
        <f>#REF!</f>
        <v>#REF!</v>
      </c>
      <c r="L1344">
        <v>1533</v>
      </c>
    </row>
    <row r="1345" spans="11:12">
      <c r="K1345" t="e">
        <f>#REF!</f>
        <v>#REF!</v>
      </c>
      <c r="L1345">
        <v>1534</v>
      </c>
    </row>
    <row r="1346" spans="11:12">
      <c r="K1346" t="e">
        <f>#REF!</f>
        <v>#REF!</v>
      </c>
      <c r="L1346">
        <v>1535</v>
      </c>
    </row>
    <row r="1347" spans="11:12">
      <c r="K1347" t="e">
        <f>#REF!</f>
        <v>#REF!</v>
      </c>
      <c r="L1347">
        <v>1536</v>
      </c>
    </row>
    <row r="1348" spans="11:12">
      <c r="K1348" t="e">
        <f>#REF!</f>
        <v>#REF!</v>
      </c>
      <c r="L1348">
        <v>1537</v>
      </c>
    </row>
    <row r="1349" spans="11:12">
      <c r="K1349" t="e">
        <f>#REF!</f>
        <v>#REF!</v>
      </c>
      <c r="L1349">
        <v>1538</v>
      </c>
    </row>
    <row r="1350" spans="11:12">
      <c r="K1350" t="e">
        <f>#REF!</f>
        <v>#REF!</v>
      </c>
      <c r="L1350">
        <v>1539</v>
      </c>
    </row>
    <row r="1351" spans="11:12">
      <c r="K1351" t="e">
        <f>#REF!</f>
        <v>#REF!</v>
      </c>
      <c r="L1351">
        <v>1540</v>
      </c>
    </row>
    <row r="1352" spans="11:12">
      <c r="K1352" t="e">
        <f>#REF!</f>
        <v>#REF!</v>
      </c>
      <c r="L1352">
        <v>1541</v>
      </c>
    </row>
    <row r="1353" spans="11:12">
      <c r="K1353" t="e">
        <f>#REF!</f>
        <v>#REF!</v>
      </c>
      <c r="L1353">
        <v>1542</v>
      </c>
    </row>
    <row r="1354" spans="11:12">
      <c r="K1354" t="e">
        <f>#REF!</f>
        <v>#REF!</v>
      </c>
      <c r="L1354">
        <v>1543</v>
      </c>
    </row>
    <row r="1355" spans="11:12">
      <c r="K1355" t="e">
        <f>#REF!</f>
        <v>#REF!</v>
      </c>
      <c r="L1355">
        <v>1544</v>
      </c>
    </row>
    <row r="1356" spans="11:12">
      <c r="K1356" t="e">
        <f>#REF!</f>
        <v>#REF!</v>
      </c>
      <c r="L1356">
        <v>1545</v>
      </c>
    </row>
    <row r="1357" spans="11:12">
      <c r="K1357" t="e">
        <f>#REF!</f>
        <v>#REF!</v>
      </c>
      <c r="L1357">
        <v>1546</v>
      </c>
    </row>
    <row r="1358" spans="11:12">
      <c r="K1358" t="e">
        <f>#REF!</f>
        <v>#REF!</v>
      </c>
      <c r="L1358">
        <v>1547</v>
      </c>
    </row>
    <row r="1359" spans="11:12">
      <c r="K1359" t="e">
        <f>#REF!</f>
        <v>#REF!</v>
      </c>
      <c r="L1359">
        <v>1548</v>
      </c>
    </row>
    <row r="1360" spans="11:12">
      <c r="K1360" t="e">
        <f>#REF!</f>
        <v>#REF!</v>
      </c>
      <c r="L1360">
        <v>1549</v>
      </c>
    </row>
    <row r="1361" spans="11:12">
      <c r="K1361" t="e">
        <f>#REF!</f>
        <v>#REF!</v>
      </c>
      <c r="L1361">
        <v>1550</v>
      </c>
    </row>
    <row r="1362" spans="11:12">
      <c r="K1362" t="e">
        <f>#REF!</f>
        <v>#REF!</v>
      </c>
      <c r="L1362">
        <v>1551</v>
      </c>
    </row>
    <row r="1363" spans="11:12">
      <c r="K1363" t="e">
        <f>#REF!</f>
        <v>#REF!</v>
      </c>
      <c r="L1363">
        <v>1552</v>
      </c>
    </row>
    <row r="1364" spans="11:12">
      <c r="K1364" t="e">
        <f>#REF!</f>
        <v>#REF!</v>
      </c>
      <c r="L1364">
        <v>1553</v>
      </c>
    </row>
    <row r="1365" spans="11:12">
      <c r="K1365" t="e">
        <f>#REF!</f>
        <v>#REF!</v>
      </c>
      <c r="L1365">
        <v>1554</v>
      </c>
    </row>
    <row r="1366" spans="11:12">
      <c r="K1366" t="e">
        <f>#REF!</f>
        <v>#REF!</v>
      </c>
      <c r="L1366">
        <v>1555</v>
      </c>
    </row>
    <row r="1367" spans="11:12">
      <c r="K1367" t="e">
        <f>#REF!</f>
        <v>#REF!</v>
      </c>
      <c r="L1367">
        <v>1556</v>
      </c>
    </row>
    <row r="1368" spans="11:12">
      <c r="K1368" t="e">
        <f>#REF!</f>
        <v>#REF!</v>
      </c>
      <c r="L1368">
        <v>1557</v>
      </c>
    </row>
    <row r="1369" spans="11:12">
      <c r="K1369" t="e">
        <f>#REF!</f>
        <v>#REF!</v>
      </c>
      <c r="L1369">
        <v>1558</v>
      </c>
    </row>
    <row r="1370" spans="11:12">
      <c r="K1370" t="e">
        <f>#REF!</f>
        <v>#REF!</v>
      </c>
      <c r="L1370">
        <v>1559</v>
      </c>
    </row>
    <row r="1371" spans="11:12">
      <c r="K1371" t="e">
        <f>#REF!</f>
        <v>#REF!</v>
      </c>
      <c r="L1371">
        <v>1560</v>
      </c>
    </row>
    <row r="1372" spans="11:12">
      <c r="K1372" t="e">
        <f>#REF!</f>
        <v>#REF!</v>
      </c>
      <c r="L1372">
        <v>1561</v>
      </c>
    </row>
    <row r="1373" spans="11:12">
      <c r="K1373" t="e">
        <f>#REF!</f>
        <v>#REF!</v>
      </c>
      <c r="L1373">
        <v>1562</v>
      </c>
    </row>
    <row r="1374" spans="11:12">
      <c r="K1374" t="e">
        <f>#REF!</f>
        <v>#REF!</v>
      </c>
      <c r="L1374">
        <v>1563</v>
      </c>
    </row>
    <row r="1375" spans="11:12">
      <c r="K1375" t="e">
        <f>#REF!</f>
        <v>#REF!</v>
      </c>
      <c r="L1375">
        <v>1564</v>
      </c>
    </row>
    <row r="1376" spans="11:12">
      <c r="K1376" t="e">
        <f>#REF!</f>
        <v>#REF!</v>
      </c>
      <c r="L1376">
        <v>1565</v>
      </c>
    </row>
    <row r="1377" spans="11:12">
      <c r="K1377" t="e">
        <f>#REF!</f>
        <v>#REF!</v>
      </c>
      <c r="L1377">
        <v>1566</v>
      </c>
    </row>
    <row r="1378" spans="11:12">
      <c r="K1378" t="e">
        <f>#REF!</f>
        <v>#REF!</v>
      </c>
      <c r="L1378">
        <v>1567</v>
      </c>
    </row>
    <row r="1379" spans="11:12">
      <c r="K1379" t="e">
        <f>#REF!</f>
        <v>#REF!</v>
      </c>
      <c r="L1379">
        <v>1568</v>
      </c>
    </row>
    <row r="1380" spans="11:12">
      <c r="K1380" t="e">
        <f>#REF!</f>
        <v>#REF!</v>
      </c>
      <c r="L1380">
        <v>1569</v>
      </c>
    </row>
    <row r="1381" spans="11:12">
      <c r="K1381" t="e">
        <f>#REF!</f>
        <v>#REF!</v>
      </c>
      <c r="L1381">
        <v>1570</v>
      </c>
    </row>
    <row r="1382" spans="11:12">
      <c r="K1382" t="e">
        <f>#REF!</f>
        <v>#REF!</v>
      </c>
      <c r="L1382">
        <v>1571</v>
      </c>
    </row>
    <row r="1383" spans="11:12">
      <c r="K1383" t="e">
        <f>#REF!</f>
        <v>#REF!</v>
      </c>
      <c r="L1383">
        <v>1572</v>
      </c>
    </row>
    <row r="1384" spans="11:12">
      <c r="K1384" t="e">
        <f>#REF!</f>
        <v>#REF!</v>
      </c>
      <c r="L1384">
        <v>1573</v>
      </c>
    </row>
    <row r="1385" spans="11:12">
      <c r="K1385" t="e">
        <f>#REF!</f>
        <v>#REF!</v>
      </c>
      <c r="L1385">
        <v>1574</v>
      </c>
    </row>
    <row r="1386" spans="11:12">
      <c r="K1386" t="e">
        <f>#REF!</f>
        <v>#REF!</v>
      </c>
      <c r="L1386">
        <v>1575</v>
      </c>
    </row>
    <row r="1387" spans="11:12">
      <c r="K1387" t="e">
        <f>#REF!</f>
        <v>#REF!</v>
      </c>
      <c r="L1387">
        <v>1576</v>
      </c>
    </row>
    <row r="1388" spans="11:12">
      <c r="K1388" t="e">
        <f>#REF!</f>
        <v>#REF!</v>
      </c>
      <c r="L1388">
        <v>1577</v>
      </c>
    </row>
    <row r="1389" spans="11:12">
      <c r="K1389" t="e">
        <f>#REF!</f>
        <v>#REF!</v>
      </c>
      <c r="L1389">
        <v>1578</v>
      </c>
    </row>
    <row r="1390" spans="11:12">
      <c r="K1390" t="e">
        <f>#REF!</f>
        <v>#REF!</v>
      </c>
      <c r="L1390">
        <v>1579</v>
      </c>
    </row>
    <row r="1391" spans="11:12">
      <c r="K1391" t="e">
        <f>#REF!</f>
        <v>#REF!</v>
      </c>
      <c r="L1391">
        <v>1580</v>
      </c>
    </row>
    <row r="1392" spans="11:12">
      <c r="K1392" t="e">
        <f>#REF!</f>
        <v>#REF!</v>
      </c>
      <c r="L1392">
        <v>1581</v>
      </c>
    </row>
    <row r="1393" spans="11:12">
      <c r="K1393" t="e">
        <f>#REF!</f>
        <v>#REF!</v>
      </c>
      <c r="L1393">
        <v>1582</v>
      </c>
    </row>
    <row r="1394" spans="11:12">
      <c r="K1394" t="e">
        <f>#REF!</f>
        <v>#REF!</v>
      </c>
      <c r="L1394">
        <v>1583</v>
      </c>
    </row>
    <row r="1395" spans="11:12">
      <c r="K1395" t="e">
        <f>#REF!</f>
        <v>#REF!</v>
      </c>
      <c r="L1395">
        <v>1584</v>
      </c>
    </row>
    <row r="1396" spans="11:12">
      <c r="K1396" t="e">
        <f>#REF!</f>
        <v>#REF!</v>
      </c>
      <c r="L1396">
        <v>1585</v>
      </c>
    </row>
    <row r="1397" spans="11:12">
      <c r="K1397" t="e">
        <f>#REF!</f>
        <v>#REF!</v>
      </c>
      <c r="L1397">
        <v>1586</v>
      </c>
    </row>
    <row r="1398" spans="11:12">
      <c r="K1398" t="e">
        <f>#REF!</f>
        <v>#REF!</v>
      </c>
      <c r="L1398">
        <v>1587</v>
      </c>
    </row>
    <row r="1399" spans="11:12">
      <c r="K1399" t="e">
        <f>#REF!</f>
        <v>#REF!</v>
      </c>
      <c r="L1399">
        <v>1588</v>
      </c>
    </row>
    <row r="1400" spans="11:12">
      <c r="K1400" t="e">
        <f>#REF!</f>
        <v>#REF!</v>
      </c>
      <c r="L1400">
        <v>1589</v>
      </c>
    </row>
    <row r="1401" spans="11:12">
      <c r="K1401" t="e">
        <f>#REF!</f>
        <v>#REF!</v>
      </c>
      <c r="L1401">
        <v>1590</v>
      </c>
    </row>
    <row r="1402" spans="11:12">
      <c r="K1402" t="e">
        <f>#REF!</f>
        <v>#REF!</v>
      </c>
      <c r="L1402">
        <v>1591</v>
      </c>
    </row>
    <row r="1403" spans="11:12">
      <c r="K1403" t="e">
        <f>#REF!</f>
        <v>#REF!</v>
      </c>
      <c r="L1403">
        <v>1592</v>
      </c>
    </row>
    <row r="1404" spans="11:12">
      <c r="K1404" t="e">
        <f>#REF!</f>
        <v>#REF!</v>
      </c>
      <c r="L1404">
        <v>1593</v>
      </c>
    </row>
    <row r="1405" spans="11:12">
      <c r="K1405" t="e">
        <f>#REF!</f>
        <v>#REF!</v>
      </c>
      <c r="L1405">
        <v>1594</v>
      </c>
    </row>
    <row r="1406" spans="11:12">
      <c r="K1406" t="e">
        <f>#REF!</f>
        <v>#REF!</v>
      </c>
      <c r="L1406">
        <v>1595</v>
      </c>
    </row>
    <row r="1407" spans="11:12">
      <c r="K1407" t="e">
        <f>#REF!</f>
        <v>#REF!</v>
      </c>
      <c r="L1407">
        <v>1596</v>
      </c>
    </row>
    <row r="1408" spans="11:12">
      <c r="K1408" t="e">
        <f>#REF!</f>
        <v>#REF!</v>
      </c>
      <c r="L1408">
        <v>1597</v>
      </c>
    </row>
    <row r="1409" spans="11:12">
      <c r="K1409" t="e">
        <f>#REF!</f>
        <v>#REF!</v>
      </c>
      <c r="L1409">
        <v>1598</v>
      </c>
    </row>
    <row r="1410" spans="11:12">
      <c r="K1410" t="e">
        <f>#REF!</f>
        <v>#REF!</v>
      </c>
      <c r="L1410">
        <v>1599</v>
      </c>
    </row>
    <row r="1411" spans="11:12">
      <c r="K1411" t="e">
        <f>#REF!</f>
        <v>#REF!</v>
      </c>
      <c r="L1411">
        <v>1600</v>
      </c>
    </row>
    <row r="1412" spans="11:12">
      <c r="K1412" t="e">
        <f>#REF!</f>
        <v>#REF!</v>
      </c>
      <c r="L1412">
        <v>1601</v>
      </c>
    </row>
    <row r="1413" spans="11:12">
      <c r="K1413" t="e">
        <f>#REF!</f>
        <v>#REF!</v>
      </c>
      <c r="L1413">
        <v>1602</v>
      </c>
    </row>
    <row r="1414" spans="11:12">
      <c r="K1414" t="e">
        <f>#REF!</f>
        <v>#REF!</v>
      </c>
      <c r="L1414">
        <v>1603</v>
      </c>
    </row>
    <row r="1415" spans="11:12">
      <c r="K1415" t="e">
        <f>#REF!</f>
        <v>#REF!</v>
      </c>
      <c r="L1415">
        <v>1604</v>
      </c>
    </row>
    <row r="1416" spans="11:12">
      <c r="K1416" t="e">
        <f>#REF!</f>
        <v>#REF!</v>
      </c>
      <c r="L1416">
        <v>1605</v>
      </c>
    </row>
    <row r="1417" spans="11:12">
      <c r="K1417" t="e">
        <f>#REF!</f>
        <v>#REF!</v>
      </c>
      <c r="L1417">
        <v>1606</v>
      </c>
    </row>
    <row r="1418" spans="11:12">
      <c r="K1418" t="e">
        <f>#REF!</f>
        <v>#REF!</v>
      </c>
      <c r="L1418">
        <v>1607</v>
      </c>
    </row>
    <row r="1419" spans="11:12">
      <c r="K1419" t="e">
        <f>#REF!</f>
        <v>#REF!</v>
      </c>
      <c r="L1419">
        <v>1608</v>
      </c>
    </row>
    <row r="1420" spans="11:12">
      <c r="K1420" t="e">
        <f>#REF!</f>
        <v>#REF!</v>
      </c>
      <c r="L1420">
        <v>1609</v>
      </c>
    </row>
    <row r="1421" spans="11:12">
      <c r="K1421" t="e">
        <f>#REF!</f>
        <v>#REF!</v>
      </c>
      <c r="L1421">
        <v>1610</v>
      </c>
    </row>
    <row r="1422" spans="11:12">
      <c r="K1422" t="e">
        <f>#REF!</f>
        <v>#REF!</v>
      </c>
      <c r="L1422">
        <v>1611</v>
      </c>
    </row>
    <row r="1423" spans="11:12">
      <c r="K1423" t="e">
        <f>#REF!</f>
        <v>#REF!</v>
      </c>
      <c r="L1423">
        <v>1612</v>
      </c>
    </row>
    <row r="1424" spans="11:12">
      <c r="K1424" t="e">
        <f>#REF!</f>
        <v>#REF!</v>
      </c>
      <c r="L1424">
        <v>1613</v>
      </c>
    </row>
    <row r="1425" spans="11:12">
      <c r="K1425" t="e">
        <f>#REF!</f>
        <v>#REF!</v>
      </c>
      <c r="L1425">
        <v>1614</v>
      </c>
    </row>
    <row r="1426" spans="11:12">
      <c r="K1426" t="e">
        <f>#REF!</f>
        <v>#REF!</v>
      </c>
      <c r="L1426">
        <v>1615</v>
      </c>
    </row>
    <row r="1427" spans="11:12">
      <c r="K1427" t="e">
        <f>#REF!</f>
        <v>#REF!</v>
      </c>
      <c r="L1427">
        <v>1616</v>
      </c>
    </row>
    <row r="1428" spans="11:12">
      <c r="K1428" t="e">
        <f>#REF!</f>
        <v>#REF!</v>
      </c>
      <c r="L1428">
        <v>1617</v>
      </c>
    </row>
    <row r="1429" spans="11:12">
      <c r="K1429" t="e">
        <f>#REF!</f>
        <v>#REF!</v>
      </c>
      <c r="L1429">
        <v>1618</v>
      </c>
    </row>
    <row r="1430" spans="11:12">
      <c r="K1430" t="e">
        <f>#REF!</f>
        <v>#REF!</v>
      </c>
      <c r="L1430">
        <v>1619</v>
      </c>
    </row>
    <row r="1431" spans="11:12">
      <c r="K1431" t="e">
        <f>#REF!</f>
        <v>#REF!</v>
      </c>
      <c r="L1431">
        <v>1620</v>
      </c>
    </row>
    <row r="1432" spans="11:12">
      <c r="K1432" t="e">
        <f>#REF!</f>
        <v>#REF!</v>
      </c>
      <c r="L1432">
        <v>1621</v>
      </c>
    </row>
    <row r="1433" spans="11:12">
      <c r="K1433" t="e">
        <f>#REF!</f>
        <v>#REF!</v>
      </c>
      <c r="L1433">
        <v>1622</v>
      </c>
    </row>
    <row r="1434" spans="11:12">
      <c r="K1434" t="e">
        <f>#REF!</f>
        <v>#REF!</v>
      </c>
      <c r="L1434">
        <v>1623</v>
      </c>
    </row>
    <row r="1435" spans="11:12">
      <c r="K1435" t="e">
        <f>#REF!</f>
        <v>#REF!</v>
      </c>
      <c r="L1435">
        <v>1624</v>
      </c>
    </row>
    <row r="1436" spans="11:12">
      <c r="K1436" t="e">
        <f>#REF!</f>
        <v>#REF!</v>
      </c>
      <c r="L1436">
        <v>1625</v>
      </c>
    </row>
    <row r="1437" spans="11:12">
      <c r="K1437" t="e">
        <f>#REF!</f>
        <v>#REF!</v>
      </c>
      <c r="L1437">
        <v>1626</v>
      </c>
    </row>
    <row r="1438" spans="11:12">
      <c r="K1438" t="e">
        <f>#REF!</f>
        <v>#REF!</v>
      </c>
      <c r="L1438">
        <v>1627</v>
      </c>
    </row>
    <row r="1439" spans="11:12">
      <c r="K1439" t="e">
        <f>#REF!</f>
        <v>#REF!</v>
      </c>
      <c r="L1439">
        <v>1628</v>
      </c>
    </row>
    <row r="1440" spans="11:12">
      <c r="K1440" t="e">
        <f>#REF!</f>
        <v>#REF!</v>
      </c>
      <c r="L1440">
        <v>1629</v>
      </c>
    </row>
    <row r="1441" spans="11:12">
      <c r="K1441" t="e">
        <f>#REF!</f>
        <v>#REF!</v>
      </c>
      <c r="L1441">
        <v>1630</v>
      </c>
    </row>
    <row r="1442" spans="11:12">
      <c r="K1442" t="e">
        <f>#REF!</f>
        <v>#REF!</v>
      </c>
      <c r="L1442">
        <v>1631</v>
      </c>
    </row>
    <row r="1443" spans="11:12">
      <c r="K1443" t="e">
        <f>#REF!</f>
        <v>#REF!</v>
      </c>
      <c r="L1443">
        <v>1632</v>
      </c>
    </row>
    <row r="1444" spans="11:12">
      <c r="K1444" t="e">
        <f>#REF!</f>
        <v>#REF!</v>
      </c>
      <c r="L1444">
        <v>1633</v>
      </c>
    </row>
    <row r="1445" spans="11:12">
      <c r="K1445" t="e">
        <f>#REF!</f>
        <v>#REF!</v>
      </c>
      <c r="L1445">
        <v>1634</v>
      </c>
    </row>
    <row r="1446" spans="11:12">
      <c r="K1446" t="e">
        <f>#REF!</f>
        <v>#REF!</v>
      </c>
      <c r="L1446">
        <v>1635</v>
      </c>
    </row>
    <row r="1447" spans="11:12">
      <c r="K1447" t="e">
        <f>#REF!</f>
        <v>#REF!</v>
      </c>
      <c r="L1447">
        <v>1636</v>
      </c>
    </row>
    <row r="1448" spans="11:12">
      <c r="K1448" t="e">
        <f>#REF!</f>
        <v>#REF!</v>
      </c>
      <c r="L1448">
        <v>1637</v>
      </c>
    </row>
    <row r="1449" spans="11:12">
      <c r="K1449" t="e">
        <f>#REF!</f>
        <v>#REF!</v>
      </c>
      <c r="L1449">
        <v>1638</v>
      </c>
    </row>
    <row r="1450" spans="11:12">
      <c r="K1450" t="e">
        <f>#REF!</f>
        <v>#REF!</v>
      </c>
      <c r="L1450">
        <v>1639</v>
      </c>
    </row>
    <row r="1451" spans="11:12">
      <c r="K1451" t="e">
        <f>#REF!</f>
        <v>#REF!</v>
      </c>
      <c r="L1451">
        <v>1640</v>
      </c>
    </row>
    <row r="1452" spans="11:12">
      <c r="K1452" t="e">
        <f>#REF!</f>
        <v>#REF!</v>
      </c>
      <c r="L1452">
        <v>1641</v>
      </c>
    </row>
    <row r="1453" spans="11:12">
      <c r="K1453" t="e">
        <f>#REF!</f>
        <v>#REF!</v>
      </c>
      <c r="L1453">
        <v>1642</v>
      </c>
    </row>
    <row r="1454" spans="11:12">
      <c r="K1454" t="e">
        <f>#REF!</f>
        <v>#REF!</v>
      </c>
      <c r="L1454">
        <v>1643</v>
      </c>
    </row>
    <row r="1455" spans="11:12">
      <c r="K1455" t="e">
        <f>#REF!</f>
        <v>#REF!</v>
      </c>
      <c r="L1455">
        <v>1644</v>
      </c>
    </row>
    <row r="1456" spans="11:12">
      <c r="K1456" t="e">
        <f>#REF!</f>
        <v>#REF!</v>
      </c>
      <c r="L1456">
        <v>1645</v>
      </c>
    </row>
    <row r="1457" spans="11:12">
      <c r="K1457" t="e">
        <f>#REF!</f>
        <v>#REF!</v>
      </c>
      <c r="L1457">
        <v>1646</v>
      </c>
    </row>
    <row r="1458" spans="11:12">
      <c r="K1458" t="e">
        <f>#REF!</f>
        <v>#REF!</v>
      </c>
      <c r="L1458">
        <v>1647</v>
      </c>
    </row>
    <row r="1459" spans="11:12">
      <c r="K1459" t="e">
        <f>#REF!</f>
        <v>#REF!</v>
      </c>
      <c r="L1459">
        <v>1648</v>
      </c>
    </row>
    <row r="1460" spans="11:12">
      <c r="K1460" t="e">
        <f>#REF!</f>
        <v>#REF!</v>
      </c>
      <c r="L1460">
        <v>1649</v>
      </c>
    </row>
    <row r="1461" spans="11:12">
      <c r="K1461" t="e">
        <f>#REF!</f>
        <v>#REF!</v>
      </c>
      <c r="L1461">
        <v>1650</v>
      </c>
    </row>
    <row r="1462" spans="11:12">
      <c r="K1462" t="e">
        <f>#REF!</f>
        <v>#REF!</v>
      </c>
      <c r="L1462">
        <v>1651</v>
      </c>
    </row>
    <row r="1463" spans="11:12">
      <c r="K1463" t="e">
        <f>#REF!</f>
        <v>#REF!</v>
      </c>
      <c r="L1463">
        <v>1652</v>
      </c>
    </row>
    <row r="1464" spans="11:12">
      <c r="K1464" t="e">
        <f>#REF!</f>
        <v>#REF!</v>
      </c>
      <c r="L1464">
        <v>1653</v>
      </c>
    </row>
    <row r="1465" spans="11:12">
      <c r="K1465" t="e">
        <f>#REF!</f>
        <v>#REF!</v>
      </c>
      <c r="L1465">
        <v>1654</v>
      </c>
    </row>
    <row r="1466" spans="11:12">
      <c r="K1466" t="e">
        <f>#REF!</f>
        <v>#REF!</v>
      </c>
      <c r="L1466">
        <v>1655</v>
      </c>
    </row>
    <row r="1467" spans="11:12">
      <c r="K1467" t="e">
        <f>#REF!</f>
        <v>#REF!</v>
      </c>
      <c r="L1467">
        <v>1656</v>
      </c>
    </row>
    <row r="1468" spans="11:12">
      <c r="K1468" t="e">
        <f>#REF!</f>
        <v>#REF!</v>
      </c>
      <c r="L1468">
        <v>1657</v>
      </c>
    </row>
    <row r="1469" spans="11:12">
      <c r="K1469" t="e">
        <f>#REF!</f>
        <v>#REF!</v>
      </c>
      <c r="L1469">
        <v>1658</v>
      </c>
    </row>
    <row r="1470" spans="11:12">
      <c r="K1470" t="e">
        <f>#REF!</f>
        <v>#REF!</v>
      </c>
      <c r="L1470">
        <v>1659</v>
      </c>
    </row>
    <row r="1471" spans="11:12">
      <c r="K1471" t="e">
        <f>#REF!</f>
        <v>#REF!</v>
      </c>
      <c r="L1471">
        <v>1660</v>
      </c>
    </row>
    <row r="1472" spans="11:12">
      <c r="K1472" t="e">
        <f>#REF!</f>
        <v>#REF!</v>
      </c>
      <c r="L1472">
        <v>1661</v>
      </c>
    </row>
    <row r="1473" spans="11:12">
      <c r="K1473" t="e">
        <f>#REF!</f>
        <v>#REF!</v>
      </c>
      <c r="L1473">
        <v>1662</v>
      </c>
    </row>
    <row r="1474" spans="11:12">
      <c r="K1474" t="e">
        <f>#REF!</f>
        <v>#REF!</v>
      </c>
      <c r="L1474">
        <v>1663</v>
      </c>
    </row>
    <row r="1475" spans="11:12">
      <c r="K1475" t="e">
        <f>#REF!</f>
        <v>#REF!</v>
      </c>
      <c r="L1475">
        <v>1664</v>
      </c>
    </row>
    <row r="1476" spans="11:12">
      <c r="K1476" t="e">
        <f>#REF!</f>
        <v>#REF!</v>
      </c>
      <c r="L1476">
        <v>1665</v>
      </c>
    </row>
    <row r="1477" spans="11:12">
      <c r="K1477" t="e">
        <f>#REF!</f>
        <v>#REF!</v>
      </c>
      <c r="L1477">
        <v>1666</v>
      </c>
    </row>
    <row r="1478" spans="11:12">
      <c r="K1478" t="e">
        <f>#REF!</f>
        <v>#REF!</v>
      </c>
      <c r="L1478">
        <v>1667</v>
      </c>
    </row>
    <row r="1479" spans="11:12">
      <c r="K1479" t="e">
        <f>#REF!</f>
        <v>#REF!</v>
      </c>
      <c r="L1479">
        <v>1668</v>
      </c>
    </row>
    <row r="1480" spans="11:12">
      <c r="K1480" t="e">
        <f>#REF!</f>
        <v>#REF!</v>
      </c>
      <c r="L1480">
        <v>1669</v>
      </c>
    </row>
    <row r="1481" spans="11:12">
      <c r="K1481" t="e">
        <f>#REF!</f>
        <v>#REF!</v>
      </c>
      <c r="L1481">
        <v>1670</v>
      </c>
    </row>
    <row r="1482" spans="11:12">
      <c r="K1482" t="e">
        <f>#REF!</f>
        <v>#REF!</v>
      </c>
      <c r="L1482">
        <v>1671</v>
      </c>
    </row>
    <row r="1483" spans="11:12">
      <c r="K1483" t="e">
        <f>#REF!</f>
        <v>#REF!</v>
      </c>
      <c r="L1483">
        <v>1672</v>
      </c>
    </row>
    <row r="1484" spans="11:12">
      <c r="K1484" t="e">
        <f>#REF!</f>
        <v>#REF!</v>
      </c>
      <c r="L1484">
        <v>1673</v>
      </c>
    </row>
    <row r="1485" spans="11:12">
      <c r="K1485" t="e">
        <f>#REF!</f>
        <v>#REF!</v>
      </c>
      <c r="L1485">
        <v>1674</v>
      </c>
    </row>
    <row r="1486" spans="11:12">
      <c r="K1486" t="e">
        <f>#REF!</f>
        <v>#REF!</v>
      </c>
      <c r="L1486">
        <v>1675</v>
      </c>
    </row>
    <row r="1487" spans="11:12">
      <c r="K1487" t="e">
        <f>#REF!</f>
        <v>#REF!</v>
      </c>
      <c r="L1487">
        <v>1676</v>
      </c>
    </row>
    <row r="1488" spans="11:12">
      <c r="K1488" t="e">
        <f>#REF!</f>
        <v>#REF!</v>
      </c>
      <c r="L1488">
        <v>1677</v>
      </c>
    </row>
    <row r="1489" spans="11:12">
      <c r="K1489" t="e">
        <f>#REF!</f>
        <v>#REF!</v>
      </c>
      <c r="L1489">
        <v>1678</v>
      </c>
    </row>
    <row r="1490" spans="11:12">
      <c r="K1490" t="e">
        <f>#REF!</f>
        <v>#REF!</v>
      </c>
      <c r="L1490">
        <v>1679</v>
      </c>
    </row>
    <row r="1491" spans="11:12">
      <c r="K1491" t="e">
        <f>#REF!</f>
        <v>#REF!</v>
      </c>
      <c r="L1491">
        <v>1680</v>
      </c>
    </row>
    <row r="1492" spans="11:12">
      <c r="K1492" t="e">
        <f>#REF!</f>
        <v>#REF!</v>
      </c>
      <c r="L1492">
        <v>1681</v>
      </c>
    </row>
    <row r="1493" spans="11:12">
      <c r="K1493" t="e">
        <f>#REF!</f>
        <v>#REF!</v>
      </c>
      <c r="L1493">
        <v>1682</v>
      </c>
    </row>
    <row r="1494" spans="11:12">
      <c r="K1494" t="e">
        <f>#REF!</f>
        <v>#REF!</v>
      </c>
      <c r="L1494">
        <v>1683</v>
      </c>
    </row>
    <row r="1495" spans="11:12">
      <c r="K1495" t="e">
        <f>#REF!</f>
        <v>#REF!</v>
      </c>
      <c r="L1495">
        <v>1684</v>
      </c>
    </row>
    <row r="1496" spans="11:12">
      <c r="K1496" t="e">
        <f>#REF!</f>
        <v>#REF!</v>
      </c>
      <c r="L1496">
        <v>1685</v>
      </c>
    </row>
    <row r="1497" spans="11:12">
      <c r="K1497" t="e">
        <f>#REF!</f>
        <v>#REF!</v>
      </c>
      <c r="L1497">
        <v>1686</v>
      </c>
    </row>
    <row r="1498" spans="11:12">
      <c r="K1498" t="e">
        <f>#REF!</f>
        <v>#REF!</v>
      </c>
      <c r="L1498">
        <v>1687</v>
      </c>
    </row>
    <row r="1499" spans="11:12">
      <c r="K1499" t="e">
        <f>#REF!</f>
        <v>#REF!</v>
      </c>
      <c r="L1499">
        <v>1688</v>
      </c>
    </row>
    <row r="1500" spans="11:12">
      <c r="K1500" t="e">
        <f>#REF!</f>
        <v>#REF!</v>
      </c>
      <c r="L1500">
        <v>1689</v>
      </c>
    </row>
    <row r="1501" spans="11:12">
      <c r="K1501" t="e">
        <f>#REF!</f>
        <v>#REF!</v>
      </c>
      <c r="L1501">
        <v>1690</v>
      </c>
    </row>
    <row r="1502" spans="11:12">
      <c r="K1502" t="e">
        <f>#REF!</f>
        <v>#REF!</v>
      </c>
      <c r="L1502">
        <v>1691</v>
      </c>
    </row>
    <row r="1503" spans="11:12">
      <c r="K1503" t="e">
        <f>#REF!</f>
        <v>#REF!</v>
      </c>
      <c r="L1503">
        <v>1692</v>
      </c>
    </row>
    <row r="1504" spans="11:12">
      <c r="K1504" t="e">
        <f>#REF!</f>
        <v>#REF!</v>
      </c>
      <c r="L1504">
        <v>1693</v>
      </c>
    </row>
    <row r="1505" spans="11:12">
      <c r="K1505" t="e">
        <f>#REF!</f>
        <v>#REF!</v>
      </c>
      <c r="L1505">
        <v>1694</v>
      </c>
    </row>
    <row r="1506" spans="11:12">
      <c r="K1506" t="e">
        <f>#REF!</f>
        <v>#REF!</v>
      </c>
      <c r="L1506">
        <v>1695</v>
      </c>
    </row>
    <row r="1507" spans="11:12">
      <c r="K1507" t="e">
        <f>#REF!</f>
        <v>#REF!</v>
      </c>
      <c r="L1507">
        <v>1696</v>
      </c>
    </row>
    <row r="1508" spans="11:12">
      <c r="K1508" t="e">
        <f>#REF!</f>
        <v>#REF!</v>
      </c>
      <c r="L1508">
        <v>1697</v>
      </c>
    </row>
    <row r="1509" spans="11:12">
      <c r="K1509" t="e">
        <f>#REF!</f>
        <v>#REF!</v>
      </c>
      <c r="L1509">
        <v>1698</v>
      </c>
    </row>
    <row r="1510" spans="11:12">
      <c r="K1510" t="e">
        <f>#REF!</f>
        <v>#REF!</v>
      </c>
      <c r="L1510">
        <v>1699</v>
      </c>
    </row>
    <row r="1511" spans="11:12">
      <c r="K1511" t="e">
        <f>#REF!</f>
        <v>#REF!</v>
      </c>
      <c r="L1511">
        <v>1700</v>
      </c>
    </row>
    <row r="1512" spans="11:12">
      <c r="K1512" t="e">
        <f>#REF!</f>
        <v>#REF!</v>
      </c>
      <c r="L1512">
        <v>1701</v>
      </c>
    </row>
    <row r="1513" spans="11:12">
      <c r="K1513" t="e">
        <f>#REF!</f>
        <v>#REF!</v>
      </c>
      <c r="L1513">
        <v>1702</v>
      </c>
    </row>
    <row r="1514" spans="11:12">
      <c r="K1514" t="e">
        <f>#REF!</f>
        <v>#REF!</v>
      </c>
      <c r="L1514">
        <v>1703</v>
      </c>
    </row>
    <row r="1515" spans="11:12">
      <c r="K1515" t="e">
        <f>#REF!</f>
        <v>#REF!</v>
      </c>
      <c r="L1515">
        <v>1704</v>
      </c>
    </row>
    <row r="1516" spans="11:12">
      <c r="K1516" t="e">
        <f>#REF!</f>
        <v>#REF!</v>
      </c>
      <c r="L1516">
        <v>1705</v>
      </c>
    </row>
    <row r="1517" spans="11:12">
      <c r="K1517" t="e">
        <f>#REF!</f>
        <v>#REF!</v>
      </c>
      <c r="L1517">
        <v>1706</v>
      </c>
    </row>
    <row r="1518" spans="11:12">
      <c r="K1518" t="e">
        <f>#REF!</f>
        <v>#REF!</v>
      </c>
      <c r="L1518">
        <v>1707</v>
      </c>
    </row>
    <row r="1519" spans="11:12">
      <c r="K1519" t="e">
        <f>#REF!</f>
        <v>#REF!</v>
      </c>
      <c r="L1519">
        <v>1708</v>
      </c>
    </row>
    <row r="1520" spans="11:12">
      <c r="K1520" t="e">
        <f>#REF!</f>
        <v>#REF!</v>
      </c>
      <c r="L1520">
        <v>1709</v>
      </c>
    </row>
    <row r="1521" spans="11:12">
      <c r="K1521" t="e">
        <f>#REF!</f>
        <v>#REF!</v>
      </c>
      <c r="L1521">
        <v>1710</v>
      </c>
    </row>
    <row r="1522" spans="11:12">
      <c r="K1522" t="e">
        <f>#REF!</f>
        <v>#REF!</v>
      </c>
      <c r="L1522">
        <v>1711</v>
      </c>
    </row>
    <row r="1523" spans="11:12">
      <c r="K1523" t="e">
        <f>#REF!</f>
        <v>#REF!</v>
      </c>
      <c r="L1523">
        <v>1712</v>
      </c>
    </row>
    <row r="1524" spans="11:12">
      <c r="K1524" t="e">
        <f>#REF!</f>
        <v>#REF!</v>
      </c>
      <c r="L1524">
        <v>1713</v>
      </c>
    </row>
    <row r="1525" spans="11:12">
      <c r="K1525" t="e">
        <f>#REF!</f>
        <v>#REF!</v>
      </c>
      <c r="L1525">
        <v>1714</v>
      </c>
    </row>
    <row r="1526" spans="11:12">
      <c r="K1526" t="e">
        <f>#REF!</f>
        <v>#REF!</v>
      </c>
      <c r="L1526">
        <v>1715</v>
      </c>
    </row>
    <row r="1527" spans="11:12">
      <c r="K1527" t="e">
        <f>#REF!</f>
        <v>#REF!</v>
      </c>
      <c r="L1527">
        <v>1716</v>
      </c>
    </row>
    <row r="1528" spans="11:12">
      <c r="K1528" t="e">
        <f>#REF!</f>
        <v>#REF!</v>
      </c>
      <c r="L1528">
        <v>1717</v>
      </c>
    </row>
    <row r="1529" spans="11:12">
      <c r="K1529" t="e">
        <f>#REF!</f>
        <v>#REF!</v>
      </c>
      <c r="L1529">
        <v>1718</v>
      </c>
    </row>
    <row r="1530" spans="11:12">
      <c r="K1530" t="e">
        <f>#REF!</f>
        <v>#REF!</v>
      </c>
      <c r="L1530">
        <v>1719</v>
      </c>
    </row>
    <row r="1531" spans="11:12">
      <c r="K1531" t="e">
        <f>#REF!</f>
        <v>#REF!</v>
      </c>
      <c r="L1531">
        <v>1720</v>
      </c>
    </row>
    <row r="1532" spans="11:12">
      <c r="K1532" t="e">
        <f>#REF!</f>
        <v>#REF!</v>
      </c>
      <c r="L1532">
        <v>1721</v>
      </c>
    </row>
    <row r="1533" spans="11:12">
      <c r="K1533" t="e">
        <f>#REF!</f>
        <v>#REF!</v>
      </c>
      <c r="L1533">
        <v>1722</v>
      </c>
    </row>
    <row r="1534" spans="11:12">
      <c r="K1534" t="e">
        <f>#REF!</f>
        <v>#REF!</v>
      </c>
      <c r="L1534">
        <v>1723</v>
      </c>
    </row>
    <row r="1535" spans="11:12">
      <c r="K1535" t="e">
        <f>#REF!</f>
        <v>#REF!</v>
      </c>
      <c r="L1535">
        <v>1724</v>
      </c>
    </row>
    <row r="1536" spans="11:12">
      <c r="K1536" t="e">
        <f>#REF!</f>
        <v>#REF!</v>
      </c>
      <c r="L1536">
        <v>1725</v>
      </c>
    </row>
    <row r="1537" spans="11:12">
      <c r="K1537" t="e">
        <f>#REF!</f>
        <v>#REF!</v>
      </c>
      <c r="L1537">
        <v>1726</v>
      </c>
    </row>
    <row r="1538" spans="11:12">
      <c r="K1538" t="e">
        <f>#REF!</f>
        <v>#REF!</v>
      </c>
      <c r="L1538">
        <v>1727</v>
      </c>
    </row>
    <row r="1539" spans="11:12">
      <c r="K1539" t="e">
        <f>#REF!</f>
        <v>#REF!</v>
      </c>
      <c r="L1539">
        <v>1728</v>
      </c>
    </row>
    <row r="1540" spans="11:12">
      <c r="K1540" t="e">
        <f>#REF!</f>
        <v>#REF!</v>
      </c>
      <c r="L1540">
        <v>1729</v>
      </c>
    </row>
    <row r="1541" spans="11:12">
      <c r="K1541" t="e">
        <f>#REF!</f>
        <v>#REF!</v>
      </c>
      <c r="L1541">
        <v>1730</v>
      </c>
    </row>
    <row r="1542" spans="11:12">
      <c r="K1542" t="e">
        <f>#REF!</f>
        <v>#REF!</v>
      </c>
      <c r="L1542">
        <v>1731</v>
      </c>
    </row>
    <row r="1543" spans="11:12">
      <c r="K1543" t="e">
        <f>#REF!</f>
        <v>#REF!</v>
      </c>
      <c r="L1543">
        <v>1732</v>
      </c>
    </row>
    <row r="1544" spans="11:12">
      <c r="K1544" t="e">
        <f>#REF!</f>
        <v>#REF!</v>
      </c>
      <c r="L1544">
        <v>1733</v>
      </c>
    </row>
    <row r="1545" spans="11:12">
      <c r="K1545" t="e">
        <f>#REF!</f>
        <v>#REF!</v>
      </c>
      <c r="L1545">
        <v>1734</v>
      </c>
    </row>
    <row r="1546" spans="11:12">
      <c r="K1546" t="e">
        <f>#REF!</f>
        <v>#REF!</v>
      </c>
      <c r="L1546">
        <v>1735</v>
      </c>
    </row>
    <row r="1547" spans="11:12">
      <c r="K1547" t="e">
        <f>#REF!</f>
        <v>#REF!</v>
      </c>
      <c r="L1547">
        <v>1736</v>
      </c>
    </row>
    <row r="1548" spans="11:12">
      <c r="K1548" t="e">
        <f>#REF!</f>
        <v>#REF!</v>
      </c>
      <c r="L1548">
        <v>1737</v>
      </c>
    </row>
    <row r="1549" spans="11:12">
      <c r="K1549" t="e">
        <f>#REF!</f>
        <v>#REF!</v>
      </c>
      <c r="L1549">
        <v>1738</v>
      </c>
    </row>
    <row r="1550" spans="11:12">
      <c r="K1550" t="e">
        <f>#REF!</f>
        <v>#REF!</v>
      </c>
      <c r="L1550">
        <v>1739</v>
      </c>
    </row>
    <row r="1551" spans="11:12">
      <c r="K1551" t="e">
        <f>#REF!</f>
        <v>#REF!</v>
      </c>
      <c r="L1551">
        <v>1740</v>
      </c>
    </row>
    <row r="1552" spans="11:12">
      <c r="K1552" t="e">
        <f>#REF!</f>
        <v>#REF!</v>
      </c>
      <c r="L1552">
        <v>1741</v>
      </c>
    </row>
    <row r="1553" spans="11:12">
      <c r="K1553" t="e">
        <f>#REF!</f>
        <v>#REF!</v>
      </c>
      <c r="L1553">
        <v>1742</v>
      </c>
    </row>
    <row r="1554" spans="11:12">
      <c r="K1554" t="e">
        <f>#REF!</f>
        <v>#REF!</v>
      </c>
      <c r="L1554">
        <v>1743</v>
      </c>
    </row>
    <row r="1555" spans="11:12">
      <c r="K1555" t="e">
        <f>#REF!</f>
        <v>#REF!</v>
      </c>
      <c r="L1555">
        <v>1744</v>
      </c>
    </row>
    <row r="1556" spans="11:12">
      <c r="K1556" t="e">
        <f>#REF!</f>
        <v>#REF!</v>
      </c>
      <c r="L1556">
        <v>1745</v>
      </c>
    </row>
    <row r="1557" spans="11:12">
      <c r="K1557" t="e">
        <f>#REF!</f>
        <v>#REF!</v>
      </c>
      <c r="L1557">
        <v>1746</v>
      </c>
    </row>
    <row r="1558" spans="11:12">
      <c r="K1558" t="e">
        <f>#REF!</f>
        <v>#REF!</v>
      </c>
      <c r="L1558">
        <v>1747</v>
      </c>
    </row>
    <row r="1559" spans="11:12">
      <c r="K1559" t="e">
        <f>#REF!</f>
        <v>#REF!</v>
      </c>
      <c r="L1559">
        <v>1748</v>
      </c>
    </row>
    <row r="1560" spans="11:12">
      <c r="K1560" t="e">
        <f>#REF!</f>
        <v>#REF!</v>
      </c>
      <c r="L1560">
        <v>1749</v>
      </c>
    </row>
    <row r="1561" spans="11:12">
      <c r="K1561" t="e">
        <f>#REF!</f>
        <v>#REF!</v>
      </c>
      <c r="L1561">
        <v>1750</v>
      </c>
    </row>
    <row r="1562" spans="11:12">
      <c r="K1562" t="e">
        <f>#REF!</f>
        <v>#REF!</v>
      </c>
      <c r="L1562">
        <v>1751</v>
      </c>
    </row>
    <row r="1563" spans="11:12">
      <c r="K1563" t="e">
        <f>#REF!</f>
        <v>#REF!</v>
      </c>
      <c r="L1563">
        <v>1752</v>
      </c>
    </row>
    <row r="1564" spans="11:12">
      <c r="K1564" t="e">
        <f>#REF!</f>
        <v>#REF!</v>
      </c>
      <c r="L1564">
        <v>1753</v>
      </c>
    </row>
    <row r="1565" spans="11:12">
      <c r="K1565" t="e">
        <f>#REF!</f>
        <v>#REF!</v>
      </c>
      <c r="L1565">
        <v>1754</v>
      </c>
    </row>
    <row r="1566" spans="11:12">
      <c r="K1566" t="e">
        <f>#REF!</f>
        <v>#REF!</v>
      </c>
      <c r="L1566">
        <v>1755</v>
      </c>
    </row>
    <row r="1567" spans="11:12">
      <c r="K1567" t="e">
        <f>#REF!</f>
        <v>#REF!</v>
      </c>
      <c r="L1567">
        <v>1756</v>
      </c>
    </row>
    <row r="1568" spans="11:12">
      <c r="K1568" t="e">
        <f>#REF!</f>
        <v>#REF!</v>
      </c>
      <c r="L1568">
        <v>1757</v>
      </c>
    </row>
    <row r="1569" spans="11:12">
      <c r="K1569" t="e">
        <f>#REF!</f>
        <v>#REF!</v>
      </c>
      <c r="L1569">
        <v>1758</v>
      </c>
    </row>
    <row r="1570" spans="11:12">
      <c r="K1570" t="e">
        <f>#REF!</f>
        <v>#REF!</v>
      </c>
      <c r="L1570">
        <v>1759</v>
      </c>
    </row>
    <row r="1571" spans="11:12">
      <c r="K1571" t="e">
        <f>#REF!</f>
        <v>#REF!</v>
      </c>
      <c r="L1571">
        <v>1760</v>
      </c>
    </row>
    <row r="1572" spans="11:12">
      <c r="K1572" t="e">
        <f>#REF!</f>
        <v>#REF!</v>
      </c>
      <c r="L1572">
        <v>1761</v>
      </c>
    </row>
    <row r="1573" spans="11:12">
      <c r="K1573" t="e">
        <f>#REF!</f>
        <v>#REF!</v>
      </c>
      <c r="L1573">
        <v>1762</v>
      </c>
    </row>
    <row r="1574" spans="11:12">
      <c r="K1574" t="e">
        <f>#REF!</f>
        <v>#REF!</v>
      </c>
      <c r="L1574">
        <v>1763</v>
      </c>
    </row>
    <row r="1575" spans="11:12">
      <c r="K1575" t="e">
        <f>#REF!</f>
        <v>#REF!</v>
      </c>
      <c r="L1575">
        <v>1764</v>
      </c>
    </row>
    <row r="1576" spans="11:12">
      <c r="K1576" t="e">
        <f>#REF!</f>
        <v>#REF!</v>
      </c>
      <c r="L1576">
        <v>1765</v>
      </c>
    </row>
    <row r="1577" spans="11:12">
      <c r="K1577" t="e">
        <f>#REF!</f>
        <v>#REF!</v>
      </c>
      <c r="L1577">
        <v>1766</v>
      </c>
    </row>
    <row r="1578" spans="11:12">
      <c r="K1578" t="e">
        <f>#REF!</f>
        <v>#REF!</v>
      </c>
      <c r="L1578">
        <v>1767</v>
      </c>
    </row>
    <row r="1579" spans="11:12">
      <c r="K1579" t="e">
        <f>#REF!</f>
        <v>#REF!</v>
      </c>
      <c r="L1579">
        <v>1768</v>
      </c>
    </row>
    <row r="1580" spans="11:12">
      <c r="K1580" t="e">
        <f>#REF!</f>
        <v>#REF!</v>
      </c>
      <c r="L1580">
        <v>1769</v>
      </c>
    </row>
    <row r="1581" spans="11:12">
      <c r="K1581" t="e">
        <f>#REF!</f>
        <v>#REF!</v>
      </c>
      <c r="L1581">
        <v>1770</v>
      </c>
    </row>
    <row r="1582" spans="11:12">
      <c r="K1582" t="e">
        <f>#REF!</f>
        <v>#REF!</v>
      </c>
      <c r="L1582">
        <v>1771</v>
      </c>
    </row>
    <row r="1583" spans="11:12">
      <c r="K1583" t="e">
        <f>#REF!</f>
        <v>#REF!</v>
      </c>
      <c r="L1583">
        <v>1772</v>
      </c>
    </row>
    <row r="1584" spans="11:12">
      <c r="K1584" t="e">
        <f>#REF!</f>
        <v>#REF!</v>
      </c>
      <c r="L1584">
        <v>1773</v>
      </c>
    </row>
    <row r="1585" spans="11:12">
      <c r="K1585" t="e">
        <f>#REF!</f>
        <v>#REF!</v>
      </c>
      <c r="L1585">
        <v>1774</v>
      </c>
    </row>
    <row r="1586" spans="11:12">
      <c r="K1586" t="e">
        <f>#REF!</f>
        <v>#REF!</v>
      </c>
      <c r="L1586">
        <v>1775</v>
      </c>
    </row>
    <row r="1587" spans="11:12">
      <c r="K1587" t="e">
        <f>#REF!</f>
        <v>#REF!</v>
      </c>
      <c r="L1587">
        <v>1776</v>
      </c>
    </row>
    <row r="1588" spans="11:12">
      <c r="K1588" t="e">
        <f>#REF!</f>
        <v>#REF!</v>
      </c>
      <c r="L1588">
        <v>1777</v>
      </c>
    </row>
    <row r="1589" spans="11:12">
      <c r="K1589" t="e">
        <f>#REF!</f>
        <v>#REF!</v>
      </c>
      <c r="L1589">
        <v>1778</v>
      </c>
    </row>
    <row r="1590" spans="11:12">
      <c r="K1590" t="e">
        <f>#REF!</f>
        <v>#REF!</v>
      </c>
      <c r="L1590">
        <v>1779</v>
      </c>
    </row>
    <row r="1591" spans="11:12">
      <c r="K1591" t="e">
        <f>#REF!</f>
        <v>#REF!</v>
      </c>
      <c r="L1591">
        <v>1780</v>
      </c>
    </row>
    <row r="1592" spans="11:12">
      <c r="K1592" t="e">
        <f>#REF!</f>
        <v>#REF!</v>
      </c>
      <c r="L1592">
        <v>1781</v>
      </c>
    </row>
    <row r="1593" spans="11:12">
      <c r="K1593" t="e">
        <f>#REF!</f>
        <v>#REF!</v>
      </c>
      <c r="L1593">
        <v>1782</v>
      </c>
    </row>
    <row r="1594" spans="11:12">
      <c r="K1594" t="e">
        <f>#REF!</f>
        <v>#REF!</v>
      </c>
      <c r="L1594">
        <v>1783</v>
      </c>
    </row>
    <row r="1595" spans="11:12">
      <c r="K1595" t="e">
        <f>#REF!</f>
        <v>#REF!</v>
      </c>
      <c r="L1595">
        <v>1784</v>
      </c>
    </row>
    <row r="1596" spans="11:12">
      <c r="K1596" t="e">
        <f>#REF!</f>
        <v>#REF!</v>
      </c>
      <c r="L1596">
        <v>1785</v>
      </c>
    </row>
    <row r="1597" spans="11:12">
      <c r="K1597" t="e">
        <f>#REF!</f>
        <v>#REF!</v>
      </c>
      <c r="L1597">
        <v>1786</v>
      </c>
    </row>
    <row r="1598" spans="11:12">
      <c r="K1598" t="e">
        <f>#REF!</f>
        <v>#REF!</v>
      </c>
      <c r="L1598">
        <v>1787</v>
      </c>
    </row>
    <row r="1599" spans="11:12">
      <c r="K1599" t="e">
        <f>#REF!</f>
        <v>#REF!</v>
      </c>
      <c r="L1599">
        <v>1788</v>
      </c>
    </row>
    <row r="1600" spans="11:12">
      <c r="K1600" t="e">
        <f>#REF!</f>
        <v>#REF!</v>
      </c>
      <c r="L1600">
        <v>1789</v>
      </c>
    </row>
    <row r="1601" spans="11:12">
      <c r="K1601" t="e">
        <f>#REF!</f>
        <v>#REF!</v>
      </c>
      <c r="L1601">
        <v>1790</v>
      </c>
    </row>
    <row r="1602" spans="11:12">
      <c r="K1602" t="e">
        <f>#REF!</f>
        <v>#REF!</v>
      </c>
      <c r="L1602">
        <v>1791</v>
      </c>
    </row>
    <row r="1603" spans="11:12">
      <c r="K1603" t="e">
        <f>#REF!</f>
        <v>#REF!</v>
      </c>
      <c r="L1603">
        <v>1792</v>
      </c>
    </row>
    <row r="1604" spans="11:12">
      <c r="K1604" t="e">
        <f>#REF!</f>
        <v>#REF!</v>
      </c>
      <c r="L1604">
        <v>1793</v>
      </c>
    </row>
    <row r="1605" spans="11:12">
      <c r="K1605" t="e">
        <f>#REF!</f>
        <v>#REF!</v>
      </c>
      <c r="L1605">
        <v>1794</v>
      </c>
    </row>
    <row r="1606" spans="11:12">
      <c r="K1606" t="e">
        <f>#REF!</f>
        <v>#REF!</v>
      </c>
      <c r="L1606">
        <v>1795</v>
      </c>
    </row>
    <row r="1607" spans="11:12">
      <c r="K1607" t="e">
        <f>#REF!</f>
        <v>#REF!</v>
      </c>
      <c r="L1607">
        <v>1796</v>
      </c>
    </row>
    <row r="1608" spans="11:12">
      <c r="K1608" t="e">
        <f>#REF!</f>
        <v>#REF!</v>
      </c>
      <c r="L1608">
        <v>1797</v>
      </c>
    </row>
    <row r="1609" spans="11:12">
      <c r="K1609" t="e">
        <f>#REF!</f>
        <v>#REF!</v>
      </c>
      <c r="L1609">
        <v>1798</v>
      </c>
    </row>
    <row r="1610" spans="11:12">
      <c r="K1610" t="e">
        <f>#REF!</f>
        <v>#REF!</v>
      </c>
      <c r="L1610">
        <v>1799</v>
      </c>
    </row>
    <row r="1611" spans="11:12">
      <c r="K1611" t="e">
        <f>#REF!</f>
        <v>#REF!</v>
      </c>
      <c r="L1611">
        <v>1800</v>
      </c>
    </row>
    <row r="1612" spans="11:12">
      <c r="K1612" t="e">
        <f>#REF!</f>
        <v>#REF!</v>
      </c>
      <c r="L1612">
        <v>1801</v>
      </c>
    </row>
    <row r="1613" spans="11:12">
      <c r="K1613" t="e">
        <f>#REF!</f>
        <v>#REF!</v>
      </c>
      <c r="L1613">
        <v>1802</v>
      </c>
    </row>
    <row r="1614" spans="11:12">
      <c r="K1614" t="e">
        <f>#REF!</f>
        <v>#REF!</v>
      </c>
      <c r="L1614">
        <v>1803</v>
      </c>
    </row>
    <row r="1615" spans="11:12">
      <c r="K1615" t="e">
        <f>#REF!</f>
        <v>#REF!</v>
      </c>
      <c r="L1615">
        <v>1804</v>
      </c>
    </row>
    <row r="1616" spans="11:12">
      <c r="K1616" t="e">
        <f>#REF!</f>
        <v>#REF!</v>
      </c>
      <c r="L1616">
        <v>1805</v>
      </c>
    </row>
    <row r="1617" spans="11:12">
      <c r="K1617" t="e">
        <f>#REF!</f>
        <v>#REF!</v>
      </c>
      <c r="L1617">
        <v>1806</v>
      </c>
    </row>
    <row r="1618" spans="11:12">
      <c r="K1618" t="e">
        <f>#REF!</f>
        <v>#REF!</v>
      </c>
      <c r="L1618">
        <v>1807</v>
      </c>
    </row>
    <row r="1619" spans="11:12">
      <c r="K1619" t="e">
        <f>#REF!</f>
        <v>#REF!</v>
      </c>
      <c r="L1619">
        <v>1808</v>
      </c>
    </row>
    <row r="1620" spans="11:12">
      <c r="K1620" t="e">
        <f>#REF!</f>
        <v>#REF!</v>
      </c>
      <c r="L1620">
        <v>1809</v>
      </c>
    </row>
    <row r="1621" spans="11:12">
      <c r="K1621" t="e">
        <f>#REF!</f>
        <v>#REF!</v>
      </c>
      <c r="L1621">
        <v>1810</v>
      </c>
    </row>
    <row r="1622" spans="11:12">
      <c r="K1622" t="e">
        <f>#REF!</f>
        <v>#REF!</v>
      </c>
      <c r="L1622">
        <v>1811</v>
      </c>
    </row>
    <row r="1623" spans="11:12">
      <c r="K1623" t="e">
        <f>#REF!</f>
        <v>#REF!</v>
      </c>
      <c r="L1623">
        <v>1812</v>
      </c>
    </row>
    <row r="1624" spans="11:12">
      <c r="K1624" t="e">
        <f>#REF!</f>
        <v>#REF!</v>
      </c>
      <c r="L1624">
        <v>1813</v>
      </c>
    </row>
    <row r="1625" spans="11:12">
      <c r="K1625" t="e">
        <f>#REF!</f>
        <v>#REF!</v>
      </c>
      <c r="L1625">
        <v>1814</v>
      </c>
    </row>
    <row r="1626" spans="11:12">
      <c r="K1626" t="e">
        <f>#REF!</f>
        <v>#REF!</v>
      </c>
      <c r="L1626">
        <v>1815</v>
      </c>
    </row>
    <row r="1627" spans="11:12">
      <c r="K1627" t="e">
        <f>#REF!</f>
        <v>#REF!</v>
      </c>
      <c r="L1627">
        <v>1816</v>
      </c>
    </row>
    <row r="1628" spans="11:12">
      <c r="K1628" t="e">
        <f>#REF!</f>
        <v>#REF!</v>
      </c>
      <c r="L1628">
        <v>1817</v>
      </c>
    </row>
    <row r="1629" spans="11:12">
      <c r="K1629" t="e">
        <f>#REF!</f>
        <v>#REF!</v>
      </c>
      <c r="L1629">
        <v>1818</v>
      </c>
    </row>
    <row r="1630" spans="11:12">
      <c r="K1630" t="e">
        <f>#REF!</f>
        <v>#REF!</v>
      </c>
      <c r="L1630">
        <v>1819</v>
      </c>
    </row>
    <row r="1631" spans="11:12">
      <c r="K1631" t="e">
        <f>#REF!</f>
        <v>#REF!</v>
      </c>
      <c r="L1631">
        <v>1820</v>
      </c>
    </row>
    <row r="1632" spans="11:12">
      <c r="K1632" t="e">
        <f>#REF!</f>
        <v>#REF!</v>
      </c>
      <c r="L1632">
        <v>1821</v>
      </c>
    </row>
    <row r="1633" spans="11:12">
      <c r="K1633" t="e">
        <f>#REF!</f>
        <v>#REF!</v>
      </c>
      <c r="L1633">
        <v>1822</v>
      </c>
    </row>
    <row r="1634" spans="11:12">
      <c r="K1634" t="e">
        <f>#REF!</f>
        <v>#REF!</v>
      </c>
      <c r="L1634">
        <v>1823</v>
      </c>
    </row>
    <row r="1635" spans="11:12">
      <c r="K1635" t="e">
        <f>#REF!</f>
        <v>#REF!</v>
      </c>
      <c r="L1635">
        <v>1824</v>
      </c>
    </row>
    <row r="1636" spans="11:12">
      <c r="K1636" t="e">
        <f>#REF!</f>
        <v>#REF!</v>
      </c>
      <c r="L1636">
        <v>1825</v>
      </c>
    </row>
    <row r="1637" spans="11:12">
      <c r="K1637" t="e">
        <f>#REF!</f>
        <v>#REF!</v>
      </c>
      <c r="L1637">
        <v>1826</v>
      </c>
    </row>
    <row r="1638" spans="11:12">
      <c r="K1638" t="e">
        <f>#REF!</f>
        <v>#REF!</v>
      </c>
      <c r="L1638">
        <v>1827</v>
      </c>
    </row>
    <row r="1639" spans="11:12">
      <c r="K1639" t="e">
        <f>#REF!</f>
        <v>#REF!</v>
      </c>
      <c r="L1639">
        <v>1828</v>
      </c>
    </row>
    <row r="1640" spans="11:12">
      <c r="K1640" t="e">
        <f>#REF!</f>
        <v>#REF!</v>
      </c>
      <c r="L1640">
        <v>1829</v>
      </c>
    </row>
    <row r="1641" spans="11:12">
      <c r="K1641" t="e">
        <f>#REF!</f>
        <v>#REF!</v>
      </c>
      <c r="L1641">
        <v>1830</v>
      </c>
    </row>
    <row r="1642" spans="11:12">
      <c r="K1642" t="e">
        <f>#REF!</f>
        <v>#REF!</v>
      </c>
      <c r="L1642">
        <v>1831</v>
      </c>
    </row>
    <row r="1643" spans="11:12">
      <c r="K1643" t="e">
        <f>#REF!</f>
        <v>#REF!</v>
      </c>
      <c r="L1643">
        <v>1832</v>
      </c>
    </row>
    <row r="1644" spans="11:12">
      <c r="K1644" t="e">
        <f>#REF!</f>
        <v>#REF!</v>
      </c>
      <c r="L1644">
        <v>1833</v>
      </c>
    </row>
    <row r="1645" spans="11:12">
      <c r="K1645" t="e">
        <f>#REF!</f>
        <v>#REF!</v>
      </c>
      <c r="L1645">
        <v>1834</v>
      </c>
    </row>
    <row r="1646" spans="11:12">
      <c r="K1646" t="e">
        <f>#REF!</f>
        <v>#REF!</v>
      </c>
      <c r="L1646">
        <v>1835</v>
      </c>
    </row>
    <row r="1647" spans="11:12">
      <c r="K1647" t="e">
        <f>#REF!</f>
        <v>#REF!</v>
      </c>
      <c r="L1647">
        <v>1836</v>
      </c>
    </row>
    <row r="1648" spans="11:12">
      <c r="K1648" t="e">
        <f>#REF!</f>
        <v>#REF!</v>
      </c>
      <c r="L1648">
        <v>1837</v>
      </c>
    </row>
    <row r="1649" spans="11:12">
      <c r="K1649" t="e">
        <f>#REF!</f>
        <v>#REF!</v>
      </c>
      <c r="L1649">
        <v>1838</v>
      </c>
    </row>
    <row r="1650" spans="11:12">
      <c r="K1650" t="e">
        <f>#REF!</f>
        <v>#REF!</v>
      </c>
      <c r="L1650">
        <v>1839</v>
      </c>
    </row>
    <row r="1651" spans="11:12">
      <c r="K1651" t="e">
        <f>#REF!</f>
        <v>#REF!</v>
      </c>
      <c r="L1651">
        <v>1840</v>
      </c>
    </row>
    <row r="1652" spans="11:12">
      <c r="K1652" t="e">
        <f>#REF!</f>
        <v>#REF!</v>
      </c>
      <c r="L1652">
        <v>1841</v>
      </c>
    </row>
    <row r="1653" spans="11:12">
      <c r="K1653" t="e">
        <f>#REF!</f>
        <v>#REF!</v>
      </c>
      <c r="L1653">
        <v>1842</v>
      </c>
    </row>
    <row r="1654" spans="11:12">
      <c r="K1654" t="e">
        <f>#REF!</f>
        <v>#REF!</v>
      </c>
      <c r="L1654">
        <v>1843</v>
      </c>
    </row>
    <row r="1655" spans="11:12">
      <c r="K1655" t="e">
        <f>#REF!</f>
        <v>#REF!</v>
      </c>
      <c r="L1655">
        <v>1844</v>
      </c>
    </row>
    <row r="1656" spans="11:12">
      <c r="K1656" t="e">
        <f>#REF!</f>
        <v>#REF!</v>
      </c>
      <c r="L1656">
        <v>1845</v>
      </c>
    </row>
    <row r="1657" spans="11:12">
      <c r="K1657" t="e">
        <f>#REF!</f>
        <v>#REF!</v>
      </c>
      <c r="L1657">
        <v>1846</v>
      </c>
    </row>
    <row r="1658" spans="11:12">
      <c r="K1658" t="e">
        <f>#REF!</f>
        <v>#REF!</v>
      </c>
      <c r="L1658">
        <v>1847</v>
      </c>
    </row>
    <row r="1659" spans="11:12">
      <c r="K1659" t="e">
        <f>#REF!</f>
        <v>#REF!</v>
      </c>
      <c r="L1659">
        <v>1848</v>
      </c>
    </row>
    <row r="1660" spans="11:12">
      <c r="K1660" t="e">
        <f>#REF!</f>
        <v>#REF!</v>
      </c>
      <c r="L1660">
        <v>1849</v>
      </c>
    </row>
    <row r="1661" spans="11:12">
      <c r="K1661" t="e">
        <f>#REF!</f>
        <v>#REF!</v>
      </c>
      <c r="L1661">
        <v>1850</v>
      </c>
    </row>
    <row r="1662" spans="11:12">
      <c r="K1662" t="e">
        <f>#REF!</f>
        <v>#REF!</v>
      </c>
      <c r="L1662">
        <v>1851</v>
      </c>
    </row>
    <row r="1663" spans="11:12">
      <c r="K1663" t="e">
        <f>#REF!</f>
        <v>#REF!</v>
      </c>
      <c r="L1663">
        <v>1852</v>
      </c>
    </row>
    <row r="1664" spans="11:12">
      <c r="K1664" t="e">
        <f>#REF!</f>
        <v>#REF!</v>
      </c>
      <c r="L1664">
        <v>1853</v>
      </c>
    </row>
    <row r="1665" spans="11:12">
      <c r="K1665" t="e">
        <f>#REF!</f>
        <v>#REF!</v>
      </c>
      <c r="L1665">
        <v>1854</v>
      </c>
    </row>
    <row r="1666" spans="11:12">
      <c r="K1666" t="e">
        <f>#REF!</f>
        <v>#REF!</v>
      </c>
      <c r="L1666">
        <v>1855</v>
      </c>
    </row>
    <row r="1667" spans="11:12">
      <c r="K1667" t="e">
        <f>#REF!</f>
        <v>#REF!</v>
      </c>
      <c r="L1667">
        <v>1856</v>
      </c>
    </row>
    <row r="1668" spans="11:12">
      <c r="K1668" t="e">
        <f>#REF!</f>
        <v>#REF!</v>
      </c>
      <c r="L1668">
        <v>1857</v>
      </c>
    </row>
    <row r="1669" spans="11:12">
      <c r="K1669" t="e">
        <f>#REF!</f>
        <v>#REF!</v>
      </c>
      <c r="L1669">
        <v>1858</v>
      </c>
    </row>
    <row r="1670" spans="11:12">
      <c r="K1670" t="e">
        <f>#REF!</f>
        <v>#REF!</v>
      </c>
      <c r="L1670">
        <v>1859</v>
      </c>
    </row>
    <row r="1671" spans="11:12">
      <c r="K1671" t="e">
        <f>#REF!</f>
        <v>#REF!</v>
      </c>
      <c r="L1671">
        <v>1860</v>
      </c>
    </row>
    <row r="1672" spans="11:12">
      <c r="K1672" t="e">
        <f>#REF!</f>
        <v>#REF!</v>
      </c>
      <c r="L1672">
        <v>1861</v>
      </c>
    </row>
    <row r="1673" spans="11:12">
      <c r="K1673" t="e">
        <f>#REF!</f>
        <v>#REF!</v>
      </c>
      <c r="L1673">
        <v>1862</v>
      </c>
    </row>
    <row r="1674" spans="11:12">
      <c r="K1674" t="e">
        <f>#REF!</f>
        <v>#REF!</v>
      </c>
      <c r="L1674">
        <v>1863</v>
      </c>
    </row>
    <row r="1675" spans="11:12">
      <c r="K1675" t="e">
        <f>#REF!</f>
        <v>#REF!</v>
      </c>
      <c r="L1675">
        <v>1864</v>
      </c>
    </row>
    <row r="1676" spans="11:12">
      <c r="K1676" t="e">
        <f>#REF!</f>
        <v>#REF!</v>
      </c>
      <c r="L1676">
        <v>1865</v>
      </c>
    </row>
    <row r="1677" spans="11:12">
      <c r="K1677" t="e">
        <f>#REF!</f>
        <v>#REF!</v>
      </c>
      <c r="L1677">
        <v>1866</v>
      </c>
    </row>
    <row r="1678" spans="11:12">
      <c r="K1678" t="e">
        <f>#REF!</f>
        <v>#REF!</v>
      </c>
      <c r="L1678">
        <v>1867</v>
      </c>
    </row>
    <row r="1679" spans="11:12">
      <c r="K1679" t="e">
        <f>#REF!</f>
        <v>#REF!</v>
      </c>
      <c r="L1679">
        <v>1868</v>
      </c>
    </row>
    <row r="1680" spans="11:12">
      <c r="K1680" t="e">
        <f>#REF!</f>
        <v>#REF!</v>
      </c>
      <c r="L1680">
        <v>1869</v>
      </c>
    </row>
    <row r="1681" spans="11:12">
      <c r="K1681" t="e">
        <f>#REF!</f>
        <v>#REF!</v>
      </c>
      <c r="L1681">
        <v>1870</v>
      </c>
    </row>
    <row r="1682" spans="11:12">
      <c r="K1682" t="e">
        <f>#REF!</f>
        <v>#REF!</v>
      </c>
      <c r="L1682">
        <v>1871</v>
      </c>
    </row>
    <row r="1683" spans="11:12">
      <c r="K1683" t="e">
        <f>#REF!</f>
        <v>#REF!</v>
      </c>
      <c r="L1683">
        <v>1872</v>
      </c>
    </row>
    <row r="1684" spans="11:12">
      <c r="K1684" t="e">
        <f>#REF!</f>
        <v>#REF!</v>
      </c>
      <c r="L1684">
        <v>1873</v>
      </c>
    </row>
    <row r="1685" spans="11:12">
      <c r="K1685" t="e">
        <f>#REF!</f>
        <v>#REF!</v>
      </c>
      <c r="L1685">
        <v>1874</v>
      </c>
    </row>
    <row r="1686" spans="11:12">
      <c r="K1686" t="e">
        <f>#REF!</f>
        <v>#REF!</v>
      </c>
      <c r="L1686">
        <v>1875</v>
      </c>
    </row>
    <row r="1687" spans="11:12">
      <c r="K1687" t="e">
        <f>#REF!</f>
        <v>#REF!</v>
      </c>
      <c r="L1687">
        <v>1876</v>
      </c>
    </row>
    <row r="1688" spans="11:12">
      <c r="K1688" t="e">
        <f>#REF!</f>
        <v>#REF!</v>
      </c>
      <c r="L1688">
        <v>1877</v>
      </c>
    </row>
    <row r="1689" spans="11:12">
      <c r="K1689" t="e">
        <f>#REF!</f>
        <v>#REF!</v>
      </c>
      <c r="L1689">
        <v>1878</v>
      </c>
    </row>
    <row r="1690" spans="11:12">
      <c r="K1690" t="e">
        <f>#REF!</f>
        <v>#REF!</v>
      </c>
      <c r="L1690">
        <v>1879</v>
      </c>
    </row>
    <row r="1691" spans="11:12">
      <c r="K1691" t="e">
        <f>#REF!</f>
        <v>#REF!</v>
      </c>
      <c r="L1691">
        <v>1880</v>
      </c>
    </row>
    <row r="1692" spans="11:12">
      <c r="K1692" t="e">
        <f>#REF!</f>
        <v>#REF!</v>
      </c>
      <c r="L1692">
        <v>1881</v>
      </c>
    </row>
    <row r="1693" spans="11:12">
      <c r="K1693" t="e">
        <f>#REF!</f>
        <v>#REF!</v>
      </c>
      <c r="L1693">
        <v>1882</v>
      </c>
    </row>
    <row r="1694" spans="11:12">
      <c r="K1694" t="e">
        <f>#REF!</f>
        <v>#REF!</v>
      </c>
      <c r="L1694">
        <v>1883</v>
      </c>
    </row>
    <row r="1695" spans="11:12">
      <c r="K1695" t="e">
        <f>#REF!</f>
        <v>#REF!</v>
      </c>
      <c r="L1695">
        <v>1884</v>
      </c>
    </row>
    <row r="1696" spans="11:12">
      <c r="K1696" t="e">
        <f>#REF!</f>
        <v>#REF!</v>
      </c>
      <c r="L1696">
        <v>1885</v>
      </c>
    </row>
    <row r="1697" spans="11:12">
      <c r="K1697" t="e">
        <f>#REF!</f>
        <v>#REF!</v>
      </c>
      <c r="L1697">
        <v>1886</v>
      </c>
    </row>
    <row r="1698" spans="11:12">
      <c r="K1698" t="e">
        <f>#REF!</f>
        <v>#REF!</v>
      </c>
      <c r="L1698">
        <v>1887</v>
      </c>
    </row>
    <row r="1699" spans="11:12">
      <c r="K1699" t="e">
        <f>#REF!</f>
        <v>#REF!</v>
      </c>
      <c r="L1699">
        <v>1888</v>
      </c>
    </row>
    <row r="1700" spans="11:12">
      <c r="K1700" t="e">
        <f>#REF!</f>
        <v>#REF!</v>
      </c>
      <c r="L1700">
        <v>1889</v>
      </c>
    </row>
    <row r="1701" spans="11:12">
      <c r="K1701" t="e">
        <f>#REF!</f>
        <v>#REF!</v>
      </c>
      <c r="L1701">
        <v>1890</v>
      </c>
    </row>
    <row r="1702" spans="11:12">
      <c r="K1702" t="e">
        <f>#REF!</f>
        <v>#REF!</v>
      </c>
      <c r="L1702">
        <v>1891</v>
      </c>
    </row>
    <row r="1703" spans="11:12">
      <c r="K1703" t="e">
        <f>#REF!</f>
        <v>#REF!</v>
      </c>
      <c r="L1703">
        <v>1892</v>
      </c>
    </row>
    <row r="1704" spans="11:12">
      <c r="K1704" t="e">
        <f>#REF!</f>
        <v>#REF!</v>
      </c>
      <c r="L1704">
        <v>1893</v>
      </c>
    </row>
    <row r="1705" spans="11:12">
      <c r="K1705" t="e">
        <f>#REF!</f>
        <v>#REF!</v>
      </c>
      <c r="L1705">
        <v>1894</v>
      </c>
    </row>
    <row r="1706" spans="11:12">
      <c r="K1706" t="e">
        <f>#REF!</f>
        <v>#REF!</v>
      </c>
      <c r="L1706">
        <v>1895</v>
      </c>
    </row>
    <row r="1707" spans="11:12">
      <c r="K1707" t="e">
        <f>#REF!</f>
        <v>#REF!</v>
      </c>
      <c r="L1707">
        <v>1896</v>
      </c>
    </row>
    <row r="1708" spans="11:12">
      <c r="K1708" t="e">
        <f>#REF!</f>
        <v>#REF!</v>
      </c>
      <c r="L1708">
        <v>1897</v>
      </c>
    </row>
    <row r="1709" spans="11:12">
      <c r="K1709" t="e">
        <f>#REF!</f>
        <v>#REF!</v>
      </c>
      <c r="L1709">
        <v>1898</v>
      </c>
    </row>
    <row r="1710" spans="11:12">
      <c r="K1710" t="e">
        <f>#REF!</f>
        <v>#REF!</v>
      </c>
      <c r="L1710">
        <v>1899</v>
      </c>
    </row>
    <row r="1711" spans="11:12">
      <c r="K1711" t="e">
        <f>#REF!</f>
        <v>#REF!</v>
      </c>
      <c r="L1711">
        <v>1900</v>
      </c>
    </row>
    <row r="1712" spans="11:12">
      <c r="K1712" t="e">
        <f>#REF!</f>
        <v>#REF!</v>
      </c>
      <c r="L1712">
        <v>1901</v>
      </c>
    </row>
    <row r="1713" spans="11:12">
      <c r="K1713" t="e">
        <f>#REF!</f>
        <v>#REF!</v>
      </c>
      <c r="L1713">
        <v>1902</v>
      </c>
    </row>
    <row r="1714" spans="11:12">
      <c r="K1714" t="e">
        <f>#REF!</f>
        <v>#REF!</v>
      </c>
      <c r="L1714">
        <v>1903</v>
      </c>
    </row>
    <row r="1715" spans="11:12">
      <c r="K1715" t="e">
        <f>#REF!</f>
        <v>#REF!</v>
      </c>
      <c r="L1715">
        <v>1904</v>
      </c>
    </row>
    <row r="1716" spans="11:12">
      <c r="K1716" t="e">
        <f>#REF!</f>
        <v>#REF!</v>
      </c>
      <c r="L1716">
        <v>1905</v>
      </c>
    </row>
    <row r="1717" spans="11:12">
      <c r="K1717" t="e">
        <f>#REF!</f>
        <v>#REF!</v>
      </c>
      <c r="L1717">
        <v>1906</v>
      </c>
    </row>
    <row r="1718" spans="11:12">
      <c r="K1718" t="e">
        <f>#REF!</f>
        <v>#REF!</v>
      </c>
      <c r="L1718">
        <v>1907</v>
      </c>
    </row>
    <row r="1719" spans="11:12">
      <c r="K1719" t="e">
        <f>#REF!</f>
        <v>#REF!</v>
      </c>
      <c r="L1719">
        <v>1908</v>
      </c>
    </row>
    <row r="1720" spans="11:12">
      <c r="K1720" t="e">
        <f>#REF!</f>
        <v>#REF!</v>
      </c>
      <c r="L1720">
        <v>1909</v>
      </c>
    </row>
    <row r="1721" spans="11:12">
      <c r="K1721" t="e">
        <f>#REF!</f>
        <v>#REF!</v>
      </c>
      <c r="L1721">
        <v>1910</v>
      </c>
    </row>
    <row r="1722" spans="11:12">
      <c r="K1722" t="e">
        <f>#REF!</f>
        <v>#REF!</v>
      </c>
      <c r="L1722">
        <v>1911</v>
      </c>
    </row>
    <row r="1723" spans="11:12">
      <c r="K1723" t="e">
        <f>#REF!</f>
        <v>#REF!</v>
      </c>
      <c r="L1723">
        <v>1912</v>
      </c>
    </row>
    <row r="1724" spans="11:12">
      <c r="K1724" t="e">
        <f>#REF!</f>
        <v>#REF!</v>
      </c>
      <c r="L1724">
        <v>1913</v>
      </c>
    </row>
    <row r="1725" spans="11:12">
      <c r="K1725" t="e">
        <f>#REF!</f>
        <v>#REF!</v>
      </c>
      <c r="L1725">
        <v>1914</v>
      </c>
    </row>
    <row r="1726" spans="11:12">
      <c r="K1726" t="e">
        <f>#REF!</f>
        <v>#REF!</v>
      </c>
      <c r="L1726">
        <v>1915</v>
      </c>
    </row>
    <row r="1727" spans="11:12">
      <c r="K1727" t="e">
        <f>#REF!</f>
        <v>#REF!</v>
      </c>
      <c r="L1727">
        <v>1916</v>
      </c>
    </row>
    <row r="1728" spans="11:12">
      <c r="K1728" t="e">
        <f>#REF!</f>
        <v>#REF!</v>
      </c>
      <c r="L1728">
        <v>1917</v>
      </c>
    </row>
    <row r="1729" spans="11:12">
      <c r="K1729" t="e">
        <f>#REF!</f>
        <v>#REF!</v>
      </c>
      <c r="L1729">
        <v>1918</v>
      </c>
    </row>
    <row r="1730" spans="11:12">
      <c r="K1730" t="e">
        <f>#REF!</f>
        <v>#REF!</v>
      </c>
      <c r="L1730">
        <v>1919</v>
      </c>
    </row>
    <row r="1731" spans="11:12">
      <c r="K1731" t="e">
        <f>#REF!</f>
        <v>#REF!</v>
      </c>
      <c r="L1731">
        <v>1920</v>
      </c>
    </row>
    <row r="1732" spans="11:12">
      <c r="K1732" t="e">
        <f>#REF!</f>
        <v>#REF!</v>
      </c>
      <c r="L1732">
        <v>1921</v>
      </c>
    </row>
    <row r="1733" spans="11:12">
      <c r="K1733" t="e">
        <f>#REF!</f>
        <v>#REF!</v>
      </c>
      <c r="L1733">
        <v>1922</v>
      </c>
    </row>
    <row r="1734" spans="11:12">
      <c r="K1734" t="e">
        <f>#REF!</f>
        <v>#REF!</v>
      </c>
      <c r="L1734">
        <v>1923</v>
      </c>
    </row>
    <row r="1735" spans="11:12">
      <c r="K1735" t="e">
        <f>#REF!</f>
        <v>#REF!</v>
      </c>
      <c r="L1735">
        <v>1924</v>
      </c>
    </row>
    <row r="1736" spans="11:12">
      <c r="K1736" t="e">
        <f>#REF!</f>
        <v>#REF!</v>
      </c>
      <c r="L1736">
        <v>1925</v>
      </c>
    </row>
    <row r="1737" spans="11:12">
      <c r="K1737" t="e">
        <f>#REF!</f>
        <v>#REF!</v>
      </c>
      <c r="L1737">
        <v>1926</v>
      </c>
    </row>
    <row r="1738" spans="11:12">
      <c r="K1738" t="e">
        <f>#REF!</f>
        <v>#REF!</v>
      </c>
      <c r="L1738">
        <v>1927</v>
      </c>
    </row>
    <row r="1739" spans="11:12">
      <c r="K1739" t="e">
        <f>#REF!</f>
        <v>#REF!</v>
      </c>
      <c r="L1739">
        <v>1928</v>
      </c>
    </row>
    <row r="1740" spans="11:12">
      <c r="K1740" t="e">
        <f>#REF!</f>
        <v>#REF!</v>
      </c>
      <c r="L1740">
        <v>1929</v>
      </c>
    </row>
    <row r="1741" spans="11:12">
      <c r="K1741" t="e">
        <f>#REF!</f>
        <v>#REF!</v>
      </c>
      <c r="L1741">
        <v>1930</v>
      </c>
    </row>
    <row r="1742" spans="11:12">
      <c r="K1742" t="e">
        <f>#REF!</f>
        <v>#REF!</v>
      </c>
      <c r="L1742">
        <v>1931</v>
      </c>
    </row>
    <row r="1743" spans="11:12">
      <c r="K1743" t="e">
        <f>#REF!</f>
        <v>#REF!</v>
      </c>
      <c r="L1743">
        <v>1932</v>
      </c>
    </row>
    <row r="1744" spans="11:12">
      <c r="K1744" t="e">
        <f>#REF!</f>
        <v>#REF!</v>
      </c>
      <c r="L1744">
        <v>1933</v>
      </c>
    </row>
    <row r="1745" spans="11:12">
      <c r="K1745" t="e">
        <f>#REF!</f>
        <v>#REF!</v>
      </c>
      <c r="L1745">
        <v>1934</v>
      </c>
    </row>
    <row r="1746" spans="11:12">
      <c r="K1746" t="e">
        <f>#REF!</f>
        <v>#REF!</v>
      </c>
      <c r="L1746">
        <v>1935</v>
      </c>
    </row>
    <row r="1747" spans="11:12">
      <c r="K1747" t="e">
        <f>#REF!</f>
        <v>#REF!</v>
      </c>
      <c r="L1747">
        <v>1936</v>
      </c>
    </row>
    <row r="1748" spans="11:12">
      <c r="K1748" t="e">
        <f>#REF!</f>
        <v>#REF!</v>
      </c>
      <c r="L1748">
        <v>1937</v>
      </c>
    </row>
    <row r="1749" spans="11:12">
      <c r="K1749" t="e">
        <f>#REF!</f>
        <v>#REF!</v>
      </c>
      <c r="L1749">
        <v>1938</v>
      </c>
    </row>
    <row r="1750" spans="11:12">
      <c r="K1750" t="e">
        <f>#REF!</f>
        <v>#REF!</v>
      </c>
      <c r="L1750">
        <v>1939</v>
      </c>
    </row>
    <row r="1751" spans="11:12">
      <c r="K1751" t="e">
        <f>#REF!</f>
        <v>#REF!</v>
      </c>
      <c r="L1751">
        <v>1940</v>
      </c>
    </row>
    <row r="1752" spans="11:12">
      <c r="K1752" t="e">
        <f>#REF!</f>
        <v>#REF!</v>
      </c>
      <c r="L1752">
        <v>1941</v>
      </c>
    </row>
    <row r="1753" spans="11:12">
      <c r="K1753" t="e">
        <f>#REF!</f>
        <v>#REF!</v>
      </c>
      <c r="L1753">
        <v>1942</v>
      </c>
    </row>
    <row r="1754" spans="11:12">
      <c r="K1754" t="e">
        <f>#REF!</f>
        <v>#REF!</v>
      </c>
      <c r="L1754">
        <v>1943</v>
      </c>
    </row>
    <row r="1755" spans="11:12">
      <c r="K1755" t="e">
        <f>#REF!</f>
        <v>#REF!</v>
      </c>
      <c r="L1755">
        <v>1944</v>
      </c>
    </row>
    <row r="1756" spans="11:12">
      <c r="K1756" t="e">
        <f>#REF!</f>
        <v>#REF!</v>
      </c>
      <c r="L1756">
        <v>1945</v>
      </c>
    </row>
    <row r="1757" spans="11:12">
      <c r="K1757" t="e">
        <f>#REF!</f>
        <v>#REF!</v>
      </c>
      <c r="L1757">
        <v>1946</v>
      </c>
    </row>
    <row r="1758" spans="11:12">
      <c r="K1758" t="e">
        <f>#REF!</f>
        <v>#REF!</v>
      </c>
      <c r="L1758">
        <v>1947</v>
      </c>
    </row>
    <row r="1759" spans="11:12">
      <c r="K1759" t="e">
        <f>#REF!</f>
        <v>#REF!</v>
      </c>
      <c r="L1759">
        <v>1948</v>
      </c>
    </row>
    <row r="1760" spans="11:12">
      <c r="K1760" t="e">
        <f>#REF!</f>
        <v>#REF!</v>
      </c>
      <c r="L1760">
        <v>1949</v>
      </c>
    </row>
    <row r="1761" spans="11:12">
      <c r="K1761" t="e">
        <f>#REF!</f>
        <v>#REF!</v>
      </c>
      <c r="L1761">
        <v>1950</v>
      </c>
    </row>
    <row r="1762" spans="11:12">
      <c r="K1762" t="e">
        <f>#REF!</f>
        <v>#REF!</v>
      </c>
      <c r="L1762">
        <v>1951</v>
      </c>
    </row>
    <row r="1763" spans="11:12">
      <c r="K1763" t="e">
        <f>#REF!</f>
        <v>#REF!</v>
      </c>
      <c r="L1763">
        <v>1952</v>
      </c>
    </row>
    <row r="1764" spans="11:12">
      <c r="K1764" t="e">
        <f>#REF!</f>
        <v>#REF!</v>
      </c>
      <c r="L1764">
        <v>1953</v>
      </c>
    </row>
    <row r="1765" spans="11:12">
      <c r="K1765" t="e">
        <f>#REF!</f>
        <v>#REF!</v>
      </c>
      <c r="L1765">
        <v>1954</v>
      </c>
    </row>
    <row r="1766" spans="11:12">
      <c r="K1766" t="e">
        <f>#REF!</f>
        <v>#REF!</v>
      </c>
      <c r="L1766">
        <v>1955</v>
      </c>
    </row>
    <row r="1767" spans="11:12">
      <c r="K1767" t="e">
        <f>#REF!</f>
        <v>#REF!</v>
      </c>
      <c r="L1767">
        <v>1956</v>
      </c>
    </row>
    <row r="1768" spans="11:12">
      <c r="K1768" t="e">
        <f>#REF!</f>
        <v>#REF!</v>
      </c>
      <c r="L1768">
        <v>1957</v>
      </c>
    </row>
    <row r="1769" spans="11:12">
      <c r="K1769" t="e">
        <f>#REF!</f>
        <v>#REF!</v>
      </c>
      <c r="L1769">
        <v>1958</v>
      </c>
    </row>
    <row r="1770" spans="11:12">
      <c r="K1770" t="e">
        <f>#REF!</f>
        <v>#REF!</v>
      </c>
      <c r="L1770">
        <v>1959</v>
      </c>
    </row>
    <row r="1771" spans="11:12">
      <c r="K1771" t="e">
        <f>#REF!</f>
        <v>#REF!</v>
      </c>
      <c r="L1771">
        <v>1960</v>
      </c>
    </row>
    <row r="1772" spans="11:12">
      <c r="K1772" t="e">
        <f>#REF!</f>
        <v>#REF!</v>
      </c>
      <c r="L1772">
        <v>1961</v>
      </c>
    </row>
    <row r="1773" spans="11:12">
      <c r="K1773" t="e">
        <f>#REF!</f>
        <v>#REF!</v>
      </c>
      <c r="L1773">
        <v>1962</v>
      </c>
    </row>
    <row r="1774" spans="11:12">
      <c r="K1774" t="e">
        <f>#REF!</f>
        <v>#REF!</v>
      </c>
      <c r="L1774">
        <v>1963</v>
      </c>
    </row>
    <row r="1775" spans="11:12">
      <c r="K1775" t="e">
        <f>#REF!</f>
        <v>#REF!</v>
      </c>
      <c r="L1775">
        <v>1964</v>
      </c>
    </row>
    <row r="1776" spans="11:12">
      <c r="K1776" t="e">
        <f>#REF!</f>
        <v>#REF!</v>
      </c>
      <c r="L1776">
        <v>1965</v>
      </c>
    </row>
    <row r="1777" spans="11:12">
      <c r="K1777" t="e">
        <f>#REF!</f>
        <v>#REF!</v>
      </c>
      <c r="L1777">
        <v>1966</v>
      </c>
    </row>
    <row r="1778" spans="11:12">
      <c r="K1778" t="e">
        <f>#REF!</f>
        <v>#REF!</v>
      </c>
      <c r="L1778">
        <v>1967</v>
      </c>
    </row>
    <row r="1779" spans="11:12">
      <c r="K1779" t="e">
        <f>#REF!</f>
        <v>#REF!</v>
      </c>
      <c r="L1779">
        <v>1968</v>
      </c>
    </row>
    <row r="1780" spans="11:12">
      <c r="K1780" t="e">
        <f>#REF!</f>
        <v>#REF!</v>
      </c>
      <c r="L1780">
        <v>1969</v>
      </c>
    </row>
    <row r="1781" spans="11:12">
      <c r="K1781" t="e">
        <f>#REF!</f>
        <v>#REF!</v>
      </c>
      <c r="L1781">
        <v>1970</v>
      </c>
    </row>
    <row r="1782" spans="11:12">
      <c r="K1782" t="e">
        <f>#REF!</f>
        <v>#REF!</v>
      </c>
      <c r="L1782">
        <v>1971</v>
      </c>
    </row>
    <row r="1783" spans="11:12">
      <c r="K1783" t="e">
        <f>#REF!</f>
        <v>#REF!</v>
      </c>
      <c r="L1783">
        <v>1972</v>
      </c>
    </row>
    <row r="1784" spans="11:12">
      <c r="K1784" t="e">
        <f>#REF!</f>
        <v>#REF!</v>
      </c>
      <c r="L1784">
        <v>1973</v>
      </c>
    </row>
    <row r="1785" spans="11:12">
      <c r="K1785" t="e">
        <f>#REF!</f>
        <v>#REF!</v>
      </c>
      <c r="L1785">
        <v>1974</v>
      </c>
    </row>
    <row r="1786" spans="11:12">
      <c r="K1786" t="e">
        <f>#REF!</f>
        <v>#REF!</v>
      </c>
      <c r="L1786">
        <v>1975</v>
      </c>
    </row>
    <row r="1787" spans="11:12">
      <c r="K1787" t="e">
        <f>#REF!</f>
        <v>#REF!</v>
      </c>
      <c r="L1787">
        <v>1976</v>
      </c>
    </row>
    <row r="1788" spans="11:12">
      <c r="K1788" t="e">
        <f>#REF!</f>
        <v>#REF!</v>
      </c>
      <c r="L1788">
        <v>1977</v>
      </c>
    </row>
    <row r="1789" spans="11:12">
      <c r="K1789" t="e">
        <f>#REF!</f>
        <v>#REF!</v>
      </c>
      <c r="L1789">
        <v>1978</v>
      </c>
    </row>
    <row r="1790" spans="11:12">
      <c r="K1790" t="e">
        <f>#REF!</f>
        <v>#REF!</v>
      </c>
      <c r="L1790">
        <v>1979</v>
      </c>
    </row>
    <row r="1791" spans="11:12">
      <c r="K1791" t="e">
        <f>#REF!</f>
        <v>#REF!</v>
      </c>
      <c r="L1791">
        <v>1980</v>
      </c>
    </row>
    <row r="1792" spans="11:12">
      <c r="K1792" t="e">
        <f>#REF!</f>
        <v>#REF!</v>
      </c>
      <c r="L1792">
        <v>1981</v>
      </c>
    </row>
    <row r="1793" spans="11:12">
      <c r="K1793" t="e">
        <f>#REF!</f>
        <v>#REF!</v>
      </c>
      <c r="L1793">
        <v>1982</v>
      </c>
    </row>
    <row r="1794" spans="11:12">
      <c r="K1794" t="e">
        <f>#REF!</f>
        <v>#REF!</v>
      </c>
      <c r="L1794">
        <v>1983</v>
      </c>
    </row>
    <row r="1795" spans="11:12">
      <c r="K1795" t="e">
        <f>#REF!</f>
        <v>#REF!</v>
      </c>
      <c r="L1795">
        <v>1984</v>
      </c>
    </row>
    <row r="1796" spans="11:12">
      <c r="K1796" t="e">
        <f>#REF!</f>
        <v>#REF!</v>
      </c>
      <c r="L1796">
        <v>1985</v>
      </c>
    </row>
    <row r="1797" spans="11:12">
      <c r="K1797" t="e">
        <f>#REF!</f>
        <v>#REF!</v>
      </c>
      <c r="L1797">
        <v>1986</v>
      </c>
    </row>
    <row r="1798" spans="11:12">
      <c r="K1798" t="e">
        <f>#REF!</f>
        <v>#REF!</v>
      </c>
      <c r="L1798">
        <v>1987</v>
      </c>
    </row>
    <row r="1799" spans="11:12">
      <c r="K1799" t="e">
        <f>#REF!</f>
        <v>#REF!</v>
      </c>
      <c r="L1799">
        <v>1988</v>
      </c>
    </row>
    <row r="1800" spans="11:12">
      <c r="K1800" t="e">
        <f>#REF!</f>
        <v>#REF!</v>
      </c>
      <c r="L1800">
        <v>1989</v>
      </c>
    </row>
    <row r="1801" spans="11:12">
      <c r="K1801" t="e">
        <f>#REF!</f>
        <v>#REF!</v>
      </c>
      <c r="L1801">
        <v>1990</v>
      </c>
    </row>
    <row r="1802" spans="11:12">
      <c r="K1802" t="e">
        <f>#REF!</f>
        <v>#REF!</v>
      </c>
      <c r="L1802">
        <v>1991</v>
      </c>
    </row>
    <row r="1803" spans="11:12">
      <c r="K1803" t="e">
        <f>#REF!</f>
        <v>#REF!</v>
      </c>
      <c r="L1803">
        <v>1992</v>
      </c>
    </row>
    <row r="1804" spans="11:12">
      <c r="K1804" t="e">
        <f>#REF!</f>
        <v>#REF!</v>
      </c>
      <c r="L1804">
        <v>1993</v>
      </c>
    </row>
    <row r="1805" spans="11:12">
      <c r="K1805" t="e">
        <f>#REF!</f>
        <v>#REF!</v>
      </c>
      <c r="L1805">
        <v>1994</v>
      </c>
    </row>
    <row r="1806" spans="11:12">
      <c r="K1806" t="e">
        <f>#REF!</f>
        <v>#REF!</v>
      </c>
      <c r="L1806">
        <v>1995</v>
      </c>
    </row>
    <row r="1807" spans="11:12">
      <c r="K1807" t="e">
        <f>#REF!</f>
        <v>#REF!</v>
      </c>
      <c r="L1807">
        <v>1996</v>
      </c>
    </row>
    <row r="1808" spans="11:12">
      <c r="K1808" t="e">
        <f>#REF!</f>
        <v>#REF!</v>
      </c>
      <c r="L1808">
        <v>1997</v>
      </c>
    </row>
    <row r="1809" spans="11:12">
      <c r="K1809" t="e">
        <f>#REF!</f>
        <v>#REF!</v>
      </c>
      <c r="L1809">
        <v>1998</v>
      </c>
    </row>
    <row r="1810" spans="11:12">
      <c r="K1810" t="e">
        <f>#REF!</f>
        <v>#REF!</v>
      </c>
      <c r="L1810">
        <v>1999</v>
      </c>
    </row>
    <row r="1811" spans="11:12">
      <c r="K1811" t="e">
        <f>#REF!</f>
        <v>#REF!</v>
      </c>
      <c r="L1811">
        <v>2000</v>
      </c>
    </row>
    <row r="1812" spans="11:12">
      <c r="K1812" t="e">
        <f>#REF!</f>
        <v>#REF!</v>
      </c>
      <c r="L1812">
        <v>2001</v>
      </c>
    </row>
    <row r="1813" spans="11:12">
      <c r="K1813" t="e">
        <f>#REF!</f>
        <v>#REF!</v>
      </c>
      <c r="L1813">
        <v>2002</v>
      </c>
    </row>
    <row r="1814" spans="11:12">
      <c r="K1814" t="e">
        <f>#REF!</f>
        <v>#REF!</v>
      </c>
      <c r="L1814">
        <v>2003</v>
      </c>
    </row>
    <row r="1815" spans="11:12">
      <c r="K1815" t="e">
        <f>#REF!</f>
        <v>#REF!</v>
      </c>
      <c r="L1815">
        <v>2004</v>
      </c>
    </row>
    <row r="1816" spans="11:12">
      <c r="K1816" t="e">
        <f>#REF!</f>
        <v>#REF!</v>
      </c>
      <c r="L1816">
        <v>2005</v>
      </c>
    </row>
    <row r="1817" spans="11:12">
      <c r="K1817" t="e">
        <f>#REF!</f>
        <v>#REF!</v>
      </c>
      <c r="L1817">
        <v>2006</v>
      </c>
    </row>
    <row r="1818" spans="11:12">
      <c r="K1818" t="e">
        <f>#REF!</f>
        <v>#REF!</v>
      </c>
      <c r="L1818">
        <v>2007</v>
      </c>
    </row>
    <row r="1819" spans="11:12">
      <c r="K1819" t="e">
        <f>#REF!</f>
        <v>#REF!</v>
      </c>
      <c r="L1819">
        <v>2008</v>
      </c>
    </row>
    <row r="1820" spans="11:12">
      <c r="K1820" t="e">
        <f>#REF!</f>
        <v>#REF!</v>
      </c>
      <c r="L1820">
        <v>2009</v>
      </c>
    </row>
    <row r="1821" spans="11:12">
      <c r="K1821" t="e">
        <f>#REF!</f>
        <v>#REF!</v>
      </c>
      <c r="L1821">
        <v>2010</v>
      </c>
    </row>
    <row r="1822" spans="11:12">
      <c r="K1822" t="e">
        <f>#REF!</f>
        <v>#REF!</v>
      </c>
      <c r="L1822">
        <v>2011</v>
      </c>
    </row>
    <row r="1823" spans="11:12">
      <c r="K1823" t="e">
        <f>#REF!</f>
        <v>#REF!</v>
      </c>
      <c r="L1823">
        <v>2012</v>
      </c>
    </row>
    <row r="1824" spans="11:12">
      <c r="K1824" t="e">
        <f>#REF!</f>
        <v>#REF!</v>
      </c>
      <c r="L1824">
        <v>2013</v>
      </c>
    </row>
    <row r="1825" spans="11:12">
      <c r="K1825" t="e">
        <f>#REF!</f>
        <v>#REF!</v>
      </c>
      <c r="L1825">
        <v>2014</v>
      </c>
    </row>
    <row r="1826" spans="11:12">
      <c r="K1826" t="e">
        <f>#REF!</f>
        <v>#REF!</v>
      </c>
      <c r="L1826">
        <v>2015</v>
      </c>
    </row>
    <row r="1827" spans="11:12">
      <c r="K1827" t="e">
        <f>#REF!</f>
        <v>#REF!</v>
      </c>
      <c r="L1827">
        <v>2016</v>
      </c>
    </row>
    <row r="1828" spans="11:12">
      <c r="K1828" t="e">
        <f>#REF!</f>
        <v>#REF!</v>
      </c>
      <c r="L1828">
        <v>2017</v>
      </c>
    </row>
    <row r="1829" spans="11:12">
      <c r="K1829" t="e">
        <f>#REF!</f>
        <v>#REF!</v>
      </c>
      <c r="L1829">
        <v>2018</v>
      </c>
    </row>
    <row r="1830" spans="11:12">
      <c r="K1830" t="e">
        <f>#REF!</f>
        <v>#REF!</v>
      </c>
      <c r="L1830">
        <v>2019</v>
      </c>
    </row>
    <row r="1831" spans="11:12">
      <c r="K1831" t="e">
        <f>#REF!</f>
        <v>#REF!</v>
      </c>
      <c r="L1831">
        <v>2020</v>
      </c>
    </row>
    <row r="1832" spans="11:12">
      <c r="K1832" t="e">
        <f>#REF!</f>
        <v>#REF!</v>
      </c>
      <c r="L1832">
        <v>2021</v>
      </c>
    </row>
    <row r="1833" spans="11:12">
      <c r="K1833" t="e">
        <f>#REF!</f>
        <v>#REF!</v>
      </c>
      <c r="L1833">
        <v>2022</v>
      </c>
    </row>
    <row r="1834" spans="11:12">
      <c r="K1834" t="e">
        <f>#REF!</f>
        <v>#REF!</v>
      </c>
      <c r="L1834">
        <v>2023</v>
      </c>
    </row>
    <row r="1835" spans="11:12">
      <c r="K1835" t="e">
        <f>#REF!</f>
        <v>#REF!</v>
      </c>
      <c r="L1835">
        <v>2024</v>
      </c>
    </row>
    <row r="1836" spans="11:12">
      <c r="K1836" t="e">
        <f>#REF!</f>
        <v>#REF!</v>
      </c>
      <c r="L1836">
        <v>2025</v>
      </c>
    </row>
    <row r="1837" spans="11:12">
      <c r="K1837" t="e">
        <f>#REF!</f>
        <v>#REF!</v>
      </c>
      <c r="L1837">
        <v>2026</v>
      </c>
    </row>
    <row r="1838" spans="11:12">
      <c r="K1838" t="e">
        <f>#REF!</f>
        <v>#REF!</v>
      </c>
      <c r="L1838">
        <v>2027</v>
      </c>
    </row>
    <row r="1839" spans="11:12">
      <c r="K1839" t="e">
        <f>#REF!</f>
        <v>#REF!</v>
      </c>
      <c r="L1839">
        <v>2028</v>
      </c>
    </row>
    <row r="1840" spans="11:12">
      <c r="K1840" t="e">
        <f>#REF!</f>
        <v>#REF!</v>
      </c>
      <c r="L1840">
        <v>2029</v>
      </c>
    </row>
    <row r="1841" spans="11:12">
      <c r="K1841" t="e">
        <f>#REF!</f>
        <v>#REF!</v>
      </c>
      <c r="L1841">
        <v>2030</v>
      </c>
    </row>
    <row r="1842" spans="11:12">
      <c r="K1842" t="e">
        <f>#REF!</f>
        <v>#REF!</v>
      </c>
      <c r="L1842">
        <v>2031</v>
      </c>
    </row>
    <row r="1843" spans="11:12">
      <c r="K1843" t="e">
        <f>#REF!</f>
        <v>#REF!</v>
      </c>
      <c r="L1843">
        <v>2032</v>
      </c>
    </row>
    <row r="1844" spans="11:12">
      <c r="K1844" t="e">
        <f>#REF!</f>
        <v>#REF!</v>
      </c>
      <c r="L1844">
        <v>2033</v>
      </c>
    </row>
    <row r="1845" spans="11:12">
      <c r="K1845" t="e">
        <f>#REF!</f>
        <v>#REF!</v>
      </c>
      <c r="L1845">
        <v>2034</v>
      </c>
    </row>
    <row r="1846" spans="11:12">
      <c r="K1846" t="e">
        <f>#REF!</f>
        <v>#REF!</v>
      </c>
      <c r="L1846">
        <v>2035</v>
      </c>
    </row>
    <row r="1847" spans="11:12">
      <c r="K1847" t="e">
        <f>#REF!</f>
        <v>#REF!</v>
      </c>
      <c r="L1847">
        <v>2036</v>
      </c>
    </row>
    <row r="1848" spans="11:12">
      <c r="K1848" t="e">
        <f>#REF!</f>
        <v>#REF!</v>
      </c>
      <c r="L1848">
        <v>2037</v>
      </c>
    </row>
    <row r="1849" spans="11:12">
      <c r="K1849" t="e">
        <f>#REF!</f>
        <v>#REF!</v>
      </c>
      <c r="L1849">
        <v>2038</v>
      </c>
    </row>
    <row r="1850" spans="11:12">
      <c r="K1850" t="e">
        <f>#REF!</f>
        <v>#REF!</v>
      </c>
      <c r="L1850">
        <v>2039</v>
      </c>
    </row>
    <row r="1851" spans="11:12">
      <c r="K1851" t="e">
        <f>#REF!</f>
        <v>#REF!</v>
      </c>
      <c r="L1851">
        <v>2040</v>
      </c>
    </row>
    <row r="1852" spans="11:12">
      <c r="K1852" t="e">
        <f>#REF!</f>
        <v>#REF!</v>
      </c>
      <c r="L1852">
        <v>2041</v>
      </c>
    </row>
    <row r="1853" spans="11:12">
      <c r="K1853" t="e">
        <f>#REF!</f>
        <v>#REF!</v>
      </c>
      <c r="L1853">
        <v>2042</v>
      </c>
    </row>
    <row r="1854" spans="11:12">
      <c r="K1854" t="e">
        <f>#REF!</f>
        <v>#REF!</v>
      </c>
      <c r="L1854">
        <v>2043</v>
      </c>
    </row>
    <row r="1855" spans="11:12">
      <c r="K1855" t="e">
        <f>#REF!</f>
        <v>#REF!</v>
      </c>
      <c r="L1855">
        <v>2044</v>
      </c>
    </row>
    <row r="1856" spans="11:12">
      <c r="K1856" t="e">
        <f>#REF!</f>
        <v>#REF!</v>
      </c>
      <c r="L1856">
        <v>2045</v>
      </c>
    </row>
    <row r="1857" spans="11:12">
      <c r="K1857" t="e">
        <f>#REF!</f>
        <v>#REF!</v>
      </c>
      <c r="L1857">
        <v>2046</v>
      </c>
    </row>
    <row r="1858" spans="11:12">
      <c r="K1858" t="e">
        <f>#REF!</f>
        <v>#REF!</v>
      </c>
      <c r="L1858">
        <v>2047</v>
      </c>
    </row>
    <row r="1859" spans="11:12">
      <c r="K1859" t="e">
        <f>#REF!</f>
        <v>#REF!</v>
      </c>
      <c r="L1859">
        <v>2048</v>
      </c>
    </row>
    <row r="1860" spans="11:12">
      <c r="K1860" t="e">
        <f>#REF!</f>
        <v>#REF!</v>
      </c>
      <c r="L1860">
        <v>2049</v>
      </c>
    </row>
    <row r="1861" spans="11:12">
      <c r="K1861" t="e">
        <f>#REF!</f>
        <v>#REF!</v>
      </c>
      <c r="L1861">
        <v>2050</v>
      </c>
    </row>
    <row r="1862" spans="11:12">
      <c r="K1862" t="e">
        <f>#REF!</f>
        <v>#REF!</v>
      </c>
      <c r="L1862">
        <v>2051</v>
      </c>
    </row>
    <row r="1863" spans="11:12">
      <c r="K1863" t="e">
        <f>#REF!</f>
        <v>#REF!</v>
      </c>
      <c r="L1863">
        <v>2052</v>
      </c>
    </row>
    <row r="1864" spans="11:12">
      <c r="K1864" t="e">
        <f>#REF!</f>
        <v>#REF!</v>
      </c>
      <c r="L1864">
        <v>2053</v>
      </c>
    </row>
    <row r="1865" spans="11:12">
      <c r="K1865" t="e">
        <f>#REF!</f>
        <v>#REF!</v>
      </c>
      <c r="L1865">
        <v>2054</v>
      </c>
    </row>
    <row r="1866" spans="11:12">
      <c r="K1866" t="e">
        <f>#REF!</f>
        <v>#REF!</v>
      </c>
      <c r="L1866">
        <v>2055</v>
      </c>
    </row>
    <row r="1867" spans="11:12">
      <c r="K1867" t="e">
        <f>#REF!</f>
        <v>#REF!</v>
      </c>
      <c r="L1867">
        <v>2056</v>
      </c>
    </row>
    <row r="1868" spans="11:12">
      <c r="K1868" t="e">
        <f>#REF!</f>
        <v>#REF!</v>
      </c>
      <c r="L1868">
        <v>2057</v>
      </c>
    </row>
    <row r="1869" spans="11:12">
      <c r="K1869" t="e">
        <f>#REF!</f>
        <v>#REF!</v>
      </c>
      <c r="L1869">
        <v>2058</v>
      </c>
    </row>
    <row r="1870" spans="11:12">
      <c r="K1870" t="e">
        <f>#REF!</f>
        <v>#REF!</v>
      </c>
      <c r="L1870">
        <v>2059</v>
      </c>
    </row>
    <row r="1871" spans="11:12">
      <c r="K1871" t="e">
        <f>#REF!</f>
        <v>#REF!</v>
      </c>
      <c r="L1871">
        <v>2060</v>
      </c>
    </row>
    <row r="1872" spans="11:12">
      <c r="K1872" t="e">
        <f>#REF!</f>
        <v>#REF!</v>
      </c>
      <c r="L1872">
        <v>2061</v>
      </c>
    </row>
    <row r="1873" spans="11:12">
      <c r="K1873" t="e">
        <f>#REF!</f>
        <v>#REF!</v>
      </c>
      <c r="L1873">
        <v>2062</v>
      </c>
    </row>
    <row r="1874" spans="11:12">
      <c r="K1874" t="e">
        <f>#REF!</f>
        <v>#REF!</v>
      </c>
      <c r="L1874">
        <v>2063</v>
      </c>
    </row>
    <row r="1875" spans="11:12">
      <c r="K1875" t="e">
        <f>#REF!</f>
        <v>#REF!</v>
      </c>
      <c r="L1875">
        <v>2064</v>
      </c>
    </row>
    <row r="1876" spans="11:12">
      <c r="K1876" t="e">
        <f>#REF!</f>
        <v>#REF!</v>
      </c>
      <c r="L1876">
        <v>2065</v>
      </c>
    </row>
    <row r="1877" spans="11:12">
      <c r="K1877" t="e">
        <f>#REF!</f>
        <v>#REF!</v>
      </c>
      <c r="L1877">
        <v>2066</v>
      </c>
    </row>
    <row r="1878" spans="11:12">
      <c r="K1878" t="e">
        <f>#REF!</f>
        <v>#REF!</v>
      </c>
      <c r="L1878">
        <v>2067</v>
      </c>
    </row>
    <row r="1879" spans="11:12">
      <c r="K1879" t="e">
        <f>#REF!</f>
        <v>#REF!</v>
      </c>
      <c r="L1879">
        <v>2068</v>
      </c>
    </row>
    <row r="1880" spans="11:12">
      <c r="K1880" t="e">
        <f>#REF!</f>
        <v>#REF!</v>
      </c>
      <c r="L1880">
        <v>2069</v>
      </c>
    </row>
    <row r="1881" spans="11:12">
      <c r="K1881" t="e">
        <f>#REF!</f>
        <v>#REF!</v>
      </c>
      <c r="L1881">
        <v>2070</v>
      </c>
    </row>
    <row r="1882" spans="11:12">
      <c r="K1882" t="e">
        <f>#REF!</f>
        <v>#REF!</v>
      </c>
      <c r="L1882">
        <v>2071</v>
      </c>
    </row>
    <row r="1883" spans="11:12">
      <c r="K1883" t="e">
        <f>#REF!</f>
        <v>#REF!</v>
      </c>
      <c r="L1883">
        <v>2072</v>
      </c>
    </row>
    <row r="1884" spans="11:12">
      <c r="K1884" t="e">
        <f>#REF!</f>
        <v>#REF!</v>
      </c>
      <c r="L1884">
        <v>2073</v>
      </c>
    </row>
    <row r="1885" spans="11:12">
      <c r="K1885" t="e">
        <f>#REF!</f>
        <v>#REF!</v>
      </c>
      <c r="L1885">
        <v>2074</v>
      </c>
    </row>
    <row r="1886" spans="11:12">
      <c r="K1886" t="e">
        <f>#REF!</f>
        <v>#REF!</v>
      </c>
      <c r="L1886">
        <v>2075</v>
      </c>
    </row>
    <row r="1887" spans="11:12">
      <c r="K1887" t="e">
        <f>#REF!</f>
        <v>#REF!</v>
      </c>
      <c r="L1887">
        <v>2076</v>
      </c>
    </row>
    <row r="1888" spans="11:12">
      <c r="K1888" t="e">
        <f>#REF!</f>
        <v>#REF!</v>
      </c>
      <c r="L1888">
        <v>2077</v>
      </c>
    </row>
    <row r="1889" spans="11:12">
      <c r="K1889" t="e">
        <f>#REF!</f>
        <v>#REF!</v>
      </c>
      <c r="L1889">
        <v>2078</v>
      </c>
    </row>
    <row r="1890" spans="11:12">
      <c r="K1890" t="e">
        <f>#REF!</f>
        <v>#REF!</v>
      </c>
      <c r="L1890">
        <v>2079</v>
      </c>
    </row>
    <row r="1891" spans="11:12">
      <c r="K1891" t="e">
        <f>#REF!</f>
        <v>#REF!</v>
      </c>
      <c r="L1891">
        <v>2080</v>
      </c>
    </row>
    <row r="1892" spans="11:12">
      <c r="K1892" t="e">
        <f>#REF!</f>
        <v>#REF!</v>
      </c>
      <c r="L1892">
        <v>2081</v>
      </c>
    </row>
    <row r="1893" spans="11:12">
      <c r="K1893" t="e">
        <f>#REF!</f>
        <v>#REF!</v>
      </c>
      <c r="L1893">
        <v>2082</v>
      </c>
    </row>
    <row r="1894" spans="11:12">
      <c r="K1894" t="e">
        <f>#REF!</f>
        <v>#REF!</v>
      </c>
      <c r="L1894">
        <v>2083</v>
      </c>
    </row>
    <row r="1895" spans="11:12">
      <c r="K1895" t="e">
        <f>#REF!</f>
        <v>#REF!</v>
      </c>
      <c r="L1895">
        <v>2084</v>
      </c>
    </row>
    <row r="1896" spans="11:12">
      <c r="K1896" t="e">
        <f>#REF!</f>
        <v>#REF!</v>
      </c>
      <c r="L1896">
        <v>2085</v>
      </c>
    </row>
    <row r="1897" spans="11:12">
      <c r="K1897" t="e">
        <f>#REF!</f>
        <v>#REF!</v>
      </c>
      <c r="L1897">
        <v>2086</v>
      </c>
    </row>
    <row r="1898" spans="11:12">
      <c r="K1898" t="e">
        <f>#REF!</f>
        <v>#REF!</v>
      </c>
      <c r="L1898">
        <v>2087</v>
      </c>
    </row>
    <row r="1899" spans="11:12">
      <c r="K1899" t="e">
        <f>#REF!</f>
        <v>#REF!</v>
      </c>
      <c r="L1899">
        <v>2088</v>
      </c>
    </row>
    <row r="1900" spans="11:12">
      <c r="K1900" t="e">
        <f>#REF!</f>
        <v>#REF!</v>
      </c>
      <c r="L1900">
        <v>2089</v>
      </c>
    </row>
    <row r="1901" spans="11:12">
      <c r="K1901" t="e">
        <f>#REF!</f>
        <v>#REF!</v>
      </c>
      <c r="L1901">
        <v>2090</v>
      </c>
    </row>
    <row r="1902" spans="11:12">
      <c r="K1902" t="e">
        <f>#REF!</f>
        <v>#REF!</v>
      </c>
      <c r="L1902">
        <v>2091</v>
      </c>
    </row>
    <row r="1903" spans="11:12">
      <c r="K1903" t="e">
        <f>#REF!</f>
        <v>#REF!</v>
      </c>
      <c r="L1903">
        <v>2092</v>
      </c>
    </row>
    <row r="1904" spans="11:12">
      <c r="K1904" t="e">
        <f>#REF!</f>
        <v>#REF!</v>
      </c>
      <c r="L1904">
        <v>2093</v>
      </c>
    </row>
    <row r="1905" spans="11:12">
      <c r="K1905" t="e">
        <f>#REF!</f>
        <v>#REF!</v>
      </c>
      <c r="L1905">
        <v>2094</v>
      </c>
    </row>
    <row r="1906" spans="11:12">
      <c r="K1906" t="e">
        <f>#REF!</f>
        <v>#REF!</v>
      </c>
      <c r="L1906">
        <v>2095</v>
      </c>
    </row>
    <row r="1907" spans="11:12">
      <c r="K1907" t="e">
        <f>#REF!</f>
        <v>#REF!</v>
      </c>
      <c r="L1907">
        <v>2096</v>
      </c>
    </row>
    <row r="1908" spans="11:12">
      <c r="K1908" t="e">
        <f>#REF!</f>
        <v>#REF!</v>
      </c>
      <c r="L1908">
        <v>2097</v>
      </c>
    </row>
    <row r="1909" spans="11:12">
      <c r="K1909" t="e">
        <f>#REF!</f>
        <v>#REF!</v>
      </c>
      <c r="L1909">
        <v>2098</v>
      </c>
    </row>
    <row r="1910" spans="11:12">
      <c r="K1910" t="e">
        <f>#REF!</f>
        <v>#REF!</v>
      </c>
      <c r="L1910">
        <v>2099</v>
      </c>
    </row>
    <row r="1911" spans="11:12">
      <c r="K1911" t="e">
        <f>#REF!</f>
        <v>#REF!</v>
      </c>
      <c r="L1911">
        <v>2100</v>
      </c>
    </row>
    <row r="1912" spans="11:12">
      <c r="K1912" t="e">
        <f>#REF!</f>
        <v>#REF!</v>
      </c>
      <c r="L1912">
        <v>2101</v>
      </c>
    </row>
    <row r="1913" spans="11:12">
      <c r="K1913" t="e">
        <f>#REF!</f>
        <v>#REF!</v>
      </c>
      <c r="L1913">
        <v>2102</v>
      </c>
    </row>
    <row r="1914" spans="11:12">
      <c r="K1914" t="e">
        <f>#REF!</f>
        <v>#REF!</v>
      </c>
      <c r="L1914">
        <v>2103</v>
      </c>
    </row>
    <row r="1915" spans="11:12">
      <c r="K1915" t="e">
        <f>#REF!</f>
        <v>#REF!</v>
      </c>
      <c r="L1915">
        <v>2104</v>
      </c>
    </row>
    <row r="1916" spans="11:12">
      <c r="K1916" t="e">
        <f>#REF!</f>
        <v>#REF!</v>
      </c>
      <c r="L1916">
        <v>2105</v>
      </c>
    </row>
    <row r="1917" spans="11:12">
      <c r="K1917" t="e">
        <f>#REF!</f>
        <v>#REF!</v>
      </c>
      <c r="L1917">
        <v>2106</v>
      </c>
    </row>
    <row r="1918" spans="11:12">
      <c r="K1918" t="e">
        <f>#REF!</f>
        <v>#REF!</v>
      </c>
      <c r="L1918">
        <v>2107</v>
      </c>
    </row>
    <row r="1919" spans="11:12">
      <c r="K1919" t="e">
        <f>#REF!</f>
        <v>#REF!</v>
      </c>
      <c r="L1919">
        <v>2108</v>
      </c>
    </row>
    <row r="1920" spans="11:12">
      <c r="K1920" t="e">
        <f>#REF!</f>
        <v>#REF!</v>
      </c>
      <c r="L1920">
        <v>2109</v>
      </c>
    </row>
    <row r="1921" spans="11:12">
      <c r="K1921" t="e">
        <f>#REF!</f>
        <v>#REF!</v>
      </c>
      <c r="L1921">
        <v>2110</v>
      </c>
    </row>
    <row r="1922" spans="11:12">
      <c r="K1922" t="e">
        <f>#REF!</f>
        <v>#REF!</v>
      </c>
      <c r="L1922">
        <v>2111</v>
      </c>
    </row>
    <row r="1923" spans="11:12">
      <c r="K1923" t="e">
        <f>#REF!</f>
        <v>#REF!</v>
      </c>
      <c r="L1923">
        <v>2112</v>
      </c>
    </row>
    <row r="1924" spans="11:12">
      <c r="K1924" t="e">
        <f>#REF!</f>
        <v>#REF!</v>
      </c>
      <c r="L1924">
        <v>2113</v>
      </c>
    </row>
    <row r="1925" spans="11:12">
      <c r="K1925" t="e">
        <f>#REF!</f>
        <v>#REF!</v>
      </c>
      <c r="L1925">
        <v>2114</v>
      </c>
    </row>
    <row r="1926" spans="11:12">
      <c r="K1926" t="e">
        <f>#REF!</f>
        <v>#REF!</v>
      </c>
      <c r="L1926">
        <v>2115</v>
      </c>
    </row>
    <row r="1927" spans="11:12">
      <c r="K1927" t="e">
        <f>#REF!</f>
        <v>#REF!</v>
      </c>
      <c r="L1927">
        <v>2116</v>
      </c>
    </row>
    <row r="1928" spans="11:12">
      <c r="K1928" t="e">
        <f>#REF!</f>
        <v>#REF!</v>
      </c>
      <c r="L1928">
        <v>2117</v>
      </c>
    </row>
    <row r="1929" spans="11:12">
      <c r="K1929" t="e">
        <f>#REF!</f>
        <v>#REF!</v>
      </c>
      <c r="L1929">
        <v>2118</v>
      </c>
    </row>
    <row r="1930" spans="11:12">
      <c r="K1930" t="e">
        <f>#REF!</f>
        <v>#REF!</v>
      </c>
      <c r="L1930">
        <v>2119</v>
      </c>
    </row>
    <row r="1931" spans="11:12">
      <c r="K1931" t="e">
        <f>#REF!</f>
        <v>#REF!</v>
      </c>
      <c r="L1931">
        <v>2120</v>
      </c>
    </row>
    <row r="1932" spans="11:12">
      <c r="K1932" t="e">
        <f>#REF!</f>
        <v>#REF!</v>
      </c>
      <c r="L1932">
        <v>2121</v>
      </c>
    </row>
    <row r="1933" spans="11:12">
      <c r="K1933" t="e">
        <f>#REF!</f>
        <v>#REF!</v>
      </c>
      <c r="L1933">
        <v>2122</v>
      </c>
    </row>
    <row r="1934" spans="11:12">
      <c r="K1934" t="e">
        <f>#REF!</f>
        <v>#REF!</v>
      </c>
      <c r="L1934">
        <v>2123</v>
      </c>
    </row>
    <row r="1935" spans="11:12">
      <c r="K1935" t="e">
        <f>#REF!</f>
        <v>#REF!</v>
      </c>
      <c r="L1935">
        <v>2124</v>
      </c>
    </row>
    <row r="1936" spans="11:12">
      <c r="K1936" t="e">
        <f>#REF!</f>
        <v>#REF!</v>
      </c>
      <c r="L1936">
        <v>2125</v>
      </c>
    </row>
    <row r="1937" spans="11:12">
      <c r="K1937" t="e">
        <f>#REF!</f>
        <v>#REF!</v>
      </c>
      <c r="L1937">
        <v>2126</v>
      </c>
    </row>
    <row r="1938" spans="11:12">
      <c r="K1938" t="e">
        <f>#REF!</f>
        <v>#REF!</v>
      </c>
      <c r="L1938">
        <v>2127</v>
      </c>
    </row>
    <row r="1939" spans="11:12">
      <c r="K1939" t="e">
        <f>#REF!</f>
        <v>#REF!</v>
      </c>
      <c r="L1939">
        <v>2128</v>
      </c>
    </row>
    <row r="1940" spans="11:12">
      <c r="K1940" t="e">
        <f>#REF!</f>
        <v>#REF!</v>
      </c>
      <c r="L1940">
        <v>2129</v>
      </c>
    </row>
    <row r="1941" spans="11:12">
      <c r="K1941" t="e">
        <f>#REF!</f>
        <v>#REF!</v>
      </c>
      <c r="L1941">
        <v>2130</v>
      </c>
    </row>
    <row r="1942" spans="11:12">
      <c r="K1942" t="e">
        <f>#REF!</f>
        <v>#REF!</v>
      </c>
      <c r="L1942">
        <v>2131</v>
      </c>
    </row>
    <row r="1943" spans="11:12">
      <c r="K1943" t="e">
        <f>#REF!</f>
        <v>#REF!</v>
      </c>
      <c r="L1943">
        <v>2132</v>
      </c>
    </row>
    <row r="1944" spans="11:12">
      <c r="K1944" t="e">
        <f>#REF!</f>
        <v>#REF!</v>
      </c>
      <c r="L1944">
        <v>2133</v>
      </c>
    </row>
    <row r="1945" spans="11:12">
      <c r="K1945" t="e">
        <f>#REF!</f>
        <v>#REF!</v>
      </c>
      <c r="L1945">
        <v>2134</v>
      </c>
    </row>
    <row r="1946" spans="11:12">
      <c r="K1946" t="e">
        <f>#REF!</f>
        <v>#REF!</v>
      </c>
      <c r="L1946">
        <v>2135</v>
      </c>
    </row>
    <row r="1947" spans="11:12">
      <c r="K1947" t="e">
        <f>#REF!</f>
        <v>#REF!</v>
      </c>
      <c r="L1947">
        <v>2136</v>
      </c>
    </row>
    <row r="1948" spans="11:12">
      <c r="K1948" t="e">
        <f>#REF!</f>
        <v>#REF!</v>
      </c>
      <c r="L1948">
        <v>2137</v>
      </c>
    </row>
    <row r="1949" spans="11:12">
      <c r="K1949" t="e">
        <f>#REF!</f>
        <v>#REF!</v>
      </c>
      <c r="L1949">
        <v>2138</v>
      </c>
    </row>
    <row r="1950" spans="11:12">
      <c r="K1950" t="e">
        <f>#REF!</f>
        <v>#REF!</v>
      </c>
      <c r="L1950">
        <v>2139</v>
      </c>
    </row>
    <row r="1951" spans="11:12">
      <c r="K1951" t="e">
        <f>#REF!</f>
        <v>#REF!</v>
      </c>
      <c r="L1951">
        <v>2140</v>
      </c>
    </row>
    <row r="1952" spans="11:12">
      <c r="K1952" t="e">
        <f>#REF!</f>
        <v>#REF!</v>
      </c>
      <c r="L1952">
        <v>2141</v>
      </c>
    </row>
    <row r="1953" spans="11:12">
      <c r="K1953" t="e">
        <f>#REF!</f>
        <v>#REF!</v>
      </c>
      <c r="L1953">
        <v>2142</v>
      </c>
    </row>
    <row r="1954" spans="11:12">
      <c r="K1954" t="e">
        <f>#REF!</f>
        <v>#REF!</v>
      </c>
      <c r="L1954">
        <v>2143</v>
      </c>
    </row>
    <row r="1955" spans="11:12">
      <c r="K1955" t="e">
        <f>#REF!</f>
        <v>#REF!</v>
      </c>
      <c r="L1955">
        <v>2144</v>
      </c>
    </row>
    <row r="1956" spans="11:12">
      <c r="K1956" t="e">
        <f>#REF!</f>
        <v>#REF!</v>
      </c>
      <c r="L1956">
        <v>2145</v>
      </c>
    </row>
    <row r="1957" spans="11:12">
      <c r="K1957" t="e">
        <f>#REF!</f>
        <v>#REF!</v>
      </c>
      <c r="L1957">
        <v>2146</v>
      </c>
    </row>
    <row r="1958" spans="11:12">
      <c r="K1958" t="e">
        <f>#REF!</f>
        <v>#REF!</v>
      </c>
      <c r="L1958">
        <v>2147</v>
      </c>
    </row>
    <row r="1959" spans="11:12">
      <c r="K1959" t="e">
        <f>#REF!</f>
        <v>#REF!</v>
      </c>
      <c r="L1959">
        <v>2148</v>
      </c>
    </row>
    <row r="1960" spans="11:12">
      <c r="K1960" t="e">
        <f>#REF!</f>
        <v>#REF!</v>
      </c>
      <c r="L1960">
        <v>2149</v>
      </c>
    </row>
    <row r="1961" spans="11:12">
      <c r="K1961" t="e">
        <f>#REF!</f>
        <v>#REF!</v>
      </c>
      <c r="L1961">
        <v>2150</v>
      </c>
    </row>
    <row r="1962" spans="11:12">
      <c r="K1962" t="e">
        <f>#REF!</f>
        <v>#REF!</v>
      </c>
      <c r="L1962">
        <v>2151</v>
      </c>
    </row>
    <row r="1963" spans="11:12">
      <c r="K1963" t="e">
        <f>#REF!</f>
        <v>#REF!</v>
      </c>
      <c r="L1963">
        <v>2152</v>
      </c>
    </row>
    <row r="1964" spans="11:12">
      <c r="K1964" t="e">
        <f>#REF!</f>
        <v>#REF!</v>
      </c>
      <c r="L1964">
        <v>2153</v>
      </c>
    </row>
    <row r="1965" spans="11:12">
      <c r="K1965" t="e">
        <f>#REF!</f>
        <v>#REF!</v>
      </c>
      <c r="L1965">
        <v>2154</v>
      </c>
    </row>
    <row r="1966" spans="11:12">
      <c r="K1966" t="e">
        <f>#REF!</f>
        <v>#REF!</v>
      </c>
      <c r="L1966">
        <v>2155</v>
      </c>
    </row>
    <row r="1967" spans="11:12">
      <c r="K1967" t="e">
        <f>#REF!</f>
        <v>#REF!</v>
      </c>
      <c r="L1967">
        <v>2156</v>
      </c>
    </row>
    <row r="1968" spans="11:12">
      <c r="K1968" t="e">
        <f>#REF!</f>
        <v>#REF!</v>
      </c>
      <c r="L1968">
        <v>2157</v>
      </c>
    </row>
    <row r="1969" spans="11:12">
      <c r="K1969" t="e">
        <f>#REF!</f>
        <v>#REF!</v>
      </c>
      <c r="L1969">
        <v>2158</v>
      </c>
    </row>
    <row r="1970" spans="11:12">
      <c r="K1970" t="e">
        <f>#REF!</f>
        <v>#REF!</v>
      </c>
      <c r="L1970">
        <v>2159</v>
      </c>
    </row>
    <row r="1971" spans="11:12">
      <c r="K1971" t="e">
        <f>#REF!</f>
        <v>#REF!</v>
      </c>
      <c r="L1971">
        <v>2160</v>
      </c>
    </row>
    <row r="1972" spans="11:12">
      <c r="K1972" t="e">
        <f>#REF!</f>
        <v>#REF!</v>
      </c>
      <c r="L1972">
        <v>2161</v>
      </c>
    </row>
    <row r="1973" spans="11:12">
      <c r="K1973" t="e">
        <f>#REF!</f>
        <v>#REF!</v>
      </c>
      <c r="L1973">
        <v>2162</v>
      </c>
    </row>
    <row r="1974" spans="11:12">
      <c r="K1974" t="e">
        <f>#REF!</f>
        <v>#REF!</v>
      </c>
      <c r="L1974">
        <v>2163</v>
      </c>
    </row>
    <row r="1975" spans="11:12">
      <c r="K1975" t="e">
        <f>#REF!</f>
        <v>#REF!</v>
      </c>
      <c r="L1975">
        <v>2164</v>
      </c>
    </row>
    <row r="1976" spans="11:12">
      <c r="K1976" t="e">
        <f>#REF!</f>
        <v>#REF!</v>
      </c>
      <c r="L1976">
        <v>2165</v>
      </c>
    </row>
    <row r="1977" spans="11:12">
      <c r="K1977" t="e">
        <f>#REF!</f>
        <v>#REF!</v>
      </c>
      <c r="L1977">
        <v>2166</v>
      </c>
    </row>
    <row r="1978" spans="11:12">
      <c r="K1978" t="e">
        <f>#REF!</f>
        <v>#REF!</v>
      </c>
      <c r="L1978">
        <v>2167</v>
      </c>
    </row>
    <row r="1979" spans="11:12">
      <c r="K1979" t="e">
        <f>#REF!</f>
        <v>#REF!</v>
      </c>
      <c r="L1979">
        <v>2168</v>
      </c>
    </row>
    <row r="1980" spans="11:12">
      <c r="K1980" t="e">
        <f>#REF!</f>
        <v>#REF!</v>
      </c>
      <c r="L1980">
        <v>2169</v>
      </c>
    </row>
    <row r="1981" spans="11:12">
      <c r="K1981" t="e">
        <f>#REF!</f>
        <v>#REF!</v>
      </c>
      <c r="L1981">
        <v>2170</v>
      </c>
    </row>
    <row r="1982" spans="11:12">
      <c r="K1982" t="e">
        <f>#REF!</f>
        <v>#REF!</v>
      </c>
      <c r="L1982">
        <v>2171</v>
      </c>
    </row>
    <row r="1983" spans="11:12">
      <c r="K1983" t="e">
        <f>#REF!</f>
        <v>#REF!</v>
      </c>
      <c r="L1983">
        <v>2172</v>
      </c>
    </row>
    <row r="1984" spans="11:12">
      <c r="K1984" t="e">
        <f>#REF!</f>
        <v>#REF!</v>
      </c>
      <c r="L1984">
        <v>2173</v>
      </c>
    </row>
    <row r="1985" spans="11:12">
      <c r="K1985" t="e">
        <f>#REF!</f>
        <v>#REF!</v>
      </c>
      <c r="L1985">
        <v>2174</v>
      </c>
    </row>
    <row r="1986" spans="11:12">
      <c r="K1986" t="e">
        <f>#REF!</f>
        <v>#REF!</v>
      </c>
      <c r="L1986">
        <v>2175</v>
      </c>
    </row>
    <row r="1987" spans="11:12">
      <c r="K1987" t="e">
        <f>#REF!</f>
        <v>#REF!</v>
      </c>
      <c r="L1987">
        <v>2176</v>
      </c>
    </row>
    <row r="1988" spans="11:12">
      <c r="K1988" t="e">
        <f>#REF!</f>
        <v>#REF!</v>
      </c>
      <c r="L1988">
        <v>2177</v>
      </c>
    </row>
    <row r="1989" spans="11:12">
      <c r="K1989" t="e">
        <f>#REF!</f>
        <v>#REF!</v>
      </c>
      <c r="L1989">
        <v>2178</v>
      </c>
    </row>
    <row r="1990" spans="11:12">
      <c r="K1990" t="e">
        <f>#REF!</f>
        <v>#REF!</v>
      </c>
      <c r="L1990">
        <v>2179</v>
      </c>
    </row>
    <row r="1991" spans="11:12">
      <c r="K1991" t="e">
        <f>#REF!</f>
        <v>#REF!</v>
      </c>
      <c r="L1991">
        <v>2180</v>
      </c>
    </row>
    <row r="1992" spans="11:12">
      <c r="K1992" t="e">
        <f>#REF!</f>
        <v>#REF!</v>
      </c>
      <c r="L1992">
        <v>2181</v>
      </c>
    </row>
    <row r="1993" spans="11:12">
      <c r="K1993" t="e">
        <f>#REF!</f>
        <v>#REF!</v>
      </c>
      <c r="L1993">
        <v>2182</v>
      </c>
    </row>
    <row r="1994" spans="11:12">
      <c r="K1994" t="e">
        <f>#REF!</f>
        <v>#REF!</v>
      </c>
      <c r="L1994">
        <v>2183</v>
      </c>
    </row>
    <row r="1995" spans="11:12">
      <c r="K1995" t="e">
        <f>#REF!</f>
        <v>#REF!</v>
      </c>
      <c r="L1995">
        <v>2184</v>
      </c>
    </row>
    <row r="1996" spans="11:12">
      <c r="K1996" t="e">
        <f>#REF!</f>
        <v>#REF!</v>
      </c>
      <c r="L1996">
        <v>2185</v>
      </c>
    </row>
    <row r="1997" spans="11:12">
      <c r="K1997" t="e">
        <f>#REF!</f>
        <v>#REF!</v>
      </c>
      <c r="L1997">
        <v>2186</v>
      </c>
    </row>
    <row r="1998" spans="11:12">
      <c r="K1998" t="e">
        <f>#REF!</f>
        <v>#REF!</v>
      </c>
      <c r="L1998">
        <v>2187</v>
      </c>
    </row>
    <row r="1999" spans="11:12">
      <c r="K1999" t="e">
        <f>#REF!</f>
        <v>#REF!</v>
      </c>
      <c r="L1999">
        <v>2188</v>
      </c>
    </row>
    <row r="2000" spans="11:12">
      <c r="K2000" t="e">
        <f>#REF!</f>
        <v>#REF!</v>
      </c>
      <c r="L2000">
        <v>2189</v>
      </c>
    </row>
    <row r="2001" spans="11:12">
      <c r="K2001" t="e">
        <f>#REF!</f>
        <v>#REF!</v>
      </c>
      <c r="L2001">
        <v>2190</v>
      </c>
    </row>
    <row r="2002" spans="11:12">
      <c r="K2002" t="e">
        <f>#REF!</f>
        <v>#REF!</v>
      </c>
      <c r="L2002">
        <v>2191</v>
      </c>
    </row>
    <row r="2003" spans="11:12">
      <c r="K2003" t="e">
        <f>#REF!</f>
        <v>#REF!</v>
      </c>
      <c r="L2003">
        <v>2192</v>
      </c>
    </row>
    <row r="2004" spans="11:12">
      <c r="K2004" t="e">
        <f>#REF!</f>
        <v>#REF!</v>
      </c>
      <c r="L2004">
        <v>2193</v>
      </c>
    </row>
    <row r="2005" spans="11:12">
      <c r="K2005" t="e">
        <f>#REF!</f>
        <v>#REF!</v>
      </c>
      <c r="L2005">
        <v>2194</v>
      </c>
    </row>
    <row r="2006" spans="11:12">
      <c r="K2006" t="e">
        <f>#REF!</f>
        <v>#REF!</v>
      </c>
      <c r="L2006">
        <v>2195</v>
      </c>
    </row>
    <row r="2007" spans="11:12">
      <c r="K2007" t="e">
        <f>#REF!</f>
        <v>#REF!</v>
      </c>
      <c r="L2007">
        <v>2196</v>
      </c>
    </row>
    <row r="2008" spans="11:12">
      <c r="K2008" t="e">
        <f>#REF!</f>
        <v>#REF!</v>
      </c>
      <c r="L2008">
        <v>2197</v>
      </c>
    </row>
    <row r="2009" spans="11:12">
      <c r="K2009" t="e">
        <f>#REF!</f>
        <v>#REF!</v>
      </c>
      <c r="L2009">
        <v>2198</v>
      </c>
    </row>
    <row r="2010" spans="11:12">
      <c r="K2010" t="e">
        <f>#REF!</f>
        <v>#REF!</v>
      </c>
      <c r="L2010">
        <v>2199</v>
      </c>
    </row>
    <row r="2011" spans="11:12">
      <c r="K2011" t="e">
        <f>#REF!</f>
        <v>#REF!</v>
      </c>
      <c r="L2011">
        <v>2200</v>
      </c>
    </row>
    <row r="2012" spans="11:12">
      <c r="K2012" t="e">
        <f>#REF!</f>
        <v>#REF!</v>
      </c>
      <c r="L2012">
        <v>2201</v>
      </c>
    </row>
    <row r="2013" spans="11:12">
      <c r="K2013" t="e">
        <f>#REF!</f>
        <v>#REF!</v>
      </c>
      <c r="L2013">
        <v>2202</v>
      </c>
    </row>
    <row r="2014" spans="11:12">
      <c r="K2014" t="e">
        <f>#REF!</f>
        <v>#REF!</v>
      </c>
      <c r="L2014">
        <v>2203</v>
      </c>
    </row>
    <row r="2015" spans="11:12">
      <c r="K2015" t="e">
        <f>#REF!</f>
        <v>#REF!</v>
      </c>
      <c r="L2015">
        <v>2204</v>
      </c>
    </row>
    <row r="2016" spans="11:12">
      <c r="K2016" t="e">
        <f>#REF!</f>
        <v>#REF!</v>
      </c>
      <c r="L2016">
        <v>2205</v>
      </c>
    </row>
    <row r="2017" spans="11:12">
      <c r="K2017" t="e">
        <f>#REF!</f>
        <v>#REF!</v>
      </c>
      <c r="L2017">
        <v>2206</v>
      </c>
    </row>
    <row r="2018" spans="11:12">
      <c r="K2018" t="e">
        <f>#REF!</f>
        <v>#REF!</v>
      </c>
      <c r="L2018">
        <v>2207</v>
      </c>
    </row>
    <row r="2019" spans="11:12">
      <c r="K2019" t="e">
        <f>#REF!</f>
        <v>#REF!</v>
      </c>
      <c r="L2019">
        <v>2208</v>
      </c>
    </row>
    <row r="2020" spans="11:12">
      <c r="K2020" t="e">
        <f>#REF!</f>
        <v>#REF!</v>
      </c>
      <c r="L2020">
        <v>2209</v>
      </c>
    </row>
    <row r="2021" spans="11:12">
      <c r="K2021" t="e">
        <f>#REF!</f>
        <v>#REF!</v>
      </c>
      <c r="L2021">
        <v>2210</v>
      </c>
    </row>
    <row r="2022" spans="11:12">
      <c r="K2022" t="e">
        <f>#REF!</f>
        <v>#REF!</v>
      </c>
      <c r="L2022">
        <v>2211</v>
      </c>
    </row>
    <row r="2023" spans="11:12">
      <c r="K2023" t="e">
        <f>#REF!</f>
        <v>#REF!</v>
      </c>
      <c r="L2023">
        <v>2212</v>
      </c>
    </row>
    <row r="2024" spans="11:12">
      <c r="K2024" t="e">
        <f>#REF!</f>
        <v>#REF!</v>
      </c>
      <c r="L2024">
        <v>2213</v>
      </c>
    </row>
    <row r="2025" spans="11:12">
      <c r="K2025" t="e">
        <f>#REF!</f>
        <v>#REF!</v>
      </c>
      <c r="L2025">
        <v>2214</v>
      </c>
    </row>
    <row r="2026" spans="11:12">
      <c r="K2026" t="e">
        <f>#REF!</f>
        <v>#REF!</v>
      </c>
      <c r="L2026">
        <v>2215</v>
      </c>
    </row>
    <row r="2027" spans="11:12">
      <c r="K2027" t="e">
        <f>#REF!</f>
        <v>#REF!</v>
      </c>
      <c r="L2027">
        <v>2216</v>
      </c>
    </row>
    <row r="2028" spans="11:12">
      <c r="K2028" t="e">
        <f>#REF!</f>
        <v>#REF!</v>
      </c>
      <c r="L2028">
        <v>2217</v>
      </c>
    </row>
    <row r="2029" spans="11:12">
      <c r="K2029" t="e">
        <f>#REF!</f>
        <v>#REF!</v>
      </c>
      <c r="L2029">
        <v>2218</v>
      </c>
    </row>
    <row r="2030" spans="11:12">
      <c r="K2030" t="e">
        <f>#REF!</f>
        <v>#REF!</v>
      </c>
      <c r="L2030">
        <v>2219</v>
      </c>
    </row>
    <row r="2031" spans="11:12">
      <c r="K2031" t="e">
        <f>#REF!</f>
        <v>#REF!</v>
      </c>
      <c r="L2031">
        <v>2220</v>
      </c>
    </row>
    <row r="2032" spans="11:12">
      <c r="K2032" t="e">
        <f>#REF!</f>
        <v>#REF!</v>
      </c>
      <c r="L2032">
        <v>2221</v>
      </c>
    </row>
    <row r="2033" spans="11:12">
      <c r="K2033" t="e">
        <f>#REF!</f>
        <v>#REF!</v>
      </c>
      <c r="L2033">
        <v>2222</v>
      </c>
    </row>
    <row r="2034" spans="11:12">
      <c r="K2034" t="e">
        <f>#REF!</f>
        <v>#REF!</v>
      </c>
      <c r="L2034">
        <v>2223</v>
      </c>
    </row>
    <row r="2035" spans="11:12">
      <c r="K2035" t="e">
        <f>#REF!</f>
        <v>#REF!</v>
      </c>
      <c r="L2035">
        <v>2224</v>
      </c>
    </row>
    <row r="2036" spans="11:12">
      <c r="K2036" t="e">
        <f>#REF!</f>
        <v>#REF!</v>
      </c>
      <c r="L2036">
        <v>2225</v>
      </c>
    </row>
    <row r="2037" spans="11:12">
      <c r="K2037" t="e">
        <f>#REF!</f>
        <v>#REF!</v>
      </c>
      <c r="L2037">
        <v>2226</v>
      </c>
    </row>
    <row r="2038" spans="11:12">
      <c r="K2038" t="e">
        <f>#REF!</f>
        <v>#REF!</v>
      </c>
      <c r="L2038">
        <v>2227</v>
      </c>
    </row>
    <row r="2039" spans="11:12">
      <c r="K2039" t="e">
        <f>#REF!</f>
        <v>#REF!</v>
      </c>
      <c r="L2039">
        <v>2228</v>
      </c>
    </row>
    <row r="2040" spans="11:12">
      <c r="K2040" t="e">
        <f>#REF!</f>
        <v>#REF!</v>
      </c>
      <c r="L2040">
        <v>2229</v>
      </c>
    </row>
    <row r="2041" spans="11:12">
      <c r="K2041" t="e">
        <f>#REF!</f>
        <v>#REF!</v>
      </c>
      <c r="L2041">
        <v>2230</v>
      </c>
    </row>
    <row r="2042" spans="11:12">
      <c r="K2042" t="e">
        <f>#REF!</f>
        <v>#REF!</v>
      </c>
      <c r="L2042">
        <v>2231</v>
      </c>
    </row>
    <row r="2043" spans="11:12">
      <c r="K2043" t="e">
        <f>#REF!</f>
        <v>#REF!</v>
      </c>
      <c r="L2043">
        <v>2232</v>
      </c>
    </row>
    <row r="2044" spans="11:12">
      <c r="K2044" t="e">
        <f>#REF!</f>
        <v>#REF!</v>
      </c>
      <c r="L2044">
        <v>2233</v>
      </c>
    </row>
    <row r="2045" spans="11:12">
      <c r="K2045" t="e">
        <f>#REF!</f>
        <v>#REF!</v>
      </c>
      <c r="L2045">
        <v>2234</v>
      </c>
    </row>
    <row r="2046" spans="11:12">
      <c r="K2046" t="e">
        <f>#REF!</f>
        <v>#REF!</v>
      </c>
      <c r="L2046">
        <v>2235</v>
      </c>
    </row>
    <row r="2047" spans="11:12">
      <c r="K2047" t="e">
        <f>#REF!</f>
        <v>#REF!</v>
      </c>
      <c r="L2047">
        <v>2236</v>
      </c>
    </row>
    <row r="2048" spans="11:12">
      <c r="K2048" t="e">
        <f>#REF!</f>
        <v>#REF!</v>
      </c>
      <c r="L2048">
        <v>2237</v>
      </c>
    </row>
    <row r="2049" spans="11:12">
      <c r="K2049" t="e">
        <f>#REF!</f>
        <v>#REF!</v>
      </c>
      <c r="L2049">
        <v>2238</v>
      </c>
    </row>
    <row r="2050" spans="11:12">
      <c r="K2050" t="e">
        <f>#REF!</f>
        <v>#REF!</v>
      </c>
      <c r="L2050">
        <v>2239</v>
      </c>
    </row>
    <row r="2051" spans="11:12">
      <c r="K2051" t="e">
        <f>#REF!</f>
        <v>#REF!</v>
      </c>
      <c r="L2051">
        <v>2240</v>
      </c>
    </row>
    <row r="2052" spans="11:12">
      <c r="K2052" t="e">
        <f>#REF!</f>
        <v>#REF!</v>
      </c>
      <c r="L2052">
        <v>2241</v>
      </c>
    </row>
    <row r="2053" spans="11:12">
      <c r="K2053" t="e">
        <f>#REF!</f>
        <v>#REF!</v>
      </c>
      <c r="L2053">
        <v>2242</v>
      </c>
    </row>
    <row r="2054" spans="11:12">
      <c r="K2054" t="e">
        <f>#REF!</f>
        <v>#REF!</v>
      </c>
      <c r="L2054">
        <v>2243</v>
      </c>
    </row>
    <row r="2055" spans="11:12">
      <c r="K2055" t="e">
        <f>#REF!</f>
        <v>#REF!</v>
      </c>
      <c r="L2055">
        <v>2244</v>
      </c>
    </row>
    <row r="2056" spans="11:12">
      <c r="K2056" t="e">
        <f>#REF!</f>
        <v>#REF!</v>
      </c>
      <c r="L2056">
        <v>2245</v>
      </c>
    </row>
    <row r="2057" spans="11:12">
      <c r="K2057" t="e">
        <f>#REF!</f>
        <v>#REF!</v>
      </c>
      <c r="L2057">
        <v>2246</v>
      </c>
    </row>
    <row r="2058" spans="11:12">
      <c r="K2058" t="e">
        <f>#REF!</f>
        <v>#REF!</v>
      </c>
      <c r="L2058">
        <v>2247</v>
      </c>
    </row>
    <row r="2059" spans="11:12">
      <c r="K2059" t="e">
        <f>#REF!</f>
        <v>#REF!</v>
      </c>
      <c r="L2059">
        <v>2248</v>
      </c>
    </row>
    <row r="2060" spans="11:12">
      <c r="K2060" t="e">
        <f>#REF!</f>
        <v>#REF!</v>
      </c>
      <c r="L2060">
        <v>2249</v>
      </c>
    </row>
    <row r="2061" spans="11:12">
      <c r="K2061" t="e">
        <f>#REF!</f>
        <v>#REF!</v>
      </c>
      <c r="L2061">
        <v>2250</v>
      </c>
    </row>
    <row r="2062" spans="11:12">
      <c r="K2062" t="e">
        <f>#REF!</f>
        <v>#REF!</v>
      </c>
      <c r="L2062">
        <v>2251</v>
      </c>
    </row>
    <row r="2063" spans="11:12">
      <c r="K2063" t="e">
        <f>#REF!</f>
        <v>#REF!</v>
      </c>
      <c r="L2063">
        <v>2252</v>
      </c>
    </row>
    <row r="2064" spans="11:12">
      <c r="K2064" t="e">
        <f>#REF!</f>
        <v>#REF!</v>
      </c>
      <c r="L2064">
        <v>2253</v>
      </c>
    </row>
    <row r="2065" spans="11:12">
      <c r="K2065" t="e">
        <f>#REF!</f>
        <v>#REF!</v>
      </c>
      <c r="L2065">
        <v>2254</v>
      </c>
    </row>
    <row r="2066" spans="11:12">
      <c r="K2066" t="e">
        <f>#REF!</f>
        <v>#REF!</v>
      </c>
      <c r="L2066">
        <v>2255</v>
      </c>
    </row>
    <row r="2067" spans="11:12">
      <c r="K2067" t="e">
        <f>#REF!</f>
        <v>#REF!</v>
      </c>
      <c r="L2067">
        <v>2256</v>
      </c>
    </row>
    <row r="2068" spans="11:12">
      <c r="K2068" t="e">
        <f>#REF!</f>
        <v>#REF!</v>
      </c>
      <c r="L2068">
        <v>2257</v>
      </c>
    </row>
    <row r="2069" spans="11:12">
      <c r="K2069" t="e">
        <f>#REF!</f>
        <v>#REF!</v>
      </c>
      <c r="L2069">
        <v>2258</v>
      </c>
    </row>
    <row r="2070" spans="11:12">
      <c r="K2070" t="e">
        <f>#REF!</f>
        <v>#REF!</v>
      </c>
      <c r="L2070">
        <v>2259</v>
      </c>
    </row>
    <row r="2071" spans="11:12">
      <c r="K2071" t="e">
        <f>#REF!</f>
        <v>#REF!</v>
      </c>
      <c r="L2071">
        <v>2260</v>
      </c>
    </row>
    <row r="2072" spans="11:12">
      <c r="K2072" t="e">
        <f>#REF!</f>
        <v>#REF!</v>
      </c>
      <c r="L2072">
        <v>2261</v>
      </c>
    </row>
    <row r="2073" spans="11:12">
      <c r="K2073" t="e">
        <f>#REF!</f>
        <v>#REF!</v>
      </c>
      <c r="L2073">
        <v>2262</v>
      </c>
    </row>
    <row r="2074" spans="11:12">
      <c r="K2074" t="e">
        <f>#REF!</f>
        <v>#REF!</v>
      </c>
      <c r="L2074">
        <v>2263</v>
      </c>
    </row>
    <row r="2075" spans="11:12">
      <c r="K2075" t="e">
        <f>#REF!</f>
        <v>#REF!</v>
      </c>
      <c r="L2075">
        <v>2264</v>
      </c>
    </row>
    <row r="2076" spans="11:12">
      <c r="K2076" t="e">
        <f>#REF!</f>
        <v>#REF!</v>
      </c>
      <c r="L2076">
        <v>2265</v>
      </c>
    </row>
    <row r="2077" spans="11:12">
      <c r="K2077" t="e">
        <f>#REF!</f>
        <v>#REF!</v>
      </c>
      <c r="L2077">
        <v>2266</v>
      </c>
    </row>
    <row r="2078" spans="11:12">
      <c r="K2078" t="e">
        <f>#REF!</f>
        <v>#REF!</v>
      </c>
      <c r="L2078">
        <v>2267</v>
      </c>
    </row>
    <row r="2079" spans="11:12">
      <c r="K2079" t="e">
        <f>#REF!</f>
        <v>#REF!</v>
      </c>
      <c r="L2079">
        <v>2268</v>
      </c>
    </row>
    <row r="2080" spans="11:12">
      <c r="K2080" t="e">
        <f>#REF!</f>
        <v>#REF!</v>
      </c>
      <c r="L2080">
        <v>2269</v>
      </c>
    </row>
    <row r="2081" spans="11:12">
      <c r="K2081" t="e">
        <f>#REF!</f>
        <v>#REF!</v>
      </c>
      <c r="L2081">
        <v>2270</v>
      </c>
    </row>
    <row r="2082" spans="11:12">
      <c r="K2082" t="e">
        <f>#REF!</f>
        <v>#REF!</v>
      </c>
      <c r="L2082">
        <v>2271</v>
      </c>
    </row>
    <row r="2083" spans="11:12">
      <c r="K2083" t="e">
        <f>#REF!</f>
        <v>#REF!</v>
      </c>
      <c r="L2083">
        <v>2272</v>
      </c>
    </row>
    <row r="2084" spans="11:12">
      <c r="K2084" t="e">
        <f>#REF!</f>
        <v>#REF!</v>
      </c>
      <c r="L2084">
        <v>2273</v>
      </c>
    </row>
    <row r="2085" spans="11:12">
      <c r="K2085" t="e">
        <f>#REF!</f>
        <v>#REF!</v>
      </c>
      <c r="L2085">
        <v>2274</v>
      </c>
    </row>
    <row r="2086" spans="11:12">
      <c r="K2086" t="e">
        <f>#REF!</f>
        <v>#REF!</v>
      </c>
      <c r="L2086">
        <v>2275</v>
      </c>
    </row>
    <row r="2087" spans="11:12">
      <c r="K2087" t="e">
        <f>#REF!</f>
        <v>#REF!</v>
      </c>
      <c r="L2087">
        <v>2276</v>
      </c>
    </row>
    <row r="2088" spans="11:12">
      <c r="K2088" t="e">
        <f>#REF!</f>
        <v>#REF!</v>
      </c>
      <c r="L2088">
        <v>2277</v>
      </c>
    </row>
    <row r="2089" spans="11:12">
      <c r="K2089" t="e">
        <f>#REF!</f>
        <v>#REF!</v>
      </c>
      <c r="L2089">
        <v>2278</v>
      </c>
    </row>
    <row r="2090" spans="11:12">
      <c r="K2090" t="e">
        <f>#REF!</f>
        <v>#REF!</v>
      </c>
      <c r="L2090">
        <v>2279</v>
      </c>
    </row>
    <row r="2091" spans="11:12">
      <c r="K2091" t="e">
        <f>#REF!</f>
        <v>#REF!</v>
      </c>
      <c r="L2091">
        <v>2280</v>
      </c>
    </row>
    <row r="2092" spans="11:12">
      <c r="K2092" t="e">
        <f>#REF!</f>
        <v>#REF!</v>
      </c>
      <c r="L2092">
        <v>2281</v>
      </c>
    </row>
    <row r="2093" spans="11:12">
      <c r="K2093" t="e">
        <f>#REF!</f>
        <v>#REF!</v>
      </c>
      <c r="L2093">
        <v>2282</v>
      </c>
    </row>
    <row r="2094" spans="11:12">
      <c r="K2094" t="e">
        <f>#REF!</f>
        <v>#REF!</v>
      </c>
      <c r="L2094">
        <v>2283</v>
      </c>
    </row>
    <row r="2095" spans="11:12">
      <c r="K2095" t="e">
        <f>#REF!</f>
        <v>#REF!</v>
      </c>
      <c r="L2095">
        <v>2284</v>
      </c>
    </row>
    <row r="2096" spans="11:12">
      <c r="K2096" t="e">
        <f>#REF!</f>
        <v>#REF!</v>
      </c>
      <c r="L2096">
        <v>2285</v>
      </c>
    </row>
    <row r="2097" spans="11:12">
      <c r="K2097" t="e">
        <f>#REF!</f>
        <v>#REF!</v>
      </c>
      <c r="L2097">
        <v>2286</v>
      </c>
    </row>
    <row r="2098" spans="11:12">
      <c r="K2098" t="e">
        <f>#REF!</f>
        <v>#REF!</v>
      </c>
      <c r="L2098">
        <v>2287</v>
      </c>
    </row>
    <row r="2099" spans="11:12">
      <c r="K2099" t="e">
        <f>#REF!</f>
        <v>#REF!</v>
      </c>
      <c r="L2099">
        <v>2288</v>
      </c>
    </row>
    <row r="2100" spans="11:12">
      <c r="K2100" t="e">
        <f>#REF!</f>
        <v>#REF!</v>
      </c>
      <c r="L2100">
        <v>2289</v>
      </c>
    </row>
    <row r="2101" spans="11:12">
      <c r="K2101" t="e">
        <f>#REF!</f>
        <v>#REF!</v>
      </c>
      <c r="L2101">
        <v>2290</v>
      </c>
    </row>
    <row r="2102" spans="11:12">
      <c r="K2102" t="e">
        <f>#REF!</f>
        <v>#REF!</v>
      </c>
      <c r="L2102">
        <v>2291</v>
      </c>
    </row>
    <row r="2103" spans="11:12">
      <c r="K2103" t="e">
        <f>#REF!</f>
        <v>#REF!</v>
      </c>
      <c r="L2103">
        <v>2292</v>
      </c>
    </row>
    <row r="2104" spans="11:12">
      <c r="K2104" t="e">
        <f>#REF!</f>
        <v>#REF!</v>
      </c>
      <c r="L2104">
        <v>2293</v>
      </c>
    </row>
    <row r="2105" spans="11:12">
      <c r="K2105" t="e">
        <f>#REF!</f>
        <v>#REF!</v>
      </c>
      <c r="L2105">
        <v>2294</v>
      </c>
    </row>
    <row r="2106" spans="11:12">
      <c r="K2106" t="e">
        <f>#REF!</f>
        <v>#REF!</v>
      </c>
      <c r="L2106">
        <v>2295</v>
      </c>
    </row>
    <row r="2107" spans="11:12">
      <c r="K2107" t="e">
        <f>#REF!</f>
        <v>#REF!</v>
      </c>
      <c r="L2107">
        <v>2296</v>
      </c>
    </row>
    <row r="2108" spans="11:12">
      <c r="K2108" t="e">
        <f>#REF!</f>
        <v>#REF!</v>
      </c>
      <c r="L2108">
        <v>2297</v>
      </c>
    </row>
    <row r="2109" spans="11:12">
      <c r="K2109" t="e">
        <f>#REF!</f>
        <v>#REF!</v>
      </c>
      <c r="L2109">
        <v>2298</v>
      </c>
    </row>
    <row r="2110" spans="11:12">
      <c r="K2110" t="e">
        <f>#REF!</f>
        <v>#REF!</v>
      </c>
      <c r="L2110">
        <v>2299</v>
      </c>
    </row>
    <row r="2111" spans="11:12">
      <c r="K2111" t="e">
        <f>#REF!</f>
        <v>#REF!</v>
      </c>
      <c r="L2111">
        <v>2300</v>
      </c>
    </row>
    <row r="2112" spans="11:12">
      <c r="K2112" t="e">
        <f>#REF!</f>
        <v>#REF!</v>
      </c>
      <c r="L2112">
        <v>2301</v>
      </c>
    </row>
    <row r="2113" spans="11:12">
      <c r="K2113" t="e">
        <f>#REF!</f>
        <v>#REF!</v>
      </c>
      <c r="L2113">
        <v>2302</v>
      </c>
    </row>
    <row r="2114" spans="11:12">
      <c r="K2114" t="e">
        <f>#REF!</f>
        <v>#REF!</v>
      </c>
      <c r="L2114">
        <v>2303</v>
      </c>
    </row>
    <row r="2115" spans="11:12">
      <c r="K2115" t="e">
        <f>#REF!</f>
        <v>#REF!</v>
      </c>
      <c r="L2115">
        <v>2304</v>
      </c>
    </row>
    <row r="2116" spans="11:12">
      <c r="K2116" t="e">
        <f>#REF!</f>
        <v>#REF!</v>
      </c>
      <c r="L2116">
        <v>2305</v>
      </c>
    </row>
    <row r="2117" spans="11:12">
      <c r="K2117" t="e">
        <f>#REF!</f>
        <v>#REF!</v>
      </c>
      <c r="L2117">
        <v>2306</v>
      </c>
    </row>
    <row r="2118" spans="11:12">
      <c r="K2118" t="e">
        <f>#REF!</f>
        <v>#REF!</v>
      </c>
      <c r="L2118">
        <v>2307</v>
      </c>
    </row>
    <row r="2119" spans="11:12">
      <c r="K2119" t="e">
        <f>#REF!</f>
        <v>#REF!</v>
      </c>
      <c r="L2119">
        <v>2308</v>
      </c>
    </row>
    <row r="2120" spans="11:12">
      <c r="K2120" t="e">
        <f>#REF!</f>
        <v>#REF!</v>
      </c>
      <c r="L2120">
        <v>2309</v>
      </c>
    </row>
    <row r="2121" spans="11:12">
      <c r="K2121" t="e">
        <f>#REF!</f>
        <v>#REF!</v>
      </c>
      <c r="L2121">
        <v>2310</v>
      </c>
    </row>
    <row r="2122" spans="11:12">
      <c r="K2122" t="e">
        <f>#REF!</f>
        <v>#REF!</v>
      </c>
      <c r="L2122">
        <v>2311</v>
      </c>
    </row>
    <row r="2123" spans="11:12">
      <c r="K2123" t="e">
        <f>#REF!</f>
        <v>#REF!</v>
      </c>
      <c r="L2123">
        <v>2312</v>
      </c>
    </row>
    <row r="2124" spans="11:12">
      <c r="K2124" t="e">
        <f>#REF!</f>
        <v>#REF!</v>
      </c>
      <c r="L2124">
        <v>2313</v>
      </c>
    </row>
    <row r="2125" spans="11:12">
      <c r="K2125" t="e">
        <f>#REF!</f>
        <v>#REF!</v>
      </c>
      <c r="L2125">
        <v>2314</v>
      </c>
    </row>
    <row r="2126" spans="11:12">
      <c r="K2126" t="e">
        <f>#REF!</f>
        <v>#REF!</v>
      </c>
      <c r="L2126">
        <v>2315</v>
      </c>
    </row>
    <row r="2127" spans="11:12">
      <c r="K2127" t="e">
        <f>#REF!</f>
        <v>#REF!</v>
      </c>
      <c r="L2127">
        <v>2316</v>
      </c>
    </row>
    <row r="2128" spans="11:12">
      <c r="K2128" t="e">
        <f>#REF!</f>
        <v>#REF!</v>
      </c>
      <c r="L2128">
        <v>2317</v>
      </c>
    </row>
    <row r="2129" spans="11:12">
      <c r="K2129" t="e">
        <f>#REF!</f>
        <v>#REF!</v>
      </c>
      <c r="L2129">
        <v>2318</v>
      </c>
    </row>
    <row r="2130" spans="11:12">
      <c r="K2130" t="e">
        <f>#REF!</f>
        <v>#REF!</v>
      </c>
      <c r="L2130">
        <v>2319</v>
      </c>
    </row>
    <row r="2131" spans="11:12">
      <c r="K2131" t="e">
        <f>#REF!</f>
        <v>#REF!</v>
      </c>
      <c r="L2131">
        <v>2320</v>
      </c>
    </row>
    <row r="2132" spans="11:12">
      <c r="K2132" t="e">
        <f>#REF!</f>
        <v>#REF!</v>
      </c>
      <c r="L2132">
        <v>2321</v>
      </c>
    </row>
    <row r="2133" spans="11:12">
      <c r="K2133" t="e">
        <f>#REF!</f>
        <v>#REF!</v>
      </c>
      <c r="L2133">
        <v>2322</v>
      </c>
    </row>
    <row r="2134" spans="11:12">
      <c r="K2134" t="e">
        <f>#REF!</f>
        <v>#REF!</v>
      </c>
      <c r="L2134">
        <v>2323</v>
      </c>
    </row>
    <row r="2135" spans="11:12">
      <c r="K2135" t="e">
        <f>#REF!</f>
        <v>#REF!</v>
      </c>
      <c r="L2135">
        <v>2324</v>
      </c>
    </row>
    <row r="2136" spans="11:12">
      <c r="K2136" t="e">
        <f>#REF!</f>
        <v>#REF!</v>
      </c>
      <c r="L2136">
        <v>2325</v>
      </c>
    </row>
    <row r="2137" spans="11:12">
      <c r="K2137" t="e">
        <f>#REF!</f>
        <v>#REF!</v>
      </c>
      <c r="L2137">
        <v>2326</v>
      </c>
    </row>
    <row r="2138" spans="11:12">
      <c r="K2138" t="e">
        <f>#REF!</f>
        <v>#REF!</v>
      </c>
      <c r="L2138">
        <v>2327</v>
      </c>
    </row>
    <row r="2139" spans="11:12">
      <c r="K2139" t="e">
        <f>#REF!</f>
        <v>#REF!</v>
      </c>
      <c r="L2139">
        <v>2328</v>
      </c>
    </row>
    <row r="2140" spans="11:12">
      <c r="K2140" t="e">
        <f>#REF!</f>
        <v>#REF!</v>
      </c>
      <c r="L2140">
        <v>2329</v>
      </c>
    </row>
    <row r="2141" spans="11:12">
      <c r="K2141" t="e">
        <f>#REF!</f>
        <v>#REF!</v>
      </c>
      <c r="L2141">
        <v>2330</v>
      </c>
    </row>
    <row r="2142" spans="11:12">
      <c r="K2142" t="e">
        <f>#REF!</f>
        <v>#REF!</v>
      </c>
      <c r="L2142">
        <v>2331</v>
      </c>
    </row>
    <row r="2143" spans="11:12">
      <c r="K2143" t="e">
        <f>#REF!</f>
        <v>#REF!</v>
      </c>
      <c r="L2143">
        <v>2332</v>
      </c>
    </row>
    <row r="2144" spans="11:12">
      <c r="K2144" t="e">
        <f>#REF!</f>
        <v>#REF!</v>
      </c>
      <c r="L2144">
        <v>2333</v>
      </c>
    </row>
    <row r="2145" spans="11:12">
      <c r="K2145" t="e">
        <f>#REF!</f>
        <v>#REF!</v>
      </c>
      <c r="L2145">
        <v>2334</v>
      </c>
    </row>
    <row r="2146" spans="11:12">
      <c r="K2146" t="e">
        <f>#REF!</f>
        <v>#REF!</v>
      </c>
      <c r="L2146">
        <v>2335</v>
      </c>
    </row>
    <row r="2147" spans="11:12">
      <c r="K2147" t="e">
        <f>#REF!</f>
        <v>#REF!</v>
      </c>
      <c r="L2147">
        <v>2336</v>
      </c>
    </row>
    <row r="2148" spans="11:12">
      <c r="K2148" t="e">
        <f>#REF!</f>
        <v>#REF!</v>
      </c>
      <c r="L2148">
        <v>2337</v>
      </c>
    </row>
    <row r="2149" spans="11:12">
      <c r="K2149" t="e">
        <f>#REF!</f>
        <v>#REF!</v>
      </c>
      <c r="L2149">
        <v>2338</v>
      </c>
    </row>
    <row r="2150" spans="11:12">
      <c r="K2150" t="e">
        <f>#REF!</f>
        <v>#REF!</v>
      </c>
      <c r="L2150">
        <v>2339</v>
      </c>
    </row>
    <row r="2151" spans="11:12">
      <c r="K2151" t="e">
        <f>#REF!</f>
        <v>#REF!</v>
      </c>
      <c r="L2151">
        <v>2340</v>
      </c>
    </row>
    <row r="2152" spans="11:12">
      <c r="K2152" t="e">
        <f>#REF!</f>
        <v>#REF!</v>
      </c>
      <c r="L2152">
        <v>2341</v>
      </c>
    </row>
    <row r="2153" spans="11:12">
      <c r="K2153" t="e">
        <f>#REF!</f>
        <v>#REF!</v>
      </c>
      <c r="L2153">
        <v>2342</v>
      </c>
    </row>
    <row r="2154" spans="11:12">
      <c r="K2154" t="e">
        <f>#REF!</f>
        <v>#REF!</v>
      </c>
      <c r="L2154">
        <v>2343</v>
      </c>
    </row>
    <row r="2155" spans="11:12">
      <c r="K2155" t="e">
        <f>#REF!</f>
        <v>#REF!</v>
      </c>
      <c r="L2155">
        <v>2344</v>
      </c>
    </row>
    <row r="2156" spans="11:12">
      <c r="K2156" t="e">
        <f>#REF!</f>
        <v>#REF!</v>
      </c>
      <c r="L2156">
        <v>2345</v>
      </c>
    </row>
    <row r="2157" spans="11:12">
      <c r="K2157" t="e">
        <f>#REF!</f>
        <v>#REF!</v>
      </c>
      <c r="L2157">
        <v>2346</v>
      </c>
    </row>
    <row r="2158" spans="11:12">
      <c r="K2158" t="e">
        <f>#REF!</f>
        <v>#REF!</v>
      </c>
      <c r="L2158">
        <v>2347</v>
      </c>
    </row>
    <row r="2159" spans="11:12">
      <c r="K2159" t="e">
        <f>#REF!</f>
        <v>#REF!</v>
      </c>
      <c r="L2159">
        <v>2348</v>
      </c>
    </row>
    <row r="2160" spans="11:12">
      <c r="K2160" t="e">
        <f>#REF!</f>
        <v>#REF!</v>
      </c>
      <c r="L2160">
        <v>2349</v>
      </c>
    </row>
    <row r="2161" spans="11:12">
      <c r="K2161" t="e">
        <f>#REF!</f>
        <v>#REF!</v>
      </c>
      <c r="L2161">
        <v>2350</v>
      </c>
    </row>
    <row r="2162" spans="11:12">
      <c r="K2162" t="e">
        <f>#REF!</f>
        <v>#REF!</v>
      </c>
      <c r="L2162">
        <v>2351</v>
      </c>
    </row>
    <row r="2163" spans="11:12">
      <c r="K2163" t="e">
        <f>#REF!</f>
        <v>#REF!</v>
      </c>
      <c r="L2163">
        <v>2352</v>
      </c>
    </row>
    <row r="2164" spans="11:12">
      <c r="K2164" t="e">
        <f>#REF!</f>
        <v>#REF!</v>
      </c>
      <c r="L2164">
        <v>2353</v>
      </c>
    </row>
    <row r="2165" spans="11:12">
      <c r="K2165" t="e">
        <f>#REF!</f>
        <v>#REF!</v>
      </c>
      <c r="L2165">
        <v>2354</v>
      </c>
    </row>
    <row r="2166" spans="11:12">
      <c r="K2166" t="e">
        <f>#REF!</f>
        <v>#REF!</v>
      </c>
      <c r="L2166">
        <v>2355</v>
      </c>
    </row>
    <row r="2167" spans="11:12">
      <c r="K2167" t="e">
        <f>#REF!</f>
        <v>#REF!</v>
      </c>
      <c r="L2167">
        <v>2356</v>
      </c>
    </row>
    <row r="2168" spans="11:12">
      <c r="K2168" t="e">
        <f>#REF!</f>
        <v>#REF!</v>
      </c>
      <c r="L2168">
        <v>2357</v>
      </c>
    </row>
    <row r="2169" spans="11:12">
      <c r="K2169" t="e">
        <f>#REF!</f>
        <v>#REF!</v>
      </c>
      <c r="L2169">
        <v>2358</v>
      </c>
    </row>
    <row r="2170" spans="11:12">
      <c r="K2170" t="e">
        <f>#REF!</f>
        <v>#REF!</v>
      </c>
      <c r="L2170">
        <v>2359</v>
      </c>
    </row>
    <row r="2171" spans="11:12">
      <c r="K2171" t="e">
        <f>#REF!</f>
        <v>#REF!</v>
      </c>
      <c r="L2171">
        <v>2360</v>
      </c>
    </row>
    <row r="2172" spans="11:12">
      <c r="K2172" t="e">
        <f>#REF!</f>
        <v>#REF!</v>
      </c>
      <c r="L2172">
        <v>2361</v>
      </c>
    </row>
    <row r="2173" spans="11:12">
      <c r="K2173" t="e">
        <f>#REF!</f>
        <v>#REF!</v>
      </c>
      <c r="L2173">
        <v>2362</v>
      </c>
    </row>
    <row r="2174" spans="11:12">
      <c r="K2174" t="e">
        <f>#REF!</f>
        <v>#REF!</v>
      </c>
      <c r="L2174">
        <v>2363</v>
      </c>
    </row>
    <row r="2175" spans="11:12">
      <c r="K2175" t="e">
        <f>#REF!</f>
        <v>#REF!</v>
      </c>
      <c r="L2175">
        <v>2364</v>
      </c>
    </row>
    <row r="2176" spans="11:12">
      <c r="K2176" t="e">
        <f>#REF!</f>
        <v>#REF!</v>
      </c>
      <c r="L2176">
        <v>2365</v>
      </c>
    </row>
    <row r="2177" spans="11:12">
      <c r="K2177" t="e">
        <f>#REF!</f>
        <v>#REF!</v>
      </c>
      <c r="L2177">
        <v>2366</v>
      </c>
    </row>
    <row r="2178" spans="11:12">
      <c r="K2178" t="e">
        <f>#REF!</f>
        <v>#REF!</v>
      </c>
      <c r="L2178">
        <v>2367</v>
      </c>
    </row>
    <row r="2179" spans="11:12">
      <c r="K2179" t="e">
        <f>#REF!</f>
        <v>#REF!</v>
      </c>
      <c r="L2179">
        <v>2368</v>
      </c>
    </row>
    <row r="2180" spans="11:12">
      <c r="K2180" t="e">
        <f>#REF!</f>
        <v>#REF!</v>
      </c>
      <c r="L2180">
        <v>2369</v>
      </c>
    </row>
    <row r="2181" spans="11:12">
      <c r="K2181" t="e">
        <f>#REF!</f>
        <v>#REF!</v>
      </c>
      <c r="L2181">
        <v>2370</v>
      </c>
    </row>
    <row r="2182" spans="11:12">
      <c r="K2182" t="e">
        <f>#REF!</f>
        <v>#REF!</v>
      </c>
      <c r="L2182">
        <v>2371</v>
      </c>
    </row>
    <row r="2183" spans="11:12">
      <c r="K2183" t="e">
        <f>#REF!</f>
        <v>#REF!</v>
      </c>
      <c r="L2183">
        <v>2372</v>
      </c>
    </row>
    <row r="2184" spans="11:12">
      <c r="K2184" t="e">
        <f>#REF!</f>
        <v>#REF!</v>
      </c>
      <c r="L2184">
        <v>2373</v>
      </c>
    </row>
    <row r="2185" spans="11:12">
      <c r="K2185" t="e">
        <f>#REF!</f>
        <v>#REF!</v>
      </c>
      <c r="L2185">
        <v>2374</v>
      </c>
    </row>
    <row r="2186" spans="11:12">
      <c r="K2186" t="e">
        <f>#REF!</f>
        <v>#REF!</v>
      </c>
      <c r="L2186">
        <v>2375</v>
      </c>
    </row>
    <row r="2187" spans="11:12">
      <c r="K2187" t="e">
        <f>#REF!</f>
        <v>#REF!</v>
      </c>
      <c r="L2187">
        <v>2376</v>
      </c>
    </row>
    <row r="2188" spans="11:12">
      <c r="K2188" t="e">
        <f>#REF!</f>
        <v>#REF!</v>
      </c>
      <c r="L2188">
        <v>2377</v>
      </c>
    </row>
    <row r="2189" spans="11:12">
      <c r="K2189" t="e">
        <f>#REF!</f>
        <v>#REF!</v>
      </c>
      <c r="L2189">
        <v>2378</v>
      </c>
    </row>
    <row r="2190" spans="11:12">
      <c r="K2190" t="e">
        <f>#REF!</f>
        <v>#REF!</v>
      </c>
      <c r="L2190">
        <v>2379</v>
      </c>
    </row>
    <row r="2191" spans="11:12">
      <c r="K2191" t="e">
        <f>#REF!</f>
        <v>#REF!</v>
      </c>
      <c r="L2191">
        <v>2380</v>
      </c>
    </row>
    <row r="2192" spans="11:12">
      <c r="K2192" t="e">
        <f>#REF!</f>
        <v>#REF!</v>
      </c>
      <c r="L2192">
        <v>2381</v>
      </c>
    </row>
    <row r="2193" spans="11:12">
      <c r="K2193" t="e">
        <f>#REF!</f>
        <v>#REF!</v>
      </c>
      <c r="L2193">
        <v>2382</v>
      </c>
    </row>
    <row r="2194" spans="11:12">
      <c r="K2194" t="e">
        <f>#REF!</f>
        <v>#REF!</v>
      </c>
      <c r="L2194">
        <v>2383</v>
      </c>
    </row>
    <row r="2195" spans="11:12">
      <c r="K2195" t="e">
        <f>#REF!</f>
        <v>#REF!</v>
      </c>
      <c r="L2195">
        <v>2384</v>
      </c>
    </row>
    <row r="2196" spans="11:12">
      <c r="K2196" t="e">
        <f>#REF!</f>
        <v>#REF!</v>
      </c>
      <c r="L2196">
        <v>2385</v>
      </c>
    </row>
    <row r="2197" spans="11:12">
      <c r="K2197" t="e">
        <f>#REF!</f>
        <v>#REF!</v>
      </c>
      <c r="L2197">
        <v>2386</v>
      </c>
    </row>
    <row r="2198" spans="11:12">
      <c r="K2198" t="e">
        <f>#REF!</f>
        <v>#REF!</v>
      </c>
      <c r="L2198">
        <v>2387</v>
      </c>
    </row>
    <row r="2199" spans="11:12">
      <c r="K2199" t="e">
        <f>#REF!</f>
        <v>#REF!</v>
      </c>
      <c r="L2199">
        <v>2388</v>
      </c>
    </row>
    <row r="2200" spans="11:12">
      <c r="K2200" t="e">
        <f>#REF!</f>
        <v>#REF!</v>
      </c>
      <c r="L2200">
        <v>2389</v>
      </c>
    </row>
    <row r="2201" spans="11:12">
      <c r="K2201" t="e">
        <f>#REF!</f>
        <v>#REF!</v>
      </c>
      <c r="L2201">
        <v>2390</v>
      </c>
    </row>
    <row r="2202" spans="11:12">
      <c r="K2202" t="e">
        <f>#REF!</f>
        <v>#REF!</v>
      </c>
      <c r="L2202">
        <v>2391</v>
      </c>
    </row>
    <row r="2203" spans="11:12">
      <c r="K2203" t="e">
        <f>#REF!</f>
        <v>#REF!</v>
      </c>
      <c r="L2203">
        <v>2392</v>
      </c>
    </row>
    <row r="2204" spans="11:12">
      <c r="K2204" t="e">
        <f>#REF!</f>
        <v>#REF!</v>
      </c>
      <c r="L2204">
        <v>2393</v>
      </c>
    </row>
    <row r="2205" spans="11:12">
      <c r="K2205" t="e">
        <f>#REF!</f>
        <v>#REF!</v>
      </c>
      <c r="L2205">
        <v>2394</v>
      </c>
    </row>
    <row r="2206" spans="11:12">
      <c r="K2206" t="e">
        <f>#REF!</f>
        <v>#REF!</v>
      </c>
      <c r="L2206">
        <v>2395</v>
      </c>
    </row>
    <row r="2207" spans="11:12">
      <c r="K2207" t="e">
        <f>#REF!</f>
        <v>#REF!</v>
      </c>
      <c r="L2207">
        <v>2396</v>
      </c>
    </row>
    <row r="2208" spans="11:12">
      <c r="K2208" t="e">
        <f>#REF!</f>
        <v>#REF!</v>
      </c>
      <c r="L2208">
        <v>2397</v>
      </c>
    </row>
    <row r="2209" spans="11:12">
      <c r="K2209" t="e">
        <f>#REF!</f>
        <v>#REF!</v>
      </c>
      <c r="L2209">
        <v>2398</v>
      </c>
    </row>
    <row r="2210" spans="11:12">
      <c r="K2210" t="e">
        <f>#REF!</f>
        <v>#REF!</v>
      </c>
      <c r="L2210">
        <v>2399</v>
      </c>
    </row>
    <row r="2211" spans="11:12">
      <c r="K2211" t="e">
        <f>#REF!</f>
        <v>#REF!</v>
      </c>
      <c r="L2211">
        <v>2400</v>
      </c>
    </row>
    <row r="2212" spans="11:12">
      <c r="K2212" t="e">
        <f>#REF!</f>
        <v>#REF!</v>
      </c>
      <c r="L2212">
        <v>2401</v>
      </c>
    </row>
    <row r="2213" spans="11:12">
      <c r="K2213" t="e">
        <f>#REF!</f>
        <v>#REF!</v>
      </c>
      <c r="L2213">
        <v>2402</v>
      </c>
    </row>
    <row r="2214" spans="11:12">
      <c r="K2214" t="e">
        <f>#REF!</f>
        <v>#REF!</v>
      </c>
      <c r="L2214">
        <v>2403</v>
      </c>
    </row>
    <row r="2215" spans="11:12">
      <c r="K2215" t="e">
        <f>#REF!</f>
        <v>#REF!</v>
      </c>
      <c r="L2215">
        <v>2404</v>
      </c>
    </row>
    <row r="2216" spans="11:12">
      <c r="K2216" t="e">
        <f>#REF!</f>
        <v>#REF!</v>
      </c>
      <c r="L2216">
        <v>2405</v>
      </c>
    </row>
    <row r="2217" spans="11:12">
      <c r="K2217" t="e">
        <f>#REF!</f>
        <v>#REF!</v>
      </c>
      <c r="L2217">
        <v>2406</v>
      </c>
    </row>
    <row r="2218" spans="11:12">
      <c r="K2218" t="e">
        <f>#REF!</f>
        <v>#REF!</v>
      </c>
      <c r="L2218">
        <v>2407</v>
      </c>
    </row>
    <row r="2219" spans="11:12">
      <c r="K2219" t="e">
        <f>#REF!</f>
        <v>#REF!</v>
      </c>
      <c r="L2219">
        <v>2408</v>
      </c>
    </row>
    <row r="2220" spans="11:12">
      <c r="K2220" t="e">
        <f>#REF!</f>
        <v>#REF!</v>
      </c>
      <c r="L2220">
        <v>2409</v>
      </c>
    </row>
    <row r="2221" spans="11:12">
      <c r="K2221" t="e">
        <f>#REF!</f>
        <v>#REF!</v>
      </c>
      <c r="L2221">
        <v>2410</v>
      </c>
    </row>
    <row r="2222" spans="11:12">
      <c r="K2222" t="e">
        <f>#REF!</f>
        <v>#REF!</v>
      </c>
      <c r="L2222">
        <v>2411</v>
      </c>
    </row>
    <row r="2223" spans="11:12">
      <c r="K2223" t="e">
        <f>#REF!</f>
        <v>#REF!</v>
      </c>
      <c r="L2223">
        <v>2412</v>
      </c>
    </row>
    <row r="2224" spans="11:12">
      <c r="K2224" t="e">
        <f>#REF!</f>
        <v>#REF!</v>
      </c>
      <c r="L2224">
        <v>2413</v>
      </c>
    </row>
    <row r="2225" spans="11:12">
      <c r="K2225" t="e">
        <f>#REF!</f>
        <v>#REF!</v>
      </c>
      <c r="L2225">
        <v>2414</v>
      </c>
    </row>
    <row r="2226" spans="11:12">
      <c r="K2226" t="e">
        <f>#REF!</f>
        <v>#REF!</v>
      </c>
      <c r="L2226">
        <v>2415</v>
      </c>
    </row>
    <row r="2227" spans="11:12">
      <c r="K2227" t="e">
        <f>#REF!</f>
        <v>#REF!</v>
      </c>
      <c r="L2227">
        <v>2416</v>
      </c>
    </row>
    <row r="2228" spans="11:12">
      <c r="K2228" t="e">
        <f>#REF!</f>
        <v>#REF!</v>
      </c>
      <c r="L2228">
        <v>2417</v>
      </c>
    </row>
    <row r="2229" spans="11:12">
      <c r="K2229" t="e">
        <f>#REF!</f>
        <v>#REF!</v>
      </c>
      <c r="L2229">
        <v>2418</v>
      </c>
    </row>
    <row r="2230" spans="11:12">
      <c r="K2230" t="e">
        <f>#REF!</f>
        <v>#REF!</v>
      </c>
      <c r="L2230">
        <v>2419</v>
      </c>
    </row>
    <row r="2231" spans="11:12">
      <c r="K2231" t="e">
        <f>#REF!</f>
        <v>#REF!</v>
      </c>
      <c r="L2231">
        <v>2420</v>
      </c>
    </row>
    <row r="2232" spans="11:12">
      <c r="K2232" t="e">
        <f>#REF!</f>
        <v>#REF!</v>
      </c>
      <c r="L2232">
        <v>2421</v>
      </c>
    </row>
    <row r="2233" spans="11:12">
      <c r="K2233" t="e">
        <f>#REF!</f>
        <v>#REF!</v>
      </c>
      <c r="L2233">
        <v>2422</v>
      </c>
    </row>
    <row r="2234" spans="11:12">
      <c r="K2234" t="e">
        <f>#REF!</f>
        <v>#REF!</v>
      </c>
      <c r="L2234">
        <v>2423</v>
      </c>
    </row>
    <row r="2235" spans="11:12">
      <c r="K2235" t="e">
        <f>#REF!</f>
        <v>#REF!</v>
      </c>
      <c r="L2235">
        <v>2424</v>
      </c>
    </row>
    <row r="2236" spans="11:12">
      <c r="K2236" t="e">
        <f>#REF!</f>
        <v>#REF!</v>
      </c>
      <c r="L2236">
        <v>2425</v>
      </c>
    </row>
    <row r="2237" spans="11:12">
      <c r="K2237" t="e">
        <f>#REF!</f>
        <v>#REF!</v>
      </c>
      <c r="L2237">
        <v>2426</v>
      </c>
    </row>
    <row r="2238" spans="11:12">
      <c r="K2238" t="e">
        <f>#REF!</f>
        <v>#REF!</v>
      </c>
      <c r="L2238">
        <v>2427</v>
      </c>
    </row>
    <row r="2239" spans="11:12">
      <c r="K2239" t="e">
        <f>#REF!</f>
        <v>#REF!</v>
      </c>
      <c r="L2239">
        <v>2428</v>
      </c>
    </row>
    <row r="2240" spans="11:12">
      <c r="K2240" t="e">
        <f>#REF!</f>
        <v>#REF!</v>
      </c>
      <c r="L2240">
        <v>2429</v>
      </c>
    </row>
    <row r="2241" spans="11:12">
      <c r="K2241" t="e">
        <f>#REF!</f>
        <v>#REF!</v>
      </c>
      <c r="L2241">
        <v>2430</v>
      </c>
    </row>
    <row r="2242" spans="11:12">
      <c r="K2242" t="e">
        <f>#REF!</f>
        <v>#REF!</v>
      </c>
      <c r="L2242">
        <v>2431</v>
      </c>
    </row>
    <row r="2243" spans="11:12">
      <c r="K2243" t="e">
        <f>#REF!</f>
        <v>#REF!</v>
      </c>
      <c r="L2243">
        <v>2432</v>
      </c>
    </row>
    <row r="2244" spans="11:12">
      <c r="K2244" t="e">
        <f>#REF!</f>
        <v>#REF!</v>
      </c>
      <c r="L2244">
        <v>2433</v>
      </c>
    </row>
    <row r="2245" spans="11:12">
      <c r="K2245" t="e">
        <f>#REF!</f>
        <v>#REF!</v>
      </c>
      <c r="L2245">
        <v>2434</v>
      </c>
    </row>
    <row r="2246" spans="11:12">
      <c r="K2246" t="e">
        <f>#REF!</f>
        <v>#REF!</v>
      </c>
      <c r="L2246">
        <v>2435</v>
      </c>
    </row>
    <row r="2247" spans="11:12">
      <c r="K2247" t="e">
        <f>#REF!</f>
        <v>#REF!</v>
      </c>
      <c r="L2247">
        <v>2436</v>
      </c>
    </row>
    <row r="2248" spans="11:12">
      <c r="K2248" t="e">
        <f>#REF!</f>
        <v>#REF!</v>
      </c>
      <c r="L2248">
        <v>2437</v>
      </c>
    </row>
    <row r="2249" spans="11:12">
      <c r="K2249" t="e">
        <f>#REF!</f>
        <v>#REF!</v>
      </c>
      <c r="L2249">
        <v>2438</v>
      </c>
    </row>
    <row r="2250" spans="11:12">
      <c r="K2250" t="e">
        <f>#REF!</f>
        <v>#REF!</v>
      </c>
      <c r="L2250">
        <v>2439</v>
      </c>
    </row>
    <row r="2251" spans="11:12">
      <c r="K2251" t="e">
        <f>#REF!</f>
        <v>#REF!</v>
      </c>
      <c r="L2251">
        <v>2440</v>
      </c>
    </row>
    <row r="2252" spans="11:12">
      <c r="K2252" t="e">
        <f>#REF!</f>
        <v>#REF!</v>
      </c>
      <c r="L2252">
        <v>2441</v>
      </c>
    </row>
    <row r="2253" spans="11:12">
      <c r="K2253" t="e">
        <f>#REF!</f>
        <v>#REF!</v>
      </c>
      <c r="L2253">
        <v>2442</v>
      </c>
    </row>
    <row r="2254" spans="11:12">
      <c r="K2254" t="e">
        <f>#REF!</f>
        <v>#REF!</v>
      </c>
      <c r="L2254">
        <v>2443</v>
      </c>
    </row>
    <row r="2255" spans="11:12">
      <c r="K2255" t="e">
        <f>#REF!</f>
        <v>#REF!</v>
      </c>
      <c r="L2255">
        <v>2444</v>
      </c>
    </row>
    <row r="2256" spans="11:12">
      <c r="K2256" t="e">
        <f>#REF!</f>
        <v>#REF!</v>
      </c>
      <c r="L2256">
        <v>2445</v>
      </c>
    </row>
    <row r="2257" spans="11:12">
      <c r="K2257" t="e">
        <f>#REF!</f>
        <v>#REF!</v>
      </c>
      <c r="L2257">
        <v>2446</v>
      </c>
    </row>
    <row r="2258" spans="11:12">
      <c r="K2258" t="e">
        <f>#REF!</f>
        <v>#REF!</v>
      </c>
      <c r="L2258">
        <v>2447</v>
      </c>
    </row>
    <row r="2259" spans="11:12">
      <c r="K2259" t="e">
        <f>#REF!</f>
        <v>#REF!</v>
      </c>
      <c r="L2259">
        <v>2448</v>
      </c>
    </row>
    <row r="2260" spans="11:12">
      <c r="K2260" t="e">
        <f>#REF!</f>
        <v>#REF!</v>
      </c>
      <c r="L2260">
        <v>2449</v>
      </c>
    </row>
    <row r="2261" spans="11:12">
      <c r="K2261" t="e">
        <f>#REF!</f>
        <v>#REF!</v>
      </c>
      <c r="L2261">
        <v>2450</v>
      </c>
    </row>
    <row r="2262" spans="11:12">
      <c r="K2262" t="e">
        <f>#REF!</f>
        <v>#REF!</v>
      </c>
      <c r="L2262">
        <v>2451</v>
      </c>
    </row>
    <row r="2263" spans="11:12">
      <c r="K2263" t="e">
        <f>#REF!</f>
        <v>#REF!</v>
      </c>
      <c r="L2263">
        <v>2452</v>
      </c>
    </row>
    <row r="2264" spans="11:12">
      <c r="K2264" t="e">
        <f>#REF!</f>
        <v>#REF!</v>
      </c>
      <c r="L2264">
        <v>2453</v>
      </c>
    </row>
    <row r="2265" spans="11:12">
      <c r="K2265" t="e">
        <f>#REF!</f>
        <v>#REF!</v>
      </c>
      <c r="L2265">
        <v>2454</v>
      </c>
    </row>
    <row r="2266" spans="11:12">
      <c r="K2266" t="e">
        <f>#REF!</f>
        <v>#REF!</v>
      </c>
      <c r="L2266">
        <v>2455</v>
      </c>
    </row>
    <row r="2267" spans="11:12">
      <c r="K2267" t="e">
        <f>#REF!</f>
        <v>#REF!</v>
      </c>
      <c r="L2267">
        <v>2456</v>
      </c>
    </row>
    <row r="2268" spans="11:12">
      <c r="K2268" t="e">
        <f>#REF!</f>
        <v>#REF!</v>
      </c>
      <c r="L2268">
        <v>2457</v>
      </c>
    </row>
    <row r="2269" spans="11:12">
      <c r="K2269" t="e">
        <f>#REF!</f>
        <v>#REF!</v>
      </c>
      <c r="L2269">
        <v>2458</v>
      </c>
    </row>
    <row r="2270" spans="11:12">
      <c r="K2270" t="e">
        <f>#REF!</f>
        <v>#REF!</v>
      </c>
      <c r="L2270">
        <v>2459</v>
      </c>
    </row>
    <row r="2271" spans="11:12">
      <c r="K2271" t="e">
        <f>#REF!</f>
        <v>#REF!</v>
      </c>
      <c r="L2271">
        <v>2460</v>
      </c>
    </row>
    <row r="2272" spans="11:12">
      <c r="K2272" t="e">
        <f>#REF!</f>
        <v>#REF!</v>
      </c>
      <c r="L2272">
        <v>2461</v>
      </c>
    </row>
    <row r="2273" spans="11:12">
      <c r="K2273" t="e">
        <f>#REF!</f>
        <v>#REF!</v>
      </c>
      <c r="L2273">
        <v>2462</v>
      </c>
    </row>
    <row r="2274" spans="11:12">
      <c r="K2274" t="e">
        <f>#REF!</f>
        <v>#REF!</v>
      </c>
      <c r="L2274">
        <v>2463</v>
      </c>
    </row>
    <row r="2275" spans="11:12">
      <c r="K2275" t="e">
        <f>#REF!</f>
        <v>#REF!</v>
      </c>
      <c r="L2275">
        <v>2464</v>
      </c>
    </row>
    <row r="2276" spans="11:12">
      <c r="K2276" t="e">
        <f>#REF!</f>
        <v>#REF!</v>
      </c>
      <c r="L2276">
        <v>2465</v>
      </c>
    </row>
    <row r="2277" spans="11:12">
      <c r="K2277" t="e">
        <f>#REF!</f>
        <v>#REF!</v>
      </c>
      <c r="L2277">
        <v>2466</v>
      </c>
    </row>
    <row r="2278" spans="11:12">
      <c r="K2278" t="e">
        <f>#REF!</f>
        <v>#REF!</v>
      </c>
      <c r="L2278">
        <v>2467</v>
      </c>
    </row>
    <row r="2279" spans="11:12">
      <c r="K2279" t="e">
        <f>#REF!</f>
        <v>#REF!</v>
      </c>
      <c r="L2279">
        <v>2468</v>
      </c>
    </row>
    <row r="2280" spans="11:12">
      <c r="K2280" t="e">
        <f>#REF!</f>
        <v>#REF!</v>
      </c>
      <c r="L2280">
        <v>2469</v>
      </c>
    </row>
    <row r="2281" spans="11:12">
      <c r="K2281" t="e">
        <f>#REF!</f>
        <v>#REF!</v>
      </c>
      <c r="L2281">
        <v>2470</v>
      </c>
    </row>
    <row r="2282" spans="11:12">
      <c r="K2282" t="e">
        <f>#REF!</f>
        <v>#REF!</v>
      </c>
      <c r="L2282">
        <v>2471</v>
      </c>
    </row>
    <row r="2283" spans="11:12">
      <c r="K2283" t="e">
        <f>#REF!</f>
        <v>#REF!</v>
      </c>
      <c r="L2283">
        <v>2472</v>
      </c>
    </row>
    <row r="2284" spans="11:12">
      <c r="K2284" t="e">
        <f>#REF!</f>
        <v>#REF!</v>
      </c>
      <c r="L2284">
        <v>2473</v>
      </c>
    </row>
    <row r="2285" spans="11:12">
      <c r="K2285" t="e">
        <f>#REF!</f>
        <v>#REF!</v>
      </c>
      <c r="L2285">
        <v>2474</v>
      </c>
    </row>
    <row r="2286" spans="11:12">
      <c r="K2286" t="e">
        <f>#REF!</f>
        <v>#REF!</v>
      </c>
      <c r="L2286">
        <v>2475</v>
      </c>
    </row>
    <row r="2287" spans="11:12">
      <c r="K2287" t="e">
        <f>#REF!</f>
        <v>#REF!</v>
      </c>
      <c r="L2287">
        <v>2476</v>
      </c>
    </row>
    <row r="2288" spans="11:12">
      <c r="K2288" t="e">
        <f>#REF!</f>
        <v>#REF!</v>
      </c>
      <c r="L2288">
        <v>2477</v>
      </c>
    </row>
    <row r="2289" spans="11:12">
      <c r="K2289" t="e">
        <f>#REF!</f>
        <v>#REF!</v>
      </c>
      <c r="L2289">
        <v>2478</v>
      </c>
    </row>
    <row r="2290" spans="11:12">
      <c r="K2290" t="e">
        <f>#REF!</f>
        <v>#REF!</v>
      </c>
      <c r="L2290">
        <v>2479</v>
      </c>
    </row>
    <row r="2291" spans="11:12">
      <c r="K2291" t="e">
        <f>#REF!</f>
        <v>#REF!</v>
      </c>
      <c r="L2291">
        <v>2480</v>
      </c>
    </row>
    <row r="2292" spans="11:12">
      <c r="K2292" t="e">
        <f>#REF!</f>
        <v>#REF!</v>
      </c>
      <c r="L2292">
        <v>2481</v>
      </c>
    </row>
    <row r="2293" spans="11:12">
      <c r="K2293" t="e">
        <f>#REF!</f>
        <v>#REF!</v>
      </c>
      <c r="L2293">
        <v>2482</v>
      </c>
    </row>
    <row r="2294" spans="11:12">
      <c r="K2294" t="e">
        <f>#REF!</f>
        <v>#REF!</v>
      </c>
      <c r="L2294">
        <v>2483</v>
      </c>
    </row>
    <row r="2295" spans="11:12">
      <c r="K2295" t="e">
        <f>#REF!</f>
        <v>#REF!</v>
      </c>
      <c r="L2295">
        <v>2484</v>
      </c>
    </row>
    <row r="2296" spans="11:12">
      <c r="K2296" t="e">
        <f>#REF!</f>
        <v>#REF!</v>
      </c>
      <c r="L2296">
        <v>2485</v>
      </c>
    </row>
    <row r="2297" spans="11:12">
      <c r="K2297" t="e">
        <f>#REF!</f>
        <v>#REF!</v>
      </c>
      <c r="L2297">
        <v>2486</v>
      </c>
    </row>
    <row r="2298" spans="11:12">
      <c r="K2298" t="e">
        <f>#REF!</f>
        <v>#REF!</v>
      </c>
      <c r="L2298">
        <v>2487</v>
      </c>
    </row>
    <row r="2299" spans="11:12">
      <c r="K2299" t="e">
        <f>#REF!</f>
        <v>#REF!</v>
      </c>
      <c r="L2299">
        <v>2488</v>
      </c>
    </row>
    <row r="2300" spans="11:12">
      <c r="K2300" t="e">
        <f>#REF!</f>
        <v>#REF!</v>
      </c>
      <c r="L2300">
        <v>2489</v>
      </c>
    </row>
    <row r="2301" spans="11:12">
      <c r="K2301" t="e">
        <f>#REF!</f>
        <v>#REF!</v>
      </c>
      <c r="L2301">
        <v>2490</v>
      </c>
    </row>
    <row r="2302" spans="11:12">
      <c r="K2302" t="e">
        <f>#REF!</f>
        <v>#REF!</v>
      </c>
      <c r="L2302">
        <v>2491</v>
      </c>
    </row>
    <row r="2303" spans="11:12">
      <c r="K2303" t="e">
        <f>#REF!</f>
        <v>#REF!</v>
      </c>
      <c r="L2303">
        <v>2492</v>
      </c>
    </row>
    <row r="2304" spans="11:12">
      <c r="K2304" t="e">
        <f>#REF!</f>
        <v>#REF!</v>
      </c>
      <c r="L2304">
        <v>2493</v>
      </c>
    </row>
    <row r="2305" spans="11:12">
      <c r="K2305" t="e">
        <f>#REF!</f>
        <v>#REF!</v>
      </c>
      <c r="L2305">
        <v>2494</v>
      </c>
    </row>
    <row r="2306" spans="11:12">
      <c r="K2306" t="e">
        <f>#REF!</f>
        <v>#REF!</v>
      </c>
      <c r="L2306">
        <v>2495</v>
      </c>
    </row>
    <row r="2307" spans="11:12">
      <c r="K2307" t="e">
        <f>#REF!</f>
        <v>#REF!</v>
      </c>
      <c r="L2307">
        <v>2496</v>
      </c>
    </row>
    <row r="2308" spans="11:12">
      <c r="K2308" t="e">
        <f>#REF!</f>
        <v>#REF!</v>
      </c>
      <c r="L2308">
        <v>2497</v>
      </c>
    </row>
    <row r="2309" spans="11:12">
      <c r="K2309" t="e">
        <f>#REF!</f>
        <v>#REF!</v>
      </c>
      <c r="L2309">
        <v>2498</v>
      </c>
    </row>
    <row r="2310" spans="11:12">
      <c r="K2310" t="e">
        <f>#REF!</f>
        <v>#REF!</v>
      </c>
      <c r="L2310">
        <v>2499</v>
      </c>
    </row>
    <row r="2311" spans="11:12">
      <c r="K2311" t="e">
        <f>#REF!</f>
        <v>#REF!</v>
      </c>
      <c r="L2311">
        <v>2500</v>
      </c>
    </row>
    <row r="2312" spans="11:12">
      <c r="K2312" t="e">
        <f>#REF!</f>
        <v>#REF!</v>
      </c>
      <c r="L2312">
        <v>2501</v>
      </c>
    </row>
    <row r="2313" spans="11:12">
      <c r="K2313" t="e">
        <f>#REF!</f>
        <v>#REF!</v>
      </c>
      <c r="L2313">
        <v>2502</v>
      </c>
    </row>
    <row r="2314" spans="11:12">
      <c r="K2314" t="e">
        <f>#REF!</f>
        <v>#REF!</v>
      </c>
      <c r="L2314">
        <v>2503</v>
      </c>
    </row>
    <row r="2315" spans="11:12">
      <c r="K2315" t="e">
        <f>#REF!</f>
        <v>#REF!</v>
      </c>
      <c r="L2315">
        <v>2504</v>
      </c>
    </row>
    <row r="2316" spans="11:12">
      <c r="K2316" t="e">
        <f>#REF!</f>
        <v>#REF!</v>
      </c>
      <c r="L2316">
        <v>2505</v>
      </c>
    </row>
    <row r="2317" spans="11:12">
      <c r="K2317" t="e">
        <f>#REF!</f>
        <v>#REF!</v>
      </c>
      <c r="L2317">
        <v>2506</v>
      </c>
    </row>
    <row r="2318" spans="11:12">
      <c r="K2318" t="e">
        <f>#REF!</f>
        <v>#REF!</v>
      </c>
      <c r="L2318">
        <v>2507</v>
      </c>
    </row>
    <row r="2319" spans="11:12">
      <c r="K2319" t="e">
        <f>#REF!</f>
        <v>#REF!</v>
      </c>
      <c r="L2319">
        <v>2508</v>
      </c>
    </row>
    <row r="2320" spans="11:12">
      <c r="K2320" t="e">
        <f>#REF!</f>
        <v>#REF!</v>
      </c>
      <c r="L2320">
        <v>2509</v>
      </c>
    </row>
    <row r="2321" spans="11:12">
      <c r="K2321" t="e">
        <f>#REF!</f>
        <v>#REF!</v>
      </c>
      <c r="L2321">
        <v>2510</v>
      </c>
    </row>
    <row r="2322" spans="11:12">
      <c r="K2322" t="e">
        <f>#REF!</f>
        <v>#REF!</v>
      </c>
      <c r="L2322">
        <v>2511</v>
      </c>
    </row>
    <row r="2323" spans="11:12">
      <c r="K2323" t="e">
        <f>#REF!</f>
        <v>#REF!</v>
      </c>
      <c r="L2323">
        <v>2512</v>
      </c>
    </row>
    <row r="2324" spans="11:12">
      <c r="K2324" t="e">
        <f>#REF!</f>
        <v>#REF!</v>
      </c>
      <c r="L2324">
        <v>2513</v>
      </c>
    </row>
    <row r="2325" spans="11:12">
      <c r="K2325" t="e">
        <f>#REF!</f>
        <v>#REF!</v>
      </c>
      <c r="L2325">
        <v>2514</v>
      </c>
    </row>
    <row r="2326" spans="11:12">
      <c r="K2326" t="e">
        <f>#REF!</f>
        <v>#REF!</v>
      </c>
      <c r="L2326">
        <v>2515</v>
      </c>
    </row>
    <row r="2327" spans="11:12">
      <c r="K2327" t="e">
        <f>#REF!</f>
        <v>#REF!</v>
      </c>
      <c r="L2327">
        <v>2516</v>
      </c>
    </row>
    <row r="2328" spans="11:12">
      <c r="K2328" t="e">
        <f>#REF!</f>
        <v>#REF!</v>
      </c>
      <c r="L2328">
        <v>2517</v>
      </c>
    </row>
    <row r="2329" spans="11:12">
      <c r="K2329" t="e">
        <f>#REF!</f>
        <v>#REF!</v>
      </c>
      <c r="L2329">
        <v>2518</v>
      </c>
    </row>
    <row r="2330" spans="11:12">
      <c r="K2330" t="e">
        <f>#REF!</f>
        <v>#REF!</v>
      </c>
      <c r="L2330">
        <v>2519</v>
      </c>
    </row>
    <row r="2331" spans="11:12">
      <c r="K2331" t="e">
        <f>#REF!</f>
        <v>#REF!</v>
      </c>
      <c r="L2331">
        <v>2520</v>
      </c>
    </row>
    <row r="2332" spans="11:12">
      <c r="K2332" t="e">
        <f>#REF!</f>
        <v>#REF!</v>
      </c>
      <c r="L2332">
        <v>2521</v>
      </c>
    </row>
    <row r="2333" spans="11:12">
      <c r="K2333" t="e">
        <f>#REF!</f>
        <v>#REF!</v>
      </c>
      <c r="L2333">
        <v>2522</v>
      </c>
    </row>
    <row r="2334" spans="11:12">
      <c r="K2334" t="e">
        <f>#REF!</f>
        <v>#REF!</v>
      </c>
      <c r="L2334">
        <v>2523</v>
      </c>
    </row>
    <row r="2335" spans="11:12">
      <c r="K2335" t="e">
        <f>#REF!</f>
        <v>#REF!</v>
      </c>
      <c r="L2335">
        <v>2524</v>
      </c>
    </row>
    <row r="2336" spans="11:12">
      <c r="K2336" t="e">
        <f>#REF!</f>
        <v>#REF!</v>
      </c>
      <c r="L2336">
        <v>2525</v>
      </c>
    </row>
    <row r="2337" spans="11:12">
      <c r="K2337" t="e">
        <f>#REF!</f>
        <v>#REF!</v>
      </c>
      <c r="L2337">
        <v>2526</v>
      </c>
    </row>
    <row r="2338" spans="11:12">
      <c r="K2338" t="e">
        <f>#REF!</f>
        <v>#REF!</v>
      </c>
      <c r="L2338">
        <v>2527</v>
      </c>
    </row>
    <row r="2339" spans="11:12">
      <c r="K2339" t="e">
        <f>#REF!</f>
        <v>#REF!</v>
      </c>
      <c r="L2339">
        <v>2528</v>
      </c>
    </row>
    <row r="2340" spans="11:12">
      <c r="K2340" t="e">
        <f>#REF!</f>
        <v>#REF!</v>
      </c>
      <c r="L2340">
        <v>2529</v>
      </c>
    </row>
    <row r="2341" spans="11:12">
      <c r="K2341" t="e">
        <f>#REF!</f>
        <v>#REF!</v>
      </c>
      <c r="L2341">
        <v>2530</v>
      </c>
    </row>
    <row r="2342" spans="11:12">
      <c r="K2342" t="e">
        <f>#REF!</f>
        <v>#REF!</v>
      </c>
      <c r="L2342">
        <v>2531</v>
      </c>
    </row>
    <row r="2343" spans="11:12">
      <c r="K2343" t="e">
        <f>#REF!</f>
        <v>#REF!</v>
      </c>
      <c r="L2343">
        <v>2532</v>
      </c>
    </row>
    <row r="2344" spans="11:12">
      <c r="K2344" t="e">
        <f>#REF!</f>
        <v>#REF!</v>
      </c>
      <c r="L2344">
        <v>2533</v>
      </c>
    </row>
    <row r="2345" spans="11:12">
      <c r="K2345" t="e">
        <f>#REF!</f>
        <v>#REF!</v>
      </c>
      <c r="L2345">
        <v>2534</v>
      </c>
    </row>
    <row r="2346" spans="11:12">
      <c r="K2346" t="e">
        <f>#REF!</f>
        <v>#REF!</v>
      </c>
      <c r="L2346">
        <v>2535</v>
      </c>
    </row>
    <row r="2347" spans="11:12">
      <c r="K2347" t="e">
        <f>#REF!</f>
        <v>#REF!</v>
      </c>
      <c r="L2347">
        <v>2536</v>
      </c>
    </row>
    <row r="2348" spans="11:12">
      <c r="K2348" t="e">
        <f>#REF!</f>
        <v>#REF!</v>
      </c>
      <c r="L2348">
        <v>2537</v>
      </c>
    </row>
    <row r="2349" spans="11:12">
      <c r="K2349" t="e">
        <f>#REF!</f>
        <v>#REF!</v>
      </c>
      <c r="L2349">
        <v>2538</v>
      </c>
    </row>
    <row r="2350" spans="11:12">
      <c r="K2350" t="e">
        <f>#REF!</f>
        <v>#REF!</v>
      </c>
      <c r="L2350">
        <v>2539</v>
      </c>
    </row>
    <row r="2351" spans="11:12">
      <c r="K2351" t="e">
        <f>#REF!</f>
        <v>#REF!</v>
      </c>
      <c r="L2351">
        <v>2540</v>
      </c>
    </row>
    <row r="2352" spans="11:12">
      <c r="K2352" t="e">
        <f>#REF!</f>
        <v>#REF!</v>
      </c>
      <c r="L2352">
        <v>2541</v>
      </c>
    </row>
    <row r="2353" spans="11:12">
      <c r="K2353" t="e">
        <f>#REF!</f>
        <v>#REF!</v>
      </c>
      <c r="L2353">
        <v>2542</v>
      </c>
    </row>
    <row r="2354" spans="11:12">
      <c r="K2354" t="e">
        <f>#REF!</f>
        <v>#REF!</v>
      </c>
      <c r="L2354">
        <v>2543</v>
      </c>
    </row>
    <row r="2355" spans="11:12">
      <c r="K2355" t="e">
        <f>#REF!</f>
        <v>#REF!</v>
      </c>
      <c r="L2355">
        <v>2544</v>
      </c>
    </row>
    <row r="2356" spans="11:12">
      <c r="K2356" t="e">
        <f>#REF!</f>
        <v>#REF!</v>
      </c>
      <c r="L2356">
        <v>2545</v>
      </c>
    </row>
    <row r="2357" spans="11:12">
      <c r="K2357" t="e">
        <f>#REF!</f>
        <v>#REF!</v>
      </c>
      <c r="L2357">
        <v>2546</v>
      </c>
    </row>
    <row r="2358" spans="11:12">
      <c r="K2358" t="e">
        <f>#REF!</f>
        <v>#REF!</v>
      </c>
      <c r="L2358">
        <v>2547</v>
      </c>
    </row>
    <row r="2359" spans="11:12">
      <c r="K2359" t="e">
        <f>#REF!</f>
        <v>#REF!</v>
      </c>
      <c r="L2359">
        <v>2548</v>
      </c>
    </row>
    <row r="2360" spans="11:12">
      <c r="K2360" t="e">
        <f>#REF!</f>
        <v>#REF!</v>
      </c>
      <c r="L2360">
        <v>2549</v>
      </c>
    </row>
    <row r="2361" spans="11:12">
      <c r="K2361" t="e">
        <f>#REF!</f>
        <v>#REF!</v>
      </c>
      <c r="L2361">
        <v>2550</v>
      </c>
    </row>
    <row r="2362" spans="11:12">
      <c r="K2362" t="e">
        <f>#REF!</f>
        <v>#REF!</v>
      </c>
      <c r="L2362">
        <v>2551</v>
      </c>
    </row>
    <row r="2363" spans="11:12">
      <c r="K2363" t="e">
        <f>#REF!</f>
        <v>#REF!</v>
      </c>
      <c r="L2363">
        <v>2552</v>
      </c>
    </row>
    <row r="2364" spans="11:12">
      <c r="K2364" t="e">
        <f>#REF!</f>
        <v>#REF!</v>
      </c>
      <c r="L2364">
        <v>2553</v>
      </c>
    </row>
    <row r="2365" spans="11:12">
      <c r="K2365" t="e">
        <f>#REF!</f>
        <v>#REF!</v>
      </c>
      <c r="L2365">
        <v>2554</v>
      </c>
    </row>
    <row r="2366" spans="11:12">
      <c r="K2366" t="e">
        <f>#REF!</f>
        <v>#REF!</v>
      </c>
      <c r="L2366">
        <v>2555</v>
      </c>
    </row>
    <row r="2367" spans="11:12">
      <c r="K2367" t="e">
        <f>#REF!</f>
        <v>#REF!</v>
      </c>
      <c r="L2367">
        <v>2556</v>
      </c>
    </row>
    <row r="2368" spans="11:12">
      <c r="K2368" t="e">
        <f>#REF!</f>
        <v>#REF!</v>
      </c>
      <c r="L2368">
        <v>2557</v>
      </c>
    </row>
    <row r="2369" spans="11:12">
      <c r="K2369" t="e">
        <f>#REF!</f>
        <v>#REF!</v>
      </c>
      <c r="L2369">
        <v>2558</v>
      </c>
    </row>
    <row r="2370" spans="11:12">
      <c r="K2370" t="e">
        <f>#REF!</f>
        <v>#REF!</v>
      </c>
      <c r="L2370">
        <v>2559</v>
      </c>
    </row>
    <row r="2371" spans="11:12">
      <c r="K2371" t="e">
        <f>#REF!</f>
        <v>#REF!</v>
      </c>
      <c r="L2371">
        <v>2560</v>
      </c>
    </row>
    <row r="2372" spans="11:12">
      <c r="K2372" t="e">
        <f>#REF!</f>
        <v>#REF!</v>
      </c>
      <c r="L2372">
        <v>2561</v>
      </c>
    </row>
    <row r="2373" spans="11:12">
      <c r="K2373" t="e">
        <f>#REF!</f>
        <v>#REF!</v>
      </c>
      <c r="L2373">
        <v>2562</v>
      </c>
    </row>
    <row r="2374" spans="11:12">
      <c r="K2374" t="e">
        <f>#REF!</f>
        <v>#REF!</v>
      </c>
      <c r="L2374">
        <v>2563</v>
      </c>
    </row>
    <row r="2375" spans="11:12">
      <c r="K2375" t="e">
        <f>#REF!</f>
        <v>#REF!</v>
      </c>
      <c r="L2375">
        <v>2564</v>
      </c>
    </row>
    <row r="2376" spans="11:12">
      <c r="K2376" t="e">
        <f>#REF!</f>
        <v>#REF!</v>
      </c>
      <c r="L2376">
        <v>2565</v>
      </c>
    </row>
    <row r="2377" spans="11:12">
      <c r="K2377" t="e">
        <f>#REF!</f>
        <v>#REF!</v>
      </c>
      <c r="L2377">
        <v>2566</v>
      </c>
    </row>
    <row r="2378" spans="11:12">
      <c r="K2378" t="e">
        <f>#REF!</f>
        <v>#REF!</v>
      </c>
      <c r="L2378">
        <v>2567</v>
      </c>
    </row>
    <row r="2379" spans="11:12">
      <c r="K2379" t="e">
        <f>#REF!</f>
        <v>#REF!</v>
      </c>
      <c r="L2379">
        <v>2568</v>
      </c>
    </row>
    <row r="2380" spans="11:12">
      <c r="K2380" t="e">
        <f>#REF!</f>
        <v>#REF!</v>
      </c>
      <c r="L2380">
        <v>2569</v>
      </c>
    </row>
    <row r="2381" spans="11:12">
      <c r="K2381" t="e">
        <f>#REF!</f>
        <v>#REF!</v>
      </c>
      <c r="L2381">
        <v>2570</v>
      </c>
    </row>
    <row r="2382" spans="11:12">
      <c r="K2382" t="e">
        <f>#REF!</f>
        <v>#REF!</v>
      </c>
      <c r="L2382">
        <v>2571</v>
      </c>
    </row>
    <row r="2383" spans="11:12">
      <c r="K2383" t="e">
        <f>#REF!</f>
        <v>#REF!</v>
      </c>
      <c r="L2383">
        <v>2572</v>
      </c>
    </row>
    <row r="2384" spans="11:12">
      <c r="K2384" t="e">
        <f>#REF!</f>
        <v>#REF!</v>
      </c>
      <c r="L2384">
        <v>2573</v>
      </c>
    </row>
    <row r="2385" spans="11:12">
      <c r="K2385" t="e">
        <f>#REF!</f>
        <v>#REF!</v>
      </c>
      <c r="L2385">
        <v>2574</v>
      </c>
    </row>
    <row r="2386" spans="11:12">
      <c r="K2386" t="e">
        <f>#REF!</f>
        <v>#REF!</v>
      </c>
      <c r="L2386">
        <v>2575</v>
      </c>
    </row>
    <row r="2387" spans="11:12">
      <c r="K2387" t="e">
        <f>#REF!</f>
        <v>#REF!</v>
      </c>
      <c r="L2387">
        <v>2576</v>
      </c>
    </row>
    <row r="2388" spans="11:12">
      <c r="K2388" t="e">
        <f>#REF!</f>
        <v>#REF!</v>
      </c>
      <c r="L2388">
        <v>2577</v>
      </c>
    </row>
    <row r="2389" spans="11:12">
      <c r="K2389" t="e">
        <f>#REF!</f>
        <v>#REF!</v>
      </c>
      <c r="L2389">
        <v>2578</v>
      </c>
    </row>
    <row r="2390" spans="11:12">
      <c r="K2390" t="e">
        <f>#REF!</f>
        <v>#REF!</v>
      </c>
      <c r="L2390">
        <v>2579</v>
      </c>
    </row>
    <row r="2391" spans="11:12">
      <c r="K2391" t="e">
        <f>#REF!</f>
        <v>#REF!</v>
      </c>
      <c r="L2391">
        <v>2580</v>
      </c>
    </row>
    <row r="2392" spans="11:12">
      <c r="K2392" t="e">
        <f>#REF!</f>
        <v>#REF!</v>
      </c>
      <c r="L2392">
        <v>2581</v>
      </c>
    </row>
    <row r="2393" spans="11:12">
      <c r="K2393" t="e">
        <f>#REF!</f>
        <v>#REF!</v>
      </c>
      <c r="L2393">
        <v>2582</v>
      </c>
    </row>
    <row r="2394" spans="11:12">
      <c r="K2394" t="e">
        <f>#REF!</f>
        <v>#REF!</v>
      </c>
      <c r="L2394">
        <v>2583</v>
      </c>
    </row>
    <row r="2395" spans="11:12">
      <c r="K2395" t="e">
        <f>#REF!</f>
        <v>#REF!</v>
      </c>
      <c r="L2395">
        <v>2584</v>
      </c>
    </row>
    <row r="2396" spans="11:12">
      <c r="K2396" t="e">
        <f>#REF!</f>
        <v>#REF!</v>
      </c>
      <c r="L2396">
        <v>2585</v>
      </c>
    </row>
    <row r="2397" spans="11:12">
      <c r="K2397" t="e">
        <f>#REF!</f>
        <v>#REF!</v>
      </c>
      <c r="L2397">
        <v>2586</v>
      </c>
    </row>
    <row r="2398" spans="11:12">
      <c r="K2398" t="e">
        <f>#REF!</f>
        <v>#REF!</v>
      </c>
      <c r="L2398">
        <v>2587</v>
      </c>
    </row>
    <row r="2399" spans="11:12">
      <c r="K2399" t="e">
        <f>#REF!</f>
        <v>#REF!</v>
      </c>
      <c r="L2399">
        <v>2588</v>
      </c>
    </row>
    <row r="2400" spans="11:12">
      <c r="K2400" t="e">
        <f>#REF!</f>
        <v>#REF!</v>
      </c>
      <c r="L2400">
        <v>2589</v>
      </c>
    </row>
    <row r="2401" spans="11:12">
      <c r="K2401" t="e">
        <f>#REF!</f>
        <v>#REF!</v>
      </c>
      <c r="L2401">
        <v>2590</v>
      </c>
    </row>
    <row r="2402" spans="11:12">
      <c r="K2402" t="e">
        <f>#REF!</f>
        <v>#REF!</v>
      </c>
      <c r="L2402">
        <v>2591</v>
      </c>
    </row>
    <row r="2403" spans="11:12">
      <c r="K2403" t="e">
        <f>#REF!</f>
        <v>#REF!</v>
      </c>
      <c r="L2403">
        <v>2592</v>
      </c>
    </row>
    <row r="2404" spans="11:12">
      <c r="K2404" t="e">
        <f>#REF!</f>
        <v>#REF!</v>
      </c>
      <c r="L2404">
        <v>2593</v>
      </c>
    </row>
    <row r="2405" spans="11:12">
      <c r="K2405" t="e">
        <f>#REF!</f>
        <v>#REF!</v>
      </c>
      <c r="L2405">
        <v>2594</v>
      </c>
    </row>
    <row r="2406" spans="11:12">
      <c r="K2406" t="e">
        <f>#REF!</f>
        <v>#REF!</v>
      </c>
      <c r="L2406">
        <v>2595</v>
      </c>
    </row>
    <row r="2407" spans="11:12">
      <c r="K2407" t="e">
        <f>#REF!</f>
        <v>#REF!</v>
      </c>
      <c r="L2407">
        <v>2596</v>
      </c>
    </row>
    <row r="2408" spans="11:12">
      <c r="K2408" t="e">
        <f>#REF!</f>
        <v>#REF!</v>
      </c>
      <c r="L2408">
        <v>2597</v>
      </c>
    </row>
    <row r="2409" spans="11:12">
      <c r="K2409" t="e">
        <f>#REF!</f>
        <v>#REF!</v>
      </c>
      <c r="L2409">
        <v>2598</v>
      </c>
    </row>
    <row r="2410" spans="11:12">
      <c r="K2410" t="e">
        <f>#REF!</f>
        <v>#REF!</v>
      </c>
      <c r="L2410">
        <v>2599</v>
      </c>
    </row>
    <row r="2411" spans="11:12">
      <c r="K2411" t="e">
        <f>#REF!</f>
        <v>#REF!</v>
      </c>
      <c r="L2411">
        <v>2600</v>
      </c>
    </row>
    <row r="2412" spans="11:12">
      <c r="K2412" t="e">
        <f>#REF!</f>
        <v>#REF!</v>
      </c>
      <c r="L2412">
        <v>2601</v>
      </c>
    </row>
    <row r="2413" spans="11:12">
      <c r="K2413" t="e">
        <f>#REF!</f>
        <v>#REF!</v>
      </c>
      <c r="L2413">
        <v>2602</v>
      </c>
    </row>
    <row r="2414" spans="11:12">
      <c r="K2414" t="e">
        <f>#REF!</f>
        <v>#REF!</v>
      </c>
      <c r="L2414">
        <v>2603</v>
      </c>
    </row>
    <row r="2415" spans="11:12">
      <c r="K2415" t="e">
        <f>#REF!</f>
        <v>#REF!</v>
      </c>
      <c r="L2415">
        <v>2604</v>
      </c>
    </row>
    <row r="2416" spans="11:12">
      <c r="K2416" t="e">
        <f>#REF!</f>
        <v>#REF!</v>
      </c>
      <c r="L2416">
        <v>2605</v>
      </c>
    </row>
    <row r="2417" spans="11:12">
      <c r="K2417" t="e">
        <f>#REF!</f>
        <v>#REF!</v>
      </c>
      <c r="L2417">
        <v>2606</v>
      </c>
    </row>
    <row r="2418" spans="11:12">
      <c r="K2418" t="e">
        <f>#REF!</f>
        <v>#REF!</v>
      </c>
      <c r="L2418">
        <v>2607</v>
      </c>
    </row>
    <row r="2419" spans="11:12">
      <c r="K2419" t="e">
        <f>#REF!</f>
        <v>#REF!</v>
      </c>
      <c r="L2419">
        <v>2608</v>
      </c>
    </row>
    <row r="2420" spans="11:12">
      <c r="K2420" t="e">
        <f>#REF!</f>
        <v>#REF!</v>
      </c>
      <c r="L2420">
        <v>2609</v>
      </c>
    </row>
    <row r="2421" spans="11:12">
      <c r="K2421" t="e">
        <f>#REF!</f>
        <v>#REF!</v>
      </c>
      <c r="L2421">
        <v>2610</v>
      </c>
    </row>
    <row r="2422" spans="11:12">
      <c r="K2422" t="e">
        <f>#REF!</f>
        <v>#REF!</v>
      </c>
      <c r="L2422">
        <v>2611</v>
      </c>
    </row>
    <row r="2423" spans="11:12">
      <c r="K2423" t="e">
        <f>#REF!</f>
        <v>#REF!</v>
      </c>
      <c r="L2423">
        <v>2612</v>
      </c>
    </row>
    <row r="2424" spans="11:12">
      <c r="K2424" t="e">
        <f>#REF!</f>
        <v>#REF!</v>
      </c>
      <c r="L2424">
        <v>2613</v>
      </c>
    </row>
    <row r="2425" spans="11:12">
      <c r="K2425" t="e">
        <f>#REF!</f>
        <v>#REF!</v>
      </c>
      <c r="L2425">
        <v>2614</v>
      </c>
    </row>
    <row r="2426" spans="11:12">
      <c r="K2426" t="e">
        <f>#REF!</f>
        <v>#REF!</v>
      </c>
      <c r="L2426">
        <v>2615</v>
      </c>
    </row>
    <row r="2427" spans="11:12">
      <c r="K2427" t="e">
        <f>#REF!</f>
        <v>#REF!</v>
      </c>
      <c r="L2427">
        <v>2616</v>
      </c>
    </row>
    <row r="2428" spans="11:12">
      <c r="K2428" t="e">
        <f>#REF!</f>
        <v>#REF!</v>
      </c>
      <c r="L2428">
        <v>2617</v>
      </c>
    </row>
    <row r="2429" spans="11:12">
      <c r="K2429" t="e">
        <f>#REF!</f>
        <v>#REF!</v>
      </c>
      <c r="L2429">
        <v>2618</v>
      </c>
    </row>
    <row r="2430" spans="11:12">
      <c r="K2430" t="e">
        <f>#REF!</f>
        <v>#REF!</v>
      </c>
      <c r="L2430">
        <v>2619</v>
      </c>
    </row>
    <row r="2431" spans="11:12">
      <c r="K2431" t="e">
        <f>#REF!</f>
        <v>#REF!</v>
      </c>
      <c r="L2431">
        <v>2620</v>
      </c>
    </row>
    <row r="2432" spans="11:12">
      <c r="K2432" t="e">
        <f>#REF!</f>
        <v>#REF!</v>
      </c>
      <c r="L2432">
        <v>2621</v>
      </c>
    </row>
    <row r="2433" spans="11:12">
      <c r="K2433" t="e">
        <f>#REF!</f>
        <v>#REF!</v>
      </c>
      <c r="L2433">
        <v>2622</v>
      </c>
    </row>
    <row r="2434" spans="11:12">
      <c r="K2434" t="e">
        <f>#REF!</f>
        <v>#REF!</v>
      </c>
      <c r="L2434">
        <v>2623</v>
      </c>
    </row>
    <row r="2435" spans="11:12">
      <c r="K2435" t="e">
        <f>#REF!</f>
        <v>#REF!</v>
      </c>
      <c r="L2435">
        <v>2624</v>
      </c>
    </row>
    <row r="2436" spans="11:12">
      <c r="K2436" t="e">
        <f>#REF!</f>
        <v>#REF!</v>
      </c>
      <c r="L2436">
        <v>2625</v>
      </c>
    </row>
    <row r="2437" spans="11:12">
      <c r="K2437" t="e">
        <f>#REF!</f>
        <v>#REF!</v>
      </c>
      <c r="L2437">
        <v>2626</v>
      </c>
    </row>
    <row r="2438" spans="11:12">
      <c r="K2438" t="e">
        <f>#REF!</f>
        <v>#REF!</v>
      </c>
      <c r="L2438">
        <v>2627</v>
      </c>
    </row>
    <row r="2439" spans="11:12">
      <c r="K2439" t="e">
        <f>#REF!</f>
        <v>#REF!</v>
      </c>
      <c r="L2439">
        <v>2628</v>
      </c>
    </row>
    <row r="2440" spans="11:12">
      <c r="K2440" t="e">
        <f>#REF!</f>
        <v>#REF!</v>
      </c>
      <c r="L2440">
        <v>2629</v>
      </c>
    </row>
    <row r="2441" spans="11:12">
      <c r="K2441" t="e">
        <f>#REF!</f>
        <v>#REF!</v>
      </c>
      <c r="L2441">
        <v>2630</v>
      </c>
    </row>
    <row r="2442" spans="11:12">
      <c r="K2442" t="e">
        <f>#REF!</f>
        <v>#REF!</v>
      </c>
      <c r="L2442">
        <v>2631</v>
      </c>
    </row>
    <row r="2443" spans="11:12">
      <c r="K2443" t="e">
        <f>#REF!</f>
        <v>#REF!</v>
      </c>
      <c r="L2443">
        <v>2632</v>
      </c>
    </row>
    <row r="2444" spans="11:12">
      <c r="K2444" t="e">
        <f>#REF!</f>
        <v>#REF!</v>
      </c>
      <c r="L2444">
        <v>2633</v>
      </c>
    </row>
    <row r="2445" spans="11:12">
      <c r="K2445" t="e">
        <f>#REF!</f>
        <v>#REF!</v>
      </c>
      <c r="L2445">
        <v>2634</v>
      </c>
    </row>
    <row r="2446" spans="11:12">
      <c r="K2446" t="e">
        <f>#REF!</f>
        <v>#REF!</v>
      </c>
      <c r="L2446">
        <v>2635</v>
      </c>
    </row>
    <row r="2447" spans="11:12">
      <c r="K2447" t="e">
        <f>#REF!</f>
        <v>#REF!</v>
      </c>
      <c r="L2447">
        <v>2636</v>
      </c>
    </row>
    <row r="2448" spans="11:12">
      <c r="K2448" t="e">
        <f>#REF!</f>
        <v>#REF!</v>
      </c>
      <c r="L2448">
        <v>2637</v>
      </c>
    </row>
    <row r="2449" spans="11:12">
      <c r="K2449" t="e">
        <f>#REF!</f>
        <v>#REF!</v>
      </c>
      <c r="L2449">
        <v>2638</v>
      </c>
    </row>
    <row r="2450" spans="11:12">
      <c r="K2450" t="e">
        <f>#REF!</f>
        <v>#REF!</v>
      </c>
      <c r="L2450">
        <v>2639</v>
      </c>
    </row>
    <row r="2451" spans="11:12">
      <c r="K2451" t="e">
        <f>#REF!</f>
        <v>#REF!</v>
      </c>
      <c r="L2451">
        <v>2640</v>
      </c>
    </row>
    <row r="2452" spans="11:12">
      <c r="K2452" t="e">
        <f>#REF!</f>
        <v>#REF!</v>
      </c>
      <c r="L2452">
        <v>2641</v>
      </c>
    </row>
    <row r="2453" spans="11:12">
      <c r="K2453" t="e">
        <f>#REF!</f>
        <v>#REF!</v>
      </c>
      <c r="L2453">
        <v>2642</v>
      </c>
    </row>
    <row r="2454" spans="11:12">
      <c r="K2454" t="e">
        <f>#REF!</f>
        <v>#REF!</v>
      </c>
      <c r="L2454">
        <v>2643</v>
      </c>
    </row>
    <row r="2455" spans="11:12">
      <c r="K2455" t="e">
        <f>#REF!</f>
        <v>#REF!</v>
      </c>
      <c r="L2455">
        <v>2644</v>
      </c>
    </row>
    <row r="2456" spans="11:12">
      <c r="K2456" t="e">
        <f>#REF!</f>
        <v>#REF!</v>
      </c>
      <c r="L2456">
        <v>2645</v>
      </c>
    </row>
    <row r="2457" spans="11:12">
      <c r="K2457" t="e">
        <f>#REF!</f>
        <v>#REF!</v>
      </c>
      <c r="L2457">
        <v>2647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74797-8E80-4D80-B1F4-03959D9C3BE0}">
  <dimension ref="A1"/>
  <sheetViews>
    <sheetView workbookViewId="0"/>
  </sheetViews>
  <sheetFormatPr defaultRowHeight="12.7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B22"/>
  <sheetViews>
    <sheetView workbookViewId="0"/>
  </sheetViews>
  <sheetFormatPr defaultColWidth="9.140625" defaultRowHeight="15" customHeight="1"/>
  <cols>
    <col min="1" max="1" width="16.140625" style="32" customWidth="1"/>
    <col min="2" max="2" width="26.5703125" style="32" customWidth="1"/>
    <col min="3" max="16384" width="9.140625" style="32"/>
  </cols>
  <sheetData>
    <row r="1" spans="1:2" ht="15" customHeight="1">
      <c r="A1" s="32" t="s">
        <v>699</v>
      </c>
    </row>
    <row r="3" spans="1:2" ht="15" customHeight="1">
      <c r="A3" s="174" t="s">
        <v>700</v>
      </c>
      <c r="B3" s="250" t="s">
        <v>59</v>
      </c>
    </row>
    <row r="4" spans="1:2" ht="15" customHeight="1">
      <c r="B4" s="250" t="s">
        <v>60</v>
      </c>
    </row>
    <row r="5" spans="1:2" ht="15" customHeight="1">
      <c r="B5" s="250" t="s">
        <v>61</v>
      </c>
    </row>
    <row r="6" spans="1:2" ht="15" customHeight="1">
      <c r="B6" s="250" t="s">
        <v>62</v>
      </c>
    </row>
    <row r="7" spans="1:2" ht="15" customHeight="1">
      <c r="B7" s="250" t="s">
        <v>254</v>
      </c>
    </row>
    <row r="8" spans="1:2" ht="15" customHeight="1">
      <c r="B8" s="250" t="s">
        <v>64</v>
      </c>
    </row>
    <row r="9" spans="1:2" ht="15" customHeight="1">
      <c r="B9" s="250" t="s">
        <v>65</v>
      </c>
    </row>
    <row r="10" spans="1:2" ht="15" customHeight="1">
      <c r="B10" s="250" t="s">
        <v>66</v>
      </c>
    </row>
    <row r="11" spans="1:2" ht="15" customHeight="1">
      <c r="B11" s="250" t="s">
        <v>67</v>
      </c>
    </row>
    <row r="12" spans="1:2" ht="15" customHeight="1">
      <c r="B12" s="251" t="s">
        <v>313</v>
      </c>
    </row>
    <row r="15" spans="1:2" ht="15" customHeight="1">
      <c r="A15" s="174" t="s">
        <v>701</v>
      </c>
      <c r="B15" s="251" t="s">
        <v>71</v>
      </c>
    </row>
    <row r="16" spans="1:2" ht="15" customHeight="1">
      <c r="B16" s="251" t="s">
        <v>266</v>
      </c>
    </row>
    <row r="17" spans="1:2" ht="15" customHeight="1">
      <c r="B17" s="251" t="s">
        <v>73</v>
      </c>
    </row>
    <row r="18" spans="1:2" ht="15" customHeight="1">
      <c r="B18" s="251" t="s">
        <v>270</v>
      </c>
    </row>
    <row r="19" spans="1:2" ht="15" customHeight="1">
      <c r="B19" s="251" t="s">
        <v>271</v>
      </c>
    </row>
    <row r="21" spans="1:2" ht="15" customHeight="1">
      <c r="A21" s="174" t="s">
        <v>702</v>
      </c>
      <c r="B21" s="251" t="s">
        <v>703</v>
      </c>
    </row>
    <row r="22" spans="1:2" ht="15" customHeight="1">
      <c r="B22" s="251" t="s">
        <v>21</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AdaptiveCompressedXml id="971bd26385ca430f8b6067a81cbec049">H4sIAAAAAAAEAOy9W68gtpGg9x5g/4Og56kdslgsVg08s9hcHhYIggCz70bxtqtdSzJkTZLJrw/Z8njsIzpiksONTbABt09f1H269alYxa9Y9at/9398+5uv/rf2w++++f67v//a/1v39b/7h3/z3/3qH/9zaz9+9R/q33+tyeeKHEBiMaDgOkhmB5xMfMmtONKvv/pf7Nv291//D//Wf/Uff/jGfvPVf2+/se9K+3r8Wl999avfzV/tf2z9m++++XH8Pr/78r3j+39ov/3+hx//8U9/9Pc/OH74t/bDj7/7wzf/8PP/1/HdP31qsaQUeocW8/jUDBU0RQfOuuXgS1WNX//RPz9+hf/5+2J/8pv8/vu/qV/9+M+/HX8E/vqrv/34g6X95jf/vtYf2u9+99UP3//vf/91/Pqr8v1v/unb8TfmFj//v7Z//gf/q7+d//cnv/nfLn/3X5Ufvvmxjb+1j79M+037tn334z+OfxFW7bfj58w/dPj6w8+bn/13v/tx/nX/7Ef+6MfGZ1zHn+/7b3/3dz/9NX7z3X/6dbUf7dffjh/4DQTwP/+jzE/6z/7i//IJ/m712/7+x776ZnzK85+v9kP9Gx+c+/mn/+Xnz7/9r8Y/8M2P//wfv/yLWH428/P5/a+8+Ez/zOfzhx8Yf5Mf/oUs/up/9bf/Stn/DXtMzkfOBbpDD9QTQ5bIEJx0aj5SK/0Ie/zL7OFjb8Geu4a97J1il0EcxQCEhUC6KxBq7Ia9Fyxn4l76ZfbCY2/Jnr+EvdgqducbULNx5tI4eIWagHfeY3ESEtMR9uSX2aPH3pI9vIS9VI1HZpfB2AlQsQTZNw+SrHcMlhzWI+zpL7MXH3tL9haf/pef/9fGnqUq5P04ZJsRELcy4l5R6H2kesqE4vEIe979Mnz84FvCR7fAF4Ow+Ag9Nzdq8FGIS6A8Cl0rmslpzvkMfP6X4UsPvhV8qJfA1xhzxZHiEbECeQqj7jAFK0jstWOO4Qx8+MvwyYNvBV+4pdRtI8xVigpq89iN6kDyYLGxJ8uJa65nrll8+GX49MG3hO+WWjcJWUitQ+w5jXqjIuSYKpjmWJ05H+xQzkcbF8zu0beij68JfbH1WloE9XEcvpoYzJUGkWq0XurgL52hb0dvPL+xpu+W2DfinuSuCaz5EfsqOtAsAWo2PzK/3hMeOng3BId/hmNJX7wm9pWAJNxgnLEFiEsHwdAAUVpK0QfOdoa+DcXhn+NY03dL7PPZuViCQvB10Dd4Aws9QUAxFqOmp/K+Dcnhn+VYdxbwJfQlZRcsCbiWRslbpI3Y5yp0zp5dJHGunKFvQ3P45zlW9CHdcvIWSiP1wwipFT9P3lHu9sbQXAyDQC45nPG7uOE5/BMdS/qu6WxBrsVpNUjTdhAigxbvoXpywVms1s+cvLghOvwzHWv6bsn7XFVxUhkkYBh5HwqIYwJvPvpUikv1TH8BbpgO/1THmr5bulssuV7awK05GrEvDw5zGh9VCaO2qnmgeUby4obq8M91rOm7pb+lk89t/HmgoOJs8/egjdMIgNpDDYlLOHPjghuuA5/rWNN3S4MLJw6ac4U2jtlx8gqCNMfgq/iQka3gobxvw3Xgcx1r+uIl9JVYm4p1wOZG7KPAYG2evBYsxK4kdKbDBXceczzXsabvmvu+jIE1M7TYKtDMAHM1hlilBByhEO0QfRuuA5/rWNInt9y4BJdyUFPIrAIkLQ36eoHp2LqmXmo/lPdtuA58rmNN3y03LpRdqZYTMKcE5GOB7KKMvK/zyP0KczlE34brwOc61vTdcuOizahbRzDjBtSFQLsbx69j5DIfdXws7z+JvrDhOvC5jjV9t9y4kK86MrxZZjCPqqMHyCkY1Cih5eZiPtRlEDZcBz7XsabvlhuX1tHnnEbN60e2R6IFhJuCk9qaErEvh+jbcB34XMeavltuXHKbT0M5QnAV/+UV+fjKGVuqWFjSoZN3w3Xgcx1r+m65cYm1V/GcwDUJI/YJglqJwNhDH99K4ePV5mfRt+E6wnMda/rSJfRlwmSWBm5U46g6VCFXH8BR0pyy1hLOdBmEDdcRnutY0ye30FdImuYM3UsHKiFDDjlAlzb+E0vZ98xn6NtwHeG5jiV917zrCFRcceIgcx+xz1cDy2RfWg2amg/u0NS0sDO66rmONX233DbXmHqezHme8yI1EFjvCdRb9Np8bO3Mi8qw4TrCcx1r+m65bU7sJFcZNW9wPOdoNLBgI/ZJTsjkhVXO0LfhOsJzHWv6brlt5m5ElStIpzm3r2aw6BwkFwiL1QHhmZqXNlxHeK5jTd8tt81UTJ1RAOI8874+OGwxQMypkuNWPJ2peWnDdYTnOtb03XLb3Au10JsDsRn7CmeQxBFsznexgMW1M66DNlxHeK5jRZ+/5kWlGQfO068VN18V+QAjFjJokEbcek75TNVBG64jPNexpC9dQ984WU1ih9h6AxJUyC4peF9H+te1uXzmNTltuA56rmNN3y03LlprU2wIXlIesY8VRGyuSghpfOlFP7YyfhZ9G66DnutY0ndNb3PJLvZUBTomDxQmeCgEnkpAN6JiOJX3bbgOeq5jTd8tsa81VyjTjHgd5/y+OcTUZ0iUsUopkXM7Q9+G66DnOpb0XWPaatYYXepQms39RAVBczPozns36mC1j0NDPou+nUUdz3Ws6bsl9rlevBBGCNHbfNPWR+wbaSDlLhZilnyov482XAc917Gm7xbT1ou5qjWA1jnHxWqH3GSOtIqVRvFrrh3aC7jhOui5jiV918ywMgk1BewQHBUgR4M+qwiNRA3FoqUzHVZxw3XQcx1r+m45eXtqeRQXAph50GcugRDFgaC6ef/Cdqi3OW64DnquY03fLSdvIs/qXADneFQdLjKIbxVKT4XGF5FDPS5xw3XQcx1r+m7pcSmtJ2ITsDoCIMXBoZgijFyQG3FmbWeqjrjhOuJzHWv6bulxiXM8bhwRz8WBIKHLoMEacBdughHHwXyGvg3XEZ/rWNN3S48Le5dyT31EvDlJw6qCRE/jo9TNJ4fszkyPjBuuIz7XsabvlheVHHMw+bIUsI2qg7wHY/SAGIvywI/1TH9f3HAd8bmONX23vKjU1EbUIw+9zanhaZy8liVD7rGhs9ydnulxiRuuIz7XsabvmheVwfne0cDVNOnr4wyubaSBfpzH4qtEOzPDKu6sJX+uY03fLdt5k6tMwgjO9ZHthdTAdG5MqCX7lgu6QxsTeMN1xOc6lvT5W1wHj3N3lLY0F5N3oNYcaEEC7xsyhV6pnak6eMN1xOc61vTd4jqs8YxyFVRG2KPgFPJcGiiOOZNvBflM1cEbriM+17GkL9xy8mZFn0s28CRzUxYlyJgTWBBmM59PrSbnDdcRn+tY0SfXbIeOPnMVZCgecVQdKcyatwC24gJ1rPnQthjecB38XMeavltO3hhqrRrmmHCdM+sDg/LcUWk1UM5Y06m8b8N18HMdS/qu6W3GlmJolX7/pi3VCvJlaUcqOjLCUXT0M73NvOE6+LmONX23xL5mPpTWDVoIYe5p62CRCarDYC0YZTxE34br4Oc6VvTxNTcuvidqKhEyIQFhd6DIAr1L5s4hJzlUdWy4Dn6uY03fLbEvmCvddxnBrjmgOCdpyFwamA3VpCjpmTdtvOE6+LmONX23dJeKcHQ5+nHeRh0n7yh8jXyDEf8KjsKXfjYk+JPoSxuug5/rWNN3S3dp9z60LghVNAHpOHTFm8DIB2NQlJH+nemsTxuug5/rWNN3S3dpU8JWUxmHbonz5PWj5o1zjLNR5Y7NlzPdpWnDdfBzHWv6rukuldScuDyCnRtVh2oG7RQhNvQ+ptyYznRYpQ3Xwc91rOm7pbu0+qAUyUGWkfxRKgI5dANEVNeVFfFQ7NtwHem5jhV98Zr3vOOsDT23uSOGGpB5AnEURuzT2ntprgY6Q9+G60jPdSzpC7fQhy27wK5BzT9N0mhgluabNqJx8ias8YxpSxuuIz3Xsabvlvu+rJTEugNXdZQeOQho6gopUBnZbe7x41Kwz6Jvw3Wk5zrW9N1y38diDnvL4KtPo+YNbr4qGkVIcnFAmWpJh/K+DdeRnutY03fPfR/64nWkfNX3ee3SIWtMwC64Yi5J1TOeN224jvRcx5q+W+77hLQP8BDCCHVA7AVMtAMTU/NO1bUzNy6y4TrScx1L+j42fvzh5/+10eeppJKoQrIwAmDsCWyGwhA6kXCmcmg3uWy4jvRcx5q+W6qOaJ5rY4bmZe4qGoVvllTnvTPZ+C7vyxnTJhuuIz3XsabvlqpDR4xroY6qw7EAdYygXTxUR6LBooV0pstANlxHeq5j2V16zbYY6r2xRgRtbm7K0gIWq4JLQWOpVVI6lPdtuA55rmNN3y0nLzNLxSJzcu7I+1qJIJUjeHTqso7SA8+4DtlwHfJcx4q+dM2+DnQJA+nI+9TN/r4w3/PaXNJrNSWrPcYz73llw3XIcx1r+m6JfSllTooEWnTQ51uATKTAyM3Qe+xyqOrYcB3yXMeavluqjsLB9e4DSJ63zT3MSX5uJH/YsbAnkXhmipBsuA55rmNN3y2uQ5BSwvmQHL/MrE8ZlChBZHSkyQWjQ7Fvw3XIcx1r+m5xHV5qqqOEB5e5zo0Jc0GgeEBfCBlLD/FMl4FuuA55rmNN3y29zaF51cAIXd2gr/Y0Tl4zKNU578e3q+gZ+jZchzzXsabvlt5m37Brzx287zp3kxeQmBzUjs6V3pqUMzWvbrgOea5jTd8tk3N9N5TsEDSWkfwFNBBWA5+cOKtNk57ZmKAbrkOe61jeNl/T21yb09hGxKs+jJM3oYLlFEYaiKE4zD60MzWvbrgOfa5jTd8t930js2vmmMC3koGyc5AjBuglC5HrJZZD9G24Dn2uY0nfNa+K2qg4eq8IHHwB8hin5+1Q501Mck3SqZp3w3Xocx1r+m6JfYaJGcfJOzeUj6qjGxgHghBiFcq9iR6ib8N16HMda/qucR2usfpqoDkkIOZJXyzgtOYWsu9UDlUdG65Dn+tY03eL62g1FMxxbglsDCSj6pAvRQj3whh67YfmuOiG69DnOpb0fXxq84ef/9dG31x0XdEaeDfn9/mcIaNnKIGTm43NGc/c980F27+M35MdS/yuabFKLplUF6H3NvDrwmDUFZoWrTFyDf1M4jc3bP8yfs92LPFLt+DHEjB3K5O8uR8aG2gcdUfrKRaXS+yHMr+5YvuX8Xu6Y4Wf6i26Q6xynMOrunn8aXSz+sCQxoeYyddWzzwonzu2fxm/5zvW+N2yKbAmYyFJ4LWPENg6gvliwNWREVrMemaWy1yy/Yv4jQTx8bfk75aNRVJKrNrq4A/TqHxbBkk+jcq3ibekxPHM6465ZnuDv+c81tnfLb0uVkswaQO44ni+7zDILjpQnbfOo8hP6czs+rloe4O/Zz1W/MV79sZEY9fHqZtS9vNduQOpIxJm7ZGQvGc7xd+G9hg54uNvyd8t1o1HisfZFIrMuQboPBgGhFb6wE+yhXBme8Jctr3B3zMfa/6u8W7ofXWugsQyp/mRgg7mIDZzmXqO9HEt9qfxt6E+RpL4+Fvyd4t5Q6qWvESoTcf5q2igLkfoQq3lmWjwofrDb7iPkSQ+/pb83fLOSJRKr75Bya6N+pcDyNxaqV5DTlQk2JnZGnPl9gZ/z36s+bvlpZE3c803gVDn3soSCbKfOwTLiIIx1ZjLKf427MdIEh9/S/5uuX+pAWvXUX9kVyd1lGDuVYDcGftcmpr9If3hN/THSBIff0v+btFvKWtyDRu0XDqQtzlZjQZ/TWptaK1/VD2fxt+O//DPf6z5u8W/hZgda+tQuM/mlzYiYUoIpSLm6lQSHeq98jv+wz//sebvFv/mRCTNJTKucQKyHkGsCnjMLWm2mk75X7/jP/zzH0v++Bb/0SIF5tYgJo5AmBpY7/PhEadokSK3MxPtvd/xH/75jzV/t/iP0KgWCgUc8bx/dh0UO0L3gsbZmuKh7j+/4z/88x9L/q5pfuY88r7sFLBaBgpqI/6RAxQJsTL7FM5MdvZ+x3/45z/W/N0S/1zp3kIU4DBv/cim/2157pbJKEWYPv5RP4s/3PEf/vmPNX+3+N+uwbLXCtHqyP9SYsg4u+9rcSl4Zq2H7p9xx3/45z9W/PE1Mw9cGaCJ8Kg/WgXiGkCcxTlhl0rVhnhotr3HHf/hn/9Y8Zeu4U9brUXH+Vv8nC8+/sMCiZQB3fiPjLgnV0+dvzv+wz//sebvlvyPizfNEcfRG+bzI65zs8yoP7JzXciHpIfun3HHf+DzH2v+bsn/iJw1dQEqsgcq0sEyZuhEzbmSffu4RufT+NvxH/j8x5q/W/qvXC3dzWFr3c3+Fx8GfyIFHHYrxXvUj4t0Po2/Hf+Bz3+s+bul/4qcy5Xm/UvrBuSKgKlXCDlQl8LY6ND9M+74D3z+Y83fLf1X2Lsl7xNo6RGoeQKNGaEE0SSzCetjqfVp/O34D3z+Y83fLf1X1VkxdfP+OY74F71AntMQrFdKkVyyY/XHjv/A5z+W/OEt/S8UuCZqAZoazW2+GYTaOH8lBOyeqbRD7z/Cjv/A5z+W/F3T/+JbF/auAEYZ/DmV+f58TmHD0L14slP+N+z4D3z+Y83fLfd/LqRRZIgCos7N0mGud4t91B9xUJmUxQ71/4Ud/4HPf6z5u+X+rySjnOf8lzJKX9LUILdCcwhCK40Jf/bU4NP42/Ef+PzHmr9b3v96q0yZFRzNuc84kkBtLgwILTpMhfrHVrNP42/Hf4TnP9b83XL/PMqLEeR6AKzoZ9dVhxEQO+TScld2vqdD989hx3+E5z+W/H2UUn/4+X9t/HmXERsViE7T7D/1A73uwFccR3DAwKfun8OO/wjPf6z5u6X+8NbZdevATh1QzRmUyUEpPbSsXJs/M/nehx3/EZ7/WPN3S/2RSrPevrSeVgSyGf9MdY6AHgUIR8VTw8fDjv8Iz3+s+bul/ihqsdrI+or5PvjLDSxFAySyHlyW+nHU16fxt+M/wvMfa/5uqT96KyjGAdT7ue9yjj5lNyXcyP+acMnlUP1LO/4jPP+x5O+afavei1erGbjM8ffRGmgPHti8aS+UvByav0E7/iM8/7Hm75b6IzhulUOB7p0BcUtghTOIlFZVmpA/1H9AO/4jPP+x4A/9NfGvUcnSRujzARmojJPYcg5TApswVa8fRw1/Gn87/iM8/7Hm75b4x6PMmFOuABM2oBbyKH17h1icVcYWYjvF347/oOc/1vzdcv9imCljLTCiXZrvjxxIyxkQ62APQ8d+ir8d/0HPf6z4w2veX2Ztqaa5b5VG1Ut51h/C46Pqaw0SS/WH3v/Sjv+g5z/W/N1y/vqQfRTTQd3kj6OC1ZQhk6eKBav/2Gr7afzt+A96/mPN3y3nr+c5/sD32fUy8j/uBaS7DtX72nNBxI+tPp/G347/oOc/1vzd4j9iF190jj7lyV9tBEYigDmjyxTZ5UP+l3b8Bz3/sebvFv8hjNRn17M2ZqABHOTkEJxvsRXx3tuh+7+44z/o+Y81f7e8/03WKHqMoJ5m/AsOlFKEkCwGN4eg0iH/EXf8Bz3/sebvlve/qbRGTRW8WAJKLo5KGD20ii2NQlgFT8W/Hf9Bz3+s+bvl/S/1gMxhPv2d8c8VBzYSP5CEoSqG5vKh+jfu+A96/mPN3y37F7DEoJgNQiUEUutgvYy/xFEW51GbcPy46vjT+NvxH/H5jyV/1+z/zV7HGdsTcMmDv3n1kiWXUf9K99lTrnio/yru+I/4/MfSv13DH0kZALoKNdUOxDQq4dl/EEuvLZIp8qn8b8d/xOc/1vzd4j+ii7WnlqDKT/0vChZqhphi9wUjabRD/O34j/j8x5q/W/yHoJtXfB7IvvSfkoCitjkJYQREzal+vOr8NP52/Ed8/mPN3y3+A10LnKOD3mb/KfW5CVMRnBTnJdfk9ZB/izv+Iz7/seTvmv0zKiU6F2T2Pxegig0kscEIT6HHYt7LofyPd/xHfP5jyV+6hb+EpafKBKHiiH+CAiIcQVrxjiTljof6r3jHf8TnP5b3L9f033cuQbVnaHFeQjukUX+YgTMz511t3g71n/KO/4jPfyzjn7+Gv+bLqIAbzMdGQKwFVNMcR+SSq1a1lUPvf3nHf8TnP9b83XL/QpWZuhiMr92If4yQR80BpWZFTtljPlT/8o7/4Oc/lvxd03/vNFJx2UPXuX8rEoOhVGArmno0QzzU/8c7/oOf/1jx567J/6ThiHfUgefqVSqpQI6hDP6MXRbrpR26f+Ed/8HPf6z5u+X8HSecxZgdJJtLuITrqD8IoRbumdmSuEP9L7zjP/j5jzV/t/iPGiQkLPPV25f5uzzi3whNgMqttEyJ66nzd8d/8PMfa/5u8R+xeNWsGdSLzPkvCUTGcZwylTbq32blUP8V7/gPfv5jzd8t7z80FQveE8Q6519RbWA9dHA5OR+KZG7tDH9px3/w8x9r/m55/+HUKQ/WoODcP6gDwpy6APssYsGR4qH+l7TjP/j5jzV/17z/cFoDSYRuc/5uUgHh8dEoS6RRc4XqofdHacd/8PMfa/5uef9RkCzOqsPQ4py/kSFnQ2ilcPToTE/tf0s7/oOf/1jzd8v7DxfbiEQxQ0ed98/m5vznCDkYhm7kYj60fybt+I/0/Meav1v2D6bcBmWj6vW+llF/FALNPI7j4n3wRL64U/nfjv9Iz38s+btm/4cm8000QOQ8zt/eE5iNJDBK9jX12QBzKv/b8R/p+Y81f7f4D+ypplFxQPJz/3lvERSDgSYKNWDqvh/yH2nHf6TnP9b83eI/zFKZlg3Y1wxU3Mz/xIO1HMnP4UTl1P3fjv9Iz3+s+bvFfxTzJXktUBMiUGgG0jqCoCU/csC5neEQfzv+Iz3/sebvFv/B4pKFOrI+7QLkRxGs3AP0kCm73HI5Nf9PdvxHev5jzd8t/iNZ7BXn1F0rbs4f7yBkDlxpKYqLTj+WWp/G347/SM9/rPm7xX8IscbSGDKaH/GvOxBJDYqXYnMFiLVT/O34j/T8x5q/W/xHU2ccZ/9pQRrxzyNoSBW4dqmeIx+bvys7/iM9/7Hm7xb/EVoL1VmBTFxH/VEjSBr1b4gWcrM2Pj70/kN2/Ic8/7Hm7xb/EVyoNbkMnWTuvyQb8a/PIUSdW5NRj/RT8W/Hf8jzH0v+rpl/FbLvOaIB61wCbPPpeR2VSLAqsbqE1R+6f5Yd/yHPf6z5u8V/ZBNtMQtIzDrOXx75n3KClnIkpzjP4UP87fgPef5jzd8t/iPUzOIwg1Cb/QfdQy4mEKg7QckW0qn4t+M/5PmPNX+3+A9Wiq01hVxHEkiJBayWBFETOh/S4DAf4m/Hf8jzH2v+bvEfYoEqhwq98vRvcxNXEgbvMFbt1uzU/Gfd8R/y/Meav1v8h3AmJ4HB2aCONNmIf27uXy0YuKCGeKj/Snf8hzz/sebvFv+RzSfNCQHFpbl/cFQiOCoRz62lSK3VdGj+le74D3n+Y83fLf4Dq7fOTPPWuY/z10fIPIJgsRakEzblQ/1XuuM/5PmPNX+3+I+eQ0Ya9YeUwnPrrwNhTJDnVWDOaPSx1Po0/nb8hz7/sebvFv/RXOFWx9E78r1R/7Y0KmHVDp27iQRq9vGp1afxt+M/9PmPJX98i/+IrKH55n7quqKMDNZrh9RVa0wxBNcP8bfjP/T5jzV/t9w/V46cdK7e8mV8Nb6A9k5z/m7zhBR6O/T+Unf8hz7/sebvlvs/U59dmVWvhjLO34iQC0dogRxrQ4v+VP634z/0+Y81f7fc/2nqpSN7CF+CoFQa/EmClHLWHor0j6H+0/jb8R/6/Meav1vu/7yo+p5G6dtcB8Jcx/nrAnAdOW7Inbqd6f9Dt+M/9PmPNX+33P9ZyqP+CPPWj9uAED3MtauzCUEzO7Jcz5y/6Hb8hz7/sebvlvu/EeOQURGq5QAUxkfSswfGTE0qjtzwzPwhdDv+Q5//WPN3y/1f7oWLkIJHiSP/s1H/VnIQWXwPvWQJZ/wHuh3/oc9/LPm7Zv+WUnCOogMjdkBVR/2RRjliWlpriXvBU/xt+I+RJD7+lvzd0v+M2ENNRSD5RkA25x9Qy9AdV/SKnuTM/HF0G/5jJImPvyV/t9w/O0uuzalDRHP+OKc86o+SgOPcyxCbdDxV/274j5EkPv5W/Okt+V+tMo7YyFByTANCP0pfwwxBmudaNcV0Kv5t+I+RJD7+Vvxds3+ra8VmJNBbmPP/nIES4zh/JSVsvrpyZv4Bug3/MZLEx9+Sv1vyP5JQqqsGSH7UHyXrnASj4Dg7N2JfdOVM/+k4Q3b4e/5jzd8t+V9uHFIbR28ZZ++oP2oG6V0g+FAME1nKZ/qv0G/4j5EkPv6W/N3y/i0iewuOx6lrDaimDlnmEIQsJQqWJO5Q/uc3/MdIEh9/S/6u6X9JsbDnAj3N/R95fCQ+juO41mxGIXg+dP76Df8xksTH34K/KLfUH9mXiMIMXCSP+qN6MM8JRDVwVhJqZ/pP0W/4j5EkPv4W/NE181+wYEyhFlCOBKRxzl+b9W8XM5/GAdwO3f/5Hf/hn/9Y83dL/RswNWQJEE1x1L/FgYWWRv1raT4Byfyx1efT+NvxH/75jzV/t9S/gzO1YAV8DtO/BRmlBxGEUiNa8cR6yP/6Hf/hn/9Y5n/XnL9z9m6Mtc79CzL9RwJLhuCpjaqkViM8lf/t+A///Meav1vOX3FUcu8RqksViEcRIijz/VF0c/8RtXBm/wL6Hf/hn/9Y8hduiX/se6mlZeA075+jVsiKBtGHkfwXR5TKIf52/Id//mPN3y3xr9iogEU9FNbJHxuIxQRspZhKFmuH4h/u+A///Meav2vqD0KJLH0UvLP/NKQI5moAM4rVSzU7df+MO/7DP/+xrH/1nvOXELEhhOR5zr/voGmUw+i95RwstXbm/eX4XXf4e/5jzd8t5++ocDPPhR8u+1l/BIEcfIZqmGsrIdmp92+44z/88x9r/m45fwWbxNAi9JgbkI6vpBUBK0o1m6NcD71/wx3/gc9/LPM/f8v56xq2jslBR8tz/jjO/Vsj/hUSVW6+46H6F3f8Bz7/sebvlvO3sMecWwFfx6lLggRZgwLT7AssgZkO+Q/c8R/4/Meav1vOX5fFQh/UpZ5oxL/5/hzLOIRNYrSsBU/5D9zxH/j8x5q/a/pPfe8VfYeY+tx/3itokQrI3UoKWmo61P+MO/4Dn/9Y8nfN+6PcTXyLDMHXMPdfFpAwzt8orTKlnD2dun/Z8R/4/Mey/r1m/kEMLnKJESLFMvcPFtDxXxcQV5JqTJkO3b+EHf+Bz3+s+bum/khR87z64zjnv+RsILMJHznXXos6J4fO37DjP/D5jzV/t9QfFHMaha6HInP/AsYE2ixBKo5KlOoQz+zfwrDjP/D5jzV/t9QfxpmFRuqXXZn3z76BuYSQqo/mrGf6OOrh0/jb8R/4/Meav1vevzVxFUtwEHT2H7AWyEYdkJy4lri4fGb/G4Yd/xGe/1jzd8v8555dLr2M/G9UG+P8FQJxE8fais8ujQP4VPzb8R/h+Y81f7fMf5beUBUzREEd9W9sIMEnqKmiYLfWP47a/DT+dvxHeP5jzd8t859Z+yjmKUKus//UhZH/zfeXvotQ556wHuo/DTv+Izz/sbx/vmb/UQ2+qJU8L1wGf90QRjgMUHTUH8hF9dT8q7DjP8LzHyv+VG+ZPx49WeVM4OdXX+5frPg+27HGn7LMMbyH/G/Y8R/h+Y81f7fMnyzsu7FLwG6kfuTGSay9B2CsQUiyL/3Q/R/t+I/w/Mcy/7vm/VsoiecXwO4Hf70XUPE86t/I1aeREOZD+R/t+I/w/Meav1v8mwQLlVKGFrsDkjl/o0YEcyPH7R6J06H+P9rxH+H5jzV/t/i3xqKUa4YcZ/9LHkWIGlZwyj47q6nXQ/kf7fiP8PzHmr9b/Bumns16hWBzCL4lBos+jnSQu0bfHZ7a/0Y7/oOe/1jzd4t/Q9+LZGwQemWgigrZK0EbCeAoTHyYnJzhb8d/0PMfa/5u8W+TslKSQuRZ/xbnQFP1EFwhnBeDvR3yH7TjP+j5jzV/t/i3XprFagkczviHGEFnOZxS7cFJCsFO3b/s+A96/mPN3y3+LfXEfta/sejcv6oj//PqIGYrMalLlE/VHzv+g57/WPN3i/9AthpdijBKDZ7vLxEyUYaUS0Cfg9R8aP497fgPev5jzd8t/oNGKtG8N8BMDii5AOp6AkyERdSbtEP8xR3/Qc9/LPmjW/yH+N4xpwSxhjn/eXylhRskqq6O8Of11PznuOM/6PmPNX+3+I/qS61d++w/VaA+zl+bm0Bcbw21pib1UP9z3PEf9PzHkr9r3v9aZJeLyMj/SEb8G19lVzK03FWTT4LpUP0bd/wHPf+x5u+W+MemBQsbqMcy8r825x/UMMdRInkRrh9XjX0afzv+Iz7/sebvGv+rRCnPhUcYO5BP4/ytac7faK6x+pbqofkHccd/xOc/FvyFcM35y90VTA4BO8p8/2FgohF8w9rIUor90Py/uOM/4vMfa/5uOX8pcqtOG2gK4/x1rYO1QHMdQ89swRU7df7u+I/4/Meav2vOX+dKFPYQkcb5y1hhTn2GyFla6jVIPnX+7viP+PzHmr9b+q9qFXOOCGxKOOpu7l8oDlhKC36EQMen+NvxH/H5jzV/t/Rf1aLZYR1VR/M66l+OYBoZmlhoGqtld+j+mXf8R3z+Y8kf3lJ/DMp89dih+Tn/tJcClr6M4xjfrpE0neq/5x3/EZ//WPN3S/3RB4Dc3Ah4br4/1yAjEsYGuZnVVjs2O9T/xzv+Iz7/sebvlvrD/OAsxw4h8px/GhAky6g/fKEWxyHs4qH5f7zjP+LzHyv+3DX3f76PfyeuZnB17l/IVEb9wQouWrSE1edwyL/xjv/g5z/W/N1y/mKsLcz9b/hl/1YdJCoSg5OOwbVSuz/Uf8A7/oOf/1jzd8v5m5pIsFhg4DbqDx3oiQlCpRLmwSx2qv+ed/wHP/+x5u+W+7/AJbpYE1QuI/7lNPI/ojTK4TDywNJL//jU6tP42/Ef/PzHmr9b7v9CCjiq3DSOXh35n+8BctD5HK6RK64MNE/xt+M/+PmPNX/XvL8kRBdjhmzK03/g4C+N+gOT81ZErR3a/8Y7/oOf/1jzd8v7S03WRKlDc3P+gZpB1rl/y7vivUux50P3f2nHf/DzH2v+bnl/OQoMSjFnkDzfX+ZkIKEbNLXkClURPNT/knb8Bz//sebvlveXLIEp+QGciwEojkNYfXPQUJuF2Epwp+Lfjv/g5z/W/F3z/lJrFk0VVEfpQeS/zB+qkErruVhtx/b/ph3/wc9/LPm7Zv80CtbqKXx58DuKYIrjJA7jKyYXfPMulkP+Le34j/T8x5q/W/yH6+YrdYIeKQO1aKDWEYKU6CpzKaf2b6Ud/5Ge/1jzd4v/sNSdpZyg9/n+TUYmaL2P/E/rKItjda0cuv9LO/4jPf+x4s/f038QkZEDzf2rBjRb/1QTgi/SXJeefD80fyjt+I/0/Meav1vO36ws3rODnt2UIFRBLI900GMJojHHU/s/0o7/SM9/LPm7Zv90oe6DSgCJTYACZ8g60kHtpReTFvjjqLlP42/Hf6TnP9bx7xb/Zm6UGW2kflVp9r/M81dqgIrRxreC+Hyo/pUd/5Ge/1jzd4t/CyP7yygRUu3j/O2j/pCSEjSHkhKpl1P9V7LjP9LzH2v+bvFvtTUx1yMwGwNR7pBTFeixIWFpSnKKvx3/kZ7/WPN3i38ziiS1dSgz9aPsI4hzHXrl1lySUX8c8h+y4z/S8x9r/m7xb94ck89pLlxNv98/3UMBRedycXMX5qH7P9nxH/L8x5K/a/ybUgk5uzaA03n/LB2E53UMWibCSKEfev8rO/5Dnv9Y83fL/d9cpR2qRnAJDWhuYtD5CDOOH1ATZVcO7Z+RHf8hz3+s+bvGvwWrgcWD1jzqj8YRNFiH6rG6qqGbHXr/Jjv+Q57/WPN3y/sj9S6IiEJrvY34VyLklgXiiIKFLKCTU/Fvx3/I8x9r/m55fzRqDxe6l5H6UQQafzCwih5qt1BbblH11P3Ljv+Q5z/W/N3iP6TkqHnEv1CZgGJhMHMFekHu6pTt41Pnz+JPd/yHPP+x5u8W/2HJLAVTyLk5oHkJbXMTSIqNSnOpenfo/k93/Ic8/7HkL95y/9Iopya9QIlf/C/GEf96B59ja+p8q3jo/kV3/Ic8/7Hm75b7l1BKpjKyPh8GdZRynJNQG8SEyKWP6iQeyv90x3/I8x9r/m65f3GjzvWxKWgTmvvPG0iKBK1nlNrItVP7j3THf+jzH0v+rtn/hkwlehTwOKoOasKgxXcYKW7LUlOseqj/T3f8hz7/sebvlvM3OhezIgO5OOevlQaWYgBECyXXkRyeev+mO/5Dn/9Y8YfXvP9Q9CZhCl9f0zh/x0diJQK3huNEtpxP+V/d8R/6/Meav1vi34hvuRRFSJ0aUEgJVEY6aONclhaJ6dT8F93xH/r8x5q/W+oPJg4DulF6uOSAoiBY9iMdHN9OPnJ2p/b/6o7/0Oc/1vzd4n95lB3Zj6jnUGYSiBFybQbRoiqX7NzHUf+fxN9cobfB3/Mfa/5u8b8jyiVfAkOoAz2ixJADzk3UWUL0KRc6s39wrtDb4O/5jzV/1/hf14p5JYizCZCyExDSL+dvbdJEQzrT/zJX6G3w9/zHmr9b/G/xUqqTBMgy+ONWYXyHQOxREjNyOvT+fK7Q2+Dv+Y81f7e8f/NkLviYoaY++IuuQm6z/nXFLEjLVs7M35gr9H6Rv5EkPv6W/N3y/q1x8EgDPZ+0AoUio/6YQ6A7cyuINcUz/S/BbfiPkSQ+/pb83fL+rWRK0Q/qHJkHanP/RykGWpyXZKVhPFV/bPiPkSQ+/n7OH4Vr/EdssRtbhyAj6yPENuqP0qD63GIJLYVsh/jb8B8jSXz8Lfhzegt/I/WLGnlevcz+Pxv1by5JIWRMRXImpjPvf4Pb8B8jSXz8Lfm7xb8RZq6hByixBSDndU7CjxBjKLFXUzr0/nLONd/g7/mPNX+3+LdMTpJEHvzhqD96TCCOK0R2pQdNrX98av9Z/PkN/zGSxMffir9r8r+kpNFbAvPVAaWWIc9N1H3UJb0kppoP1R9+w3+MJPHxt+TvlvO3jmCHc+vH+ICBSm6j9O0ItXRypXrDY/Fvw3+MJPHxt+TvlvOXcuNWPIIF9HP+lYIlEpjv4nx21IxP8bfhP0aS+Phb8ndL/8sof13KpKP+1fmVC6CaR/xjyd17GvXxIf/hd/yHf/5jzd8t/S+d1CpRB8dZgLwJ5FQIimjQKpZaPfP+Lfgd/+Gf/1jzd0v/C6MmS8lBnKNfSFMG5epBZGR+VAy1nNk/GPyO//DPf6z5u6X/xRmXzDaq3p77qD9aBwk5Qy9SlMRqx1P1747/8M9/rPm7pf+lJl+tuDn1yg/+mpUR/xoCNkyMVjDnU/XHjv/wz3+s+bul/0WyG4Vvz8ABEchxB+shQkjBxDf2c07kGf52/Id//mPN3y39L763kOeByzj9m4qHTKlAMT8ioOtcTvVf4Y7/8M9/LPm7Z/6z70qZCFxUP+JfVciIFbhoDCU5TR9HLX0afzv+wz//seLvnv2DvfakXg2iLyP+5VGJmIsGLoukwKG5cqj+wB3/4Z//WPF3z/yDWiQ31QxSfJjz7wWysoOkqfjqWXM61P+HO/7DP/+x5u8W/yteaxsZH7BSn/u3FMRjgIbFa44hJDnz/jzgjv/A5z/W/N3if13ovaYiEFye+1e5QZaRBHoSRiX7+VX7p/G34z/w+Y81f7f4X4qKZbAAPnqb/c8GI/ETqKGo9CYt2SH/izv+A5//WPN3i/+NqUZt0sHinL8RrEBOXOZLOPJdCiKdmT8UcMd/4PMfa/5u8b+Sqqc8Tl2zQEApjEokpDCXACdM6LP0U/nfjv/A5z8W/MV77l9KoJgbEfRSRv0R2jh/U3EjCCbt46OW2qn7vx3/gc9/rPm7pf7NGjSXHgDdPH+7NNAeFcwHQXXYazk0/yrs+A98/mPN3y31by/kzBFCdMHP9x8VcsHxlaPSqjlseMj/hh3/gc9/rPm7pf41VXFT+HobUY+Cq6CzEzqNynd8GefvofnPIez4D3z+Y83fLfUvYXXmfQZqZdQfHXmUHioQkpZYscbsD/UfhB3/gc9/rPm7pf4tI8szbwHY1dn/wh7Utw6mLbvmXC/ukP8NO/4jPP+x5u+W/ufsrVanDK5GN+KfBjA3zt9xPNbKc9HEKf8RdvxHeP5jzd8t/c+JRWqZo0+9lfFVDpAlhjkOFV3pvmQ5df7u+I/w/Meav1v6n7sgabc6tw62+f4ozv1HBql2rmXU+fXjquNP42/Hf4TnP9b83dL/bM4HnFsHSVv9/ftznypk5lIlNAl66vzd8R/h+Y8lf9f0P1cuEnrv4Pw8hLnM/tMWwTrjSAFDJX/Iv4Ud/xGe/1jzd4v/oJoHY8kAa8pAtSpIdBk8+2gph6Kn6g/a8R/h+Y81f7f4j+p68aQGwdvI/3zIkJELaM6xZi44z8kz/O34j/D8x5q/W/xHKTTXTAfoZm7EvxEJrdcGs+5wanMF6yH/Rjv+Izz/sebvGv+RzTerBKXrlCA0R28UgSaux8hUOh+av0E7/iM8/7Hm7xb/EUONTmoGyanM9+cOsngHoj2IjjOZ66H7F9rxH/T8x5q/W/xH0VRqjzjOX5n9L8SgPikUweyici35FH87/oOe/1jzd4v/KCnGTgM45Tjqj1YDaNUKQpW1Zpe8OzR/jXb8Bz3/sebvFv8hzBSbVEhNpv9wDONfkkFXRq/F9Y6n8r8d/0HPf6z5u8V/dG+ap/WNflBHPs741yowOsslWezlVPzb8R/0/MeSP7zFfzgNyXenYHF8RVUFlJChYMvjC4Vsh/qvaMd/0PMfa/5u8R89W+fICERz/wK7DiK+wfguocjmxA75j7jjP+j5jzV/t/iPkuqc/xdBnZ/vj3Ka9UeckxBKJOely6H4F3f8Bz3/sebvGv+BKWL249Rtad6/YB7xT8Lcv1pHBiiW06H+g7jjP+j5jzV/t/iP2LCRlwSJexrxr3XQGDu47C2G1lJsh+ZfxR3/Qc9/rPm7xn9ki8yj9KhG4/yNo/61+f4jljqOZeVcejvE347/iM9/rPm7xX/kXpI1x9C1jiJEe4WMhBAIJUaXWq6H5g/FHf8Rn/9Y83eL//AByWEQaJkaDOgYchSBUM2beh4/dqr+2PEf8fmPNX+3+A9HWXtvBSw4AgqsoOI85IZzM5zkZIfmv8Qd/xGf/1jzd4v/kEK+WYwQkzigMu//GhlICVHnBhAXT9UfO/4jPv+x5C/c4j8IyRfnHbDkMvhTHPXvnL9rJiitVU14iL8d/xGf/1jzd4v/SNmqiI9QuNJ8/zFfYloATBJrCMzxo+r+LP54x3/E5z9W/P1sKfMffv5fG3/Ncwy1j781jV/u/xyYBp5L0MU136PnQ/cvvOM/4vMfa/5uiX+sIwF0OuJfih3Ii0FmZEBiH1v0OaVD9Qfv+I/4/Meav1v8bzCLNXmGJqGO83dkgjnrSAc59pzGnzN9HPXwafzt+I/4/Meav1v8W+FQLWYC3wiBhEf801H/hp689XE6/6zV59P42/Ef/PzHkr9r+v/EhZKrVJjbFoCoJNAQMzTGVFCxt3jIf/CO/+DnP9b83ZL/BR+FfIgz9On4yhgEdZBoPjVLqhQP9d/zjv/g5z/W/N2S/wkXC00YdGZ9FFyam+AitHEAtyRmrZyqP3b8Bz//seSPrjl/c/atYYPodeR/mWb/X2SoMbMGl3P4WOp/Gn87/oOf/1jzd8v5a9mPciMXGOGuAPU5/yAGhdS0s/mWyqn5z7zjP/j5jzV/t5y/vvUUMxoY5RH/nKtgnGY53JBj/jKG/Ax/acd/8PMfa/5u6b+n1AizReCqc/59H/VvwUliKpRSYa2H/G/a8R/8/Meav1vu/5x0i44aOAyDul7n6PvZDlNG+Gu9sORD86/Sjv/g5z+W/MVb6g+VL5PWDDDPR5iSELQZzfmTqVdXJR+Lfzv+g5//WPN3S/2B4nMrVCDI5C/YqD+8KbAKh0atSzzU/5x2/Ed6/mPN3y31Ry1Uux+nrleZ+7eym+/PE5RoyfuQg6ZD9W/a8R/p+Y81f7fUH9GKOUsj/jXM4/wNNuKf6jiONVlNXsKp/Udpx3+k5z/W/N1Sf0RJvXMUCDj92xyCoGl8s5rPhTgLtUP9f2nHf6TnP9b83fL+lxVdSxzn/HGd1teDNe5QOLNa7I0+jnr9NP52/Ed6/mPN3y3vf2t3DYsJqEsEVFqGURIzFO+7d7FjK6fO3x3/kZ7/WPN3zfvfWCg0lyFZGPlfKhGEzCBGqRaxjhP5kP+VHf+Rnv9Y83fN+9/uMYWAwD1M/+sSZI84x2EJyqg/+eOq7U/jb8d/pOc/1vzd8v43os+uFQXDL1PXJIP50kCkj2/UmsOp81d2/Ed6/mPJH9/iP0KcG2ZiGwfu7DqdrfdCFaHVOt8ledfk1Pm74z/S8x9r/m7xH1RSzSUrSMPZ/4wj/sWIYKbcuNHPR/1/Gn87/kOe/1jzd4v/EOyj+mWGluf+t04OhKVDDDHGFLm3U/MPZMd/yPMfa/5u8R81VykYGdjhnP8ykkDFkQSG1kst0bK5U/zt+A95/mPN3y3+wzRzq1gHcH6evypggQ3mpUwNgz61Q/M3ZMd/yPMfa/5u8R/VVFuuEVqqDDSiIcg49aA1M+coqHxc9f5p/O34D3n+Y83fLf6D5v7VUhRcMAGy0GEunYbcS48lEeWPqvvT+NvxH/L8x5q/W/yH9RBSyAIh6Yh/LTXIpBnUUeOSC6WPV+2fxZ/u+A95/mPN3y3+wzfyzgcBLCkBcSbIigE491Sthjkb6xB/O/5Dnv9Y83eL/+CQQzLM4JuPQDRHr6UQobLjxIlS/vjU+dP42/Ef8vzHkr+PQ8n+8PP/2vijZj7N+ZO9zfhXuI36wyJgwlpasRTDoftn3fEf8vzHmr9b/EfqlZF8Akb0I/71Of+gV/DZBQweG3/8o34afzv+Q5//WPN3i//wpdY8Vx9p9wVo1L5z/vj4SxRRJz2k2g69/9Ad/6HPf6z5u8V/5FZbCL4BRxr5nyc3N8EZuFhcKoElHcv/dvyHPv+x5u8W/4GipIoDPR5FMHmWEQlrgBorB8yjKnGH5v/pjv/Q5z/W/F3jP1ok69kgurn/V1MFIYfQOyqPH/QeD+0/1x3/oc9/rPm7xX94qz5iYGAfR/7HscLAsYGjXmoq3O1Y/bHjP/T5jzV/t/gPZtKRinVQN99/6Ow/EFcg52A1ZE7JneGP3I7/0Oc/1vzd4j+q8xhyHOi1MpJArAiiqUAL04q4eQ1zxv+S2/Ef+vzHmr9b/EeWkfcVZFBtNPiLAtnPIbxZWouq7PTM+4+RZO7w9/zHkj+5xX9w5exV0+Av8tw/g4M/NbCq6nzJUQ/Nvye34z/0+Y81f7f4D3Ssdfq3yG32X1kFpdihR8uRzQdHZ/wbuQ3/MZLEx9+Sv1v8h0mfI6DdOHrn+49q4+id4zgiYSgd0bWPT+0/jb8N/zGSxMffkr9r/Ie0GqwjBI0VKI7SQ4oqpBxSbNal0Jn5L+Q2/MdIEh9/S/5u8R/siF33FXpiP/K/FiDXkQkGjlqcVO/8mflX5Db8x0gSH39L/m7xH1hbdWgBLIc5fxIbaM8ehJM1ryH5fGb/ObkN/zGSxMffkr9b/AdrM60Nfz9/3MJAL4QGnBGxCud2qP+P3Ib/GEni42/J3y3+w2GKI/51aKXOS2iN8+ovj286q040mx26f/Yb/mMkiY+/n/PH3t1y/5dKSLUbjoKjzSWE6iG7QSJKidEXKT9rtfg0/jb8x0gSH39L/q65//M51Ll6wWHrQK4IWG8EJgGlUipYD/kPv+E/RpL4+Fvyd8v9XxlfmGOe1oMnfxVUK48ksEmvEkYGeOr83fAfI0l8/C35u+X+T2Js47xl8FIGf+gIslWE7iShS937j6NGPo2/Hf/hn/9Y1R/umvwvSzPMKhBt7r/EXiDHOvv/MLJUZTo0f3LONd/g7/mPNX+35H85Sm+jzoBGftS/hgk01ASFBnuBusZwqP/A7/gP//zHmr9b8r/uqLL2OALeKIJJSwKrEWckZMwhZwxn5q+R3/Ef/vmPJX96Tf+f45Zbi9BTmo+QrEPG1gB7bIPAhOXQ/D/yO/7DP/+xqj/uyf9SwpH/WQL/Zf5zn/0HvgwcudVII/372aqxT+Nvx3/45z/W/N2S/7Xec/OJQF2c73/nSxBvETQyq28yDuBD9Qfu+A///Meav1vyP5fYdZcCNG1z/n2pYAM5iOiVxHsVO8Xfjv/wz3+s+bvl/k9DR+eKQa/4pf6dqz8SQ/fqlXPyqR+6/8Md/+Gf/1jzd0v/X0o+1mwOquU5/6p7MEkNCjJSjq6a8iH+dvyHf/5jzd8t/X/ZeO55KxB7MyCScf5GNpA8AmCIvuGp/j/c8R/4/Meav1v6/6iHkrzN+bvYgVIOIBXndaDviUMiX8/MHxqF9Q5/z3+s+bul/09r0yRmYN4YiFOe+38FqmjA6jDXj6t2Po2/Hf+Bz3+s+btl/oFrJXX2GTKmEf9YFWTqEE1dshSRn40a+TT+dvwHPv+x5u8W/zEKDEzZM1j9Mn9DOkiZ41B9CFqSuN5P1R87/gOf/1jy52/xH1Vd90FkoFfq3P+roIb2ZQlrVAyO2qn7lx3/gc9/rPm7xX+kxubiVL9f8j8nA71RewDFai3G5ORU/Rt2/Ac+/7Hm7xb/kccxa9zn/qP5/jJTmf334y/RRlwcBTClj6H+0/jb8R/4/Meav1v8R9TgQyaEknWcv2Hwl511cM3FXHsaJfCh90dhx3/g8x9r/m7xH7nOFr+SwOfQxvk7969qdRCqGtXOtR/av0Vhx3/g8x9r/m7xHw2JSzeDGvsoQrJXsJLHN7Wbcu/W8dT5u+M/wvMfa/5u8R81mrHTPo5eZ3P+s4ClXKGg04J9/O/Q/l8KO/4jPP+x5u8W/+GouhKjgRYb9UdUB7mJQkwtu9RikXDq/N3xH+H5jzV/t/gPiU3mmgVAHRCSl/QTidy5YFLpyR2afxV2/Ed4/mP1/iNc03+v1kb8cwLC5cv8U4YcdO5/SyGnFkZAPLN/i8KO/wjPf6z5u+X+Gcmx9YCgae4f1FhAW6mQmHwUytTLof6DsOM/wvMfa/5uuX8ujVzTEfqwEY36F+f7D5fAt2aCMbpOZ/YfEe34j/D8x5q/W+6fc3ScRBCS9Trinx+RsBQeEEYr3JtL8VD+Rzv+Izz/sebvlvtnyT2bjwlinfMP5hLgnLpArkk51DAgPOQ/aMd/hOc/VvzFa+qPMOoLxnHqtjz3b8VaQZEbYKlMiVoteKj/inb8R3j+Y83fLfVHldJ7EQHffZz+TQd/jsBZaeP7Z1Q8xd+O/6DnP9b83VJ/dBNqbAjmZe7/SAIWZzuCoMtVUqun+g9ox3/Q8x8r/via81eNtVKp4HHeP89LaAuNgRVbiZ2z1EP7L2nHf9DzHyv/4cMt/PkQexo5IDTvZv+fjvpXaJQjJqUm14X10PsP2vEf9PzHmr9b8j/umFu3CMXxqD94zn8JwQEGqhQSJoqH+u9px3/Q8x9r/m7J/1yWVEhH/Ksy4t/4GCR5gp6EotPUuZ+6/9vxH/T8x5q/W+6f58TnhHFUvVwcjEQwQG6tQiwk2iXX6A69/4g7/oOe/1jyF2/J/5CaY6YOjbpO/0GgpQtonF0x1UrVM/73j+iLf5a+Zz/+lT7zjn79/Q//yb775v/88uf/9Q+ttx/a+EV//U3dxZG+/v03v1y+ffPt35V/+t2P33/7p7+w+38M7YfPNX///X/9u/7Nd7+eH/y6fP/tt99/9//6M/zya4w/4f+3T6k42X4zvQD4F3+vYr9pMzr8T3/0e/bf/t0/t1//l3/67m/QYfybnz7+9W89zv//M5/Mv/w6/6H+g3dz/fAffcfeZy9/7rP/8Cn+/xx5srGleegVayPz1xzAqvfAyC2HGhoeyrz+KPKsfv5Pked5r7/o/5qNMfy1BMPTkedPfq+A2525L8r9N4hyIWqbm0xhlMwG9KXTjqRDKV2D+Er8cZXw50e59Gej3LOrf9FR7r9l5DBF+UuOqC/y/Ot37r2stsCheAdSrc6XDWXkVyFARnXBW5HwcYjf50eexV/VT5EnPq/+Fx15TJP+JUeDV9n9yWf/FxZ5UDGHNuMNFiCJDXJzDF2Eo6Xyf7F3brua3jh6viJiSJGUSGCQo9yItkCAOZyDAEHuPdRyHzidabSMfJqUHbm7y6uq0GVXvT93j7gpfumm3e88D/1DpJmf6/mlXc8rl/7Pf5n/b1yH14aycoE8aIHoKlD7KODW88DMY/kd15EOcHT+A81Y/1bb/Le//1X+ff73f/8v/wP/57/+y89Xf/ezP/+X/zrDGv/b/vX+9m8ffux/czE/n6H/4PXhR/L/8ONw+GGIf6n/6Ff413/5u3+vv/vt//1v9Pjus+PQzJB5RnZa997luTeQiifiYdzbnb0D6YD+5T/Q9fSE/mcHzpBT7j9vSwUEIy2wqhWwrK30LFPuHJhKBwAk/4H2oif0P3nJxrXD6YRs+5JsFJzglBjWDJVnboZ25yUxHdSb+Q/08Tyh/0l6j9Ky9QnFvIKUjGBlLVDtnKcX0XZHaD6J0X/g4eaXFvr/onb+z/04EFZfWRPMRPFxwCLQ+qow2JRbxjXynQu+fBLJ/wDhfh+HLz4Oq00W0hwRgDk+DpG8G7YICLNZFqkrrTsNxXwQ78sfqP3fx+GTrKAXnJIbJNxXlSMR2P1tDWblic5qvd555eeDrKD8VQq6P83HwVdLg+tush0NxFjBuhWgJIRFUy79zrnF3w1byT/6ONgfaDf7pT8Ov4LQ5NSdwtpr+dnrNqEhG/AoUfoPjgzhzl6PfCL0XyVJ/AWEZupmCxGQxwTpEeodI/wr5colon2adwYoy4nQf5X071cQ2mRKrwgse1Nyc4Wq02CuqAAK9SWXOlnsQGj/qyR2v4DQlnPNpRRIOsJ1U1t7JbFD5U486xi53Sno/ETov0rK9gsIXSVScWwJrJmCVA6ho2CLQt7TWm05450YTXii9F8Fwv8CSjPm4ZF1RT2uYdJ71NLrZJi42piZdF7aMkl0ovRfhcL/Akqvko1Uwohbj3p7X3Z2Sz+X1eqsqm50Sel0ovRfBcP/Akr31ZuszMCu+3JAyB2ltALREnJVbn9/JPUrpflE6T8wuPqU/mc7qrl28RolFvLeUYMQFVcFy7M2xiJl3nkrJzlR+g+MiD6l/wk1sSSpRQqWUlRW8pObUbhw7AXR2HdzxB2lT/iYPz72Xe5da5qDG3CSvOe+B5hjBq417FnCefsdLk4ngMwfIPsw964yeXUoujeMcWvQhk9Io3acKXNkZXeUPiFk/gjZZ0pHNZWbEUWyvW/pVFaoviaQFdeOlOkSCqUDRKb4ENl3uXeeyTQyMl2+t3ZExG6SKgzRMVkLzVsZ2QEjU3yM7Dub7p5nmxnMcHvvbuAzI3RPSGOStksPlumAkSk+Rvad0lFCc177/u3alzAiGTMsBBGkp+YuPP5+VuArpQ8YmeJjZJ8pjYXHWFwgtZ2ROSm0lQUat9x0lJzxUu/5ASNTfIzsQ++9MGJyiui8m8+3YZu1CX22sHZcq+Y7NDQdMDLFx8i+GzNoRScXgSppgERgBlvmwKMnmc695kvd5weMTPExss+UzjasVydAawJSqoKHjYMVjqRcamq34vQBI1N8jOwzpcteVKCRkVHGtJUuYGM2sJoE9yhgu3SbLB0wMsXHyL5jZCV1apnAi0acbrbA41cC5M1MdvCWO1sw0wEjU3yM7DOlR3XfXhpUGkecHhkcnaHSbgvnWvOlfffphJHRY2TfTfgmwzBch+Yz4nToDdYownabUWMtldwuxekTRkaPkX0341FVq3kBnmuBdNtP0ym8t9Rm5jU8+B1GxieMjB4j+64TQVqk13NGHrY7BlH21P5qsId7nWnf8ryzU4pPGBk9RvZdJ8JMM/5AE7T43UXuPfeF4PhKsdUsHVe+dJeQTxgZPUb2nff2PqbncNyp9FDaNiMzh0RVTSWMvNyhoXzCyOgxsu96QxMPqzRgzPpza6BCRVTQMnrUWV2ZL8XpE0ZGj5F9V0/zPh07OpTaKOrp7GAyC2iObyfnWelOlcUnjIweI/tMafVZ99gspLyrLNz303URqIfoS7vkdGn7wgkjo8fIvsvIRsNR5wifvceyZjOoKxJwKmjxE1h6uaT0CSOjx8g+HMCjViV8tuaRdpxWcPEGPqqkPDTNdGnBzgkjS4+RfWfTeUU5RQ2wLt3rEDK0HsITSjIsw0u/sxyNTxhZeozsu7csiYLZk0HpHt67qoAxO8yiTbgoDbp05/qEkaXHyD7sI/M0W90r8H4GLnHfdksKeUwL9z0xXXrLkhNGlh4j+857u468RtTTNHNUWUmgOTIMx7D0Mfb6/TtKnzCy9BjZh1VWHRnDcWtfuJVeYGHIMCP5LqtWbvPOpLycMLL0GNl3uXcNrb0tGJP3NuJOYKkrzJ5aYyuzjDuMTE4YWXqM7DubjhILvVhUWTNy76w1lK4V2HttUnGNSzsR5ISRpcfIvovTdcw+tyVnp72ZeIHPWaCSZpHIvp0uZWQnjCw9RvZd7l3WVPIF5HVuGlrCpkNzzjpnnTJZLlVZJ4wsPUb2XR9ZW1FoqULRFUrnvQ6Be9TT3csiktTKJe99wsj4MbLvZi1rROX9eMWz+t5zIuALO+RGo/URn4F+pxNBThgZP0b2HSPL7Bx1a9g0GUjPm4b2DDOTFSt7s/yl5bAnjIwfI/uw52TIHIWA8gilFUsobQqo4bxRlpZ6x6b1hJHxY2TfTeu02rqagee9Dn7J3jFYGJqW/YSZJvkdRqYnjIwfI/uu3zsqaOkD90WQnZGRQEVScCWquc/h/U7urSeMjB8j+86mdbRpowLtsy8S9gx1ssL0SQ2b6sp3Ovv1hJHxY2TfdQyiZ6Vao6zSGnF6EFTeT5e108+hvnGJhuoJI+PHyL6zaVe2nDIg+c/TZYOWZcBI05qb7yetO0qfMDJ+jOw7mx4+eKXts3vYNEkFL91goabVnThdmpTXE0bGj5F995ZVKuGIZJuq7Y5BoXDcJtCLylzZc093uLeeMDJ5jOy7ejpxrmgEee35aUx7F7AXmBxJedaipdzpI9MTRiaPkX33ainVUx0GtaTdc1IWOFODVfpuKpPS9E4XcD5hZPIY2Xf19KiieT9T9mQRp13Au01ILRUqpUy6tN87nzAyeYzsu2mdjB7xeEWVtV8texi28exQU4soPVbhecmmTxiZPEb2mdKVjHjkCepWdx9Z1NN5VuAV5XSv2qfeuaGUTxiZPEb2XSeCUyo5fHYjURDdZ9GmL0BUL61T7rfu350wMnmM7DubLllyimQ78SYnaWSoshoo49p76KjZnbesfMLI5DGy7+J0r1T3hOWMvHtP6yDU0fcZ0461LV8jX/LeJ4xMHiP7jpG5tZ4j7R6pjU1DIwtfI0qtFfqXkTHZnesM+YSRyWNk39k0UuqFEswSIsvIA9qsFXre5LtrOO875CSfMDJ9jOw7RoZrsDYF7Zt7W6tQXRuUzpk1InW79GqZTxiZPkb2Hffe62y6Mtja/d5UJtQZCVptaWKX3Ux4J/cuJ4xMHyP7sLvIRphzgUG0ryjlBVY8nLnMtmi1OcYdRlZOGJk+Rvad0tQxV+ugezmssERlXSxMvPS+ssw50yWbPmFk+hjZd+RkDBltKHDUVKH03unuVEBrSUS76b/f2UdWThiZPkb2ndLmqRpPcA25ZXUEmy2Dt1Sx9rWy38nIygkj08fIPpyqJSIuCKvtHYMptb1BtEVG1slRncu8pPQJI9PHyD5TmqpW5xkFNLr+rY8sbBl8rDqjmMamd+ayygkj08fIPuwuSt0kVxidQ+neQ+klCRKl/RHoK5U7jKycMDJ9jOy7WUsSZx4LOu9L8qMoVJr7/XIUNxrU+FLufcLI8mNknyntEZUXisNKiKE0DwjlFbzwGiNFTnZp1rKcMLL8GNl3s5bWB7c8YB/cCKUjI/PdNpinShqcZr60j8xOGFl+jOzDPjIhKjVsehaPOL2i3srIkFpegwkXrztx2k4YWX6M7Lu3rCihWUaFvaAfJIc5u2eCTn3mhJyK3JnWsRNGlh8j+0zpXtZ0JgH0sa8SU4XmNCHXtHKZ2Mq4U2XZCSPLj5F9l5G5j+4lQx7WQXAgWFsIHOG7WJLdC35H6RNGlh8j+66e1ppSdwZu+y0rY6TdhAQLew2D5tTKnbksO2Fk+TGy77x3b1YxkrFJe8egpRJxehG0uVZuYk5+KSM7YWT5MbLPlG4TS4q8C3T1AVJLAhuN9oNHVNQ6e6t3OgbthJHlx8i+q7Iodda+wLxum7YFtenP0+X00mxEsL6j9AkjK4+RfUdOUq19r0OYaGVfZzAI512hS+IxRy+z3aGhdsLIymNk33lvpT7ECYyIQdqMjKyWDtRbm3OsUvlOb6ifMLLyGNl3uXeKJMxKVNGpIUjSERkZJVhr5pywGV1iZH7CyMpjZN/1nKTeR18dLKI1SFkSafdE0J4FbfLAhHeUPmFk5TGy7+ayvMkao0cBva8oaVh3LWTQHaX2FPa+7pATP2Fk5TGy76Z1uEpkXx2qzrX7vRVazm03JvgYLXvvd6osP2Fk5TGyz5RWylioCpjtfWRz3yduhQAN1VIaDS/tDfUTRlYeI/tQ6VGwLYOxV4buJf1gc+4TDejEVa3LJZs+YWTlMbIP57JkZowqOrLuqKc9W1j3qlCwU1l7utrv1NN+wsjKY2TfkZM2+uQoq/Tn3HhrUU9zykBaa5a1u/zv7CPzE0Zmj5F9V09TyWnQAt4rQ8Ul7/lpgsHD1phWxS/F6RNGZo+RfdcbmlavyRcUlrG7i/b2i7wbRMkXWUt+aR8Z4QkkswfJvkMnhceoYsCbhEqaIXUbDlSruXTDNu+4b8ITSmaPkn3YXzTNS87QETms2js0mg2MF/mYuFK50x1KeILJ7GGy7xy4zCRtDhjx7S6pHWxQhVEHYUlNl95JvwlPOJk9TvbdbNasqdJEsJ4QhOq+K88JMuosc8VPt1sO/ASU2QNl38HvXsJ/uwKi8b7I4ZGWRanVqISdO1eSO0PUhCekzB4p+67WWqvjvn/HI/eI1aLQ9gPXwh2tzfnWdBbhCSqzh8q+azLinAtbghZV9F5WlaBi8j1hyzXPZI3uHFPaq4YPpH6s7Lu0rHqU0a0BEu2Xjm4Rq4kgl8RrLg7DvmXVJ7DMHyz7TGoMs9UUVh0ldFh1yhO8WAESrlhtHzq9VWyd0DJ/tOy7aY5JOeoeAR8cGfiqDJbDlds0Yd49/5feL4lOaJk/WvYdQrEonGVGNY0jHLhIi1idKYrrNRpia7TuNA8SndAyf7Tsuz7R3khQw6qtly11iN6aRV1dV1UxqpfetYhOaJk/WvYhLau1p2HQNiiTOTq4zwqtzjZmNsVxp1GU6ISW+aNl36VlZWusBUaXfblWDSqFK1cfpNKR0qUOFKITWuaPln2HUMawrhlhzZ2BRyG7F8Z2kJpzn24sfKdVlOiElvmjZd/1lXlByV2glDr2TEcD06IwGwqOMhqVW1Kf0DJ/tOy7xrKWZx0WeZgwgeCySMsGQWO20jQnvdQATnRCy/zRsu8cOKLwGhN0bKmr7/t4M76rmfPkjjNd6kKhA1qW8dGy79Iy7ZVTN8C9QFR2i3DLSjCnzrFC6tzurPwmOqBlGR8t++69GveN2tVg+AyrLtahCY/IwPeiI8pZ8iValg5oWcZHy75DKJVWsb25P29atvsTPLcBaSBpJw/JL9XV6YCWZXy07DurHrXyCIGL7rumQhMqe1RcvqoMsVHznQlMSge0LOOjZZ9Jzc3W1CqQe9q0jAWaeQEsOJrIoCi/Lkl9QMsyPlr2mdRZazhpXNDW2Nuret7Xih16leXcap16K1Yf0LKMj5Z9Z9UJw0tahVGohFXvJbLie1Nw8t8G6NslMJoOaFnGR8u+e6/WVHMYNgzEfW1+O3CnBjMKamyhdl6XXrbSAS3L+GjZhwO3PsYsCNPRf0vL2qwIWWZfJlWx3krLDmhZxkfLvmtN6Ku4kgAp70eOTmA1G7A1ytRlln6r2DqhZfRo2YcNRzp+GNkKMwZZuYNTRO2ibOqEgv3OWjpKJ7SMHi37cmYrocwFy9ue2dIGe/1kFNeRk2Wqqc1LVs0ntIweLftuuoMpoa0O3KPOEkMOleuAJDk1qXkNvcTA+YSW0aNl3z13rIK5RMrNy3dd7Qitd4NUmmXUXOe6VGzxCS2jR8s+fK8e06U1yG3PbM2y12MoActQji8atkt94HxCy+jRss+knmO4jTShc933G/ZM5sQEzEiqNOust6Q+oWX0aNl3YNR1rz5J0MdM+/RlAe8pQyIpTK1GzL40s8UntIweLfsOofSccpUKtNdORiou4LvCzmPwvsJUJF9qOOITWkaPln33Xh1a17YWYO66x/MiA6fSYI21Vsvh1vlWsXVCy+jRsg9pWZMSfwEyRqzu1SMt8wp1T/eY1Z7oUm8Zn9Cy9GjZdy9blQftHbK1txHFVk2wO09g2d4NPSTrurQ1gU9oWXq07LsulNXTjsgwZq8g2hCcouyiWlvBNGjKpfE8OaFl6dGy79IyRbaZe2Tg+1B1CtFrQoaxulkSzy6X0jI5oWXp0bLvaBmGUY80YFfXEasZoZV9WWsfuO2tU/U7dxFJTmhZerTsM6nXqJXGFLCmCILSQupiYNRSn2WssPpLUp/QsvRo2XcZuJOPrh10bqvmERl4KnPXXlRctVW7xMDlhJalR8u+o2VWMFMSwEK72Op7Wd0oQH3OJLzQLh2gJzmhZenRsu8ycFIsafY9zmEgHl68NSRI2ajmYamPS71lckLL0qNl36VlTK1XSzBpIxSZGlFbCjTihknbyP1WWnZCy9KjZR+mZWUydwb0yM0kUd4bjiZ4E2Txpateeu6QE1rGj5Z9J3WzqeYT6o9VO1eoM+/97ygyVMXnuCT1CS3jR8s+kzqtlWZpDUqrBEK0wCoraFlRXw+fXC89d+gJLeNHyz4cum27gq6QfeAGow2qUgNb4diR6r5Gf0nqE1rGj5Z9J3Vfc+XeoFP4brHEe+3NgiZ9rYzSkl9qI9QTWsaPln0nta8hnPpemBAOXLv/1gfehpZctZVMl2iZntAyfrTsM6nLTGKS9ibZFXX1nAStm8FKLJryQiuXWv71hJbxo2XfpWWTps0I04mVN0JZ4JN2p0JaXlIe6VYGrie0jB8t+67lf6djNVWgbHtmK0pqk57ABrus1uJ/l7pQ9ISW8aNln0kdOmMZo4AphgNHGuB9m3bpNfKyor1cQih6Qsv40bLvwGhWb6srUPGQupcEnmfZ+98Va+V+bZ2sntAyebTsu0lMtmZjLzfSPqPYigy8rYYw5hSv4cqb3ZL6hJbJo2XfxepqvezJndlkNweTRAbODl1KWV1m13Jp7U0+oWXyaNl3Vi2RfoULh477TItVhbY56QgpKs88lS8N8uQTWiaPln333FFNuWaB2vb16jIZnFEgN3EUGlnp0iNmPqFl8mjZd+N5SSf7MJjFHKRpBdu9hIRLKM+0xq3Fk/mElsmjZZ9JbRV1Vc/QWtRZUjuDJdfdlJK9R5qcxqW6Op/QMnm07DsGrkKlpKiry2440sLQxnLAsoQjdJcw9EtSn9AyebTsO6uWbKlXAfLc/taaUKqBVkxmVizZpZetfELL5NGyD8HoQOIcwTkK6J2W9X3+tEBDLIprNZVbUp/QMnm07LtiKzd3nwoZ9zIrRINGdYFJEvO6FsqtDPyElumjZZ9JLZiUzBgKRoSWLgtaagqGpDOFb0e/VVef0DJ9tOy7546opvLcp4zzXpCxl0RbTQnUMlLuczFe6gMvJ7RMHy37TuqiPHpewGufaRFK0LjFV7asu6ds/dIgTzmhZfpo2XddKGsRLu0w03bgtQ5odRCQ5pZXHrzSpVH6ckLL9NGyDx34XF5aRGjWcOBlLIjfZiTkLBMrDx7zUqwuJ7RMHy37bjyPe9HFDXzRntnaQ7eRl0EutnCkvPzW6vdyQsv00bLvrNrQLaECG2eQvV7UtDdQb57HKEPlUhthOaFl+mjZZ1K3XpFacliqZTvwFHWWVmCvey+4sN1aJ1tOaJk+WvaZ1MoRqx0LpN92oTTb2whHBOyeqi4lqrcc+Akt00fLPuxC6dOSNqBKPaya9uLJOYCZe44fYy63pD6hZfnRsu9etlZfjJhgLRsgPe/5amIYzKNOmiWVS33g5YSW5UfLvqurh+S+d9LpDy1jDN9tgiBRbY/KtbtcKrbshJblR8u+Y+Cqw3JT6Dgoiq3WodW+wrQxjaKkVS+1EdoJLcuPln2XlmGncNMFFu4+cKodzDyUn7qlXphuTXfYCS3Lj5Z9h1DIbawcDtwt6uoxBCr+XKWnTvtSi8xLXSh2Qsvyo2XfpWWUsI5EsFeNRlo2EGzIrrBnuPXZnPslBm4ntCw/WvZdWobJRwuVM1FYNUmEacwISo6j1pr51j5wO6Fl+dGy7/rAp8efZ01h1Ry2zN73NsIFefUhKX7NMm5Z9Qkty4+WfSY195I6zX26+qc5OIoty0pQl2Pfu+vs1pkWO6Fl+dGyz6ROTtQGJ1jdVujdeF+y3lKbJF0tU7mVgZ/QsvJo2XcOXLkyIsEc27SlKNRZHEpvfZmWRXiJltkJLSuPln1n1bq4trQAZ0sgvh8x0xgw3Cyxauu3Go78hJaVR8u+m9myMdLUCZh+pE4D2pQKzVodLVt1v1RX+wktK4+WfdcHjj4qLwTPIxz4rrM8R5k9pnQZea7Ot6Q+oWXl0bLvEIqLNMoD6Kc1YYYrd8QJ2cvEXDSpXtpG6Ce0rDxa9mFzMI9Vo6RGSg2k9AG+ekhNSzS5hfFdmu7wE1pWHi377rljrhA1VyjIIXVlg1aSgY8xtJS51b4k9QktK4+WfRerV+tVSgLMKdIySZGR5ZahWK15apaEl44v+QktK4+WfTd0y1lKDd+NNvMepXdo1RZouO6Z86Jyq+HIT2hZebTsu+eOMGFLe+PN4AmitYHhyFFmr2SjlsiBL4FRP6Fl9mjZd7Qsm9EMlcd+yRT0Cc0ph2mzSEZRbbdi9Qkts0fLPpO6c221hVXPvFsTWgmVR0uwWmm9rcl8qQsl4Qkts0fLvrPqraivAdybgLjnvV60w3Ku8QftGS91oSQ8oWX2aNl3DUerE87w2F3TftlShj3UsZcoUO9pmaw7GXjCE1pmj5Z9V1drJUu7t6zmfbsjKmxbutNwr2k1pEK3rPqEltmjZd81B2dOA6PYqmufKhcm8BX+3LzNn0XRJd8BowlPaJk9WvYdQqGS1igdcsKxO0Z3CzgbpCTdeMzEfMuBn9Aye7TsO4SCTKsshbKK//aI6almqH3SPnQ7SrrT8p/whJbZo2XfFVspUmGtvldYJRDqGq68G1RpydKoeV1Ly05omT1a9h0tEy2eF0LaS4OFloP3SMgXmorqHGPeAaObrf9zqf3Rsu9itWMT5QUzlbIbjmx3jCbgNnNu3Ho48ktSn9Ayf7TsO4QyXCynApGG75uYPKGxY8RqXkk01ZkvOXA6oWX+aNl3Ui814cjDetst/wMFWkYFEi8SKZu1fKc1IdEJLfNHy76TOrSUkTyKrbVbExBhj9tCH6WIdDe6dFIt0Qkt80fLPpO6ztU95R5uOylIbxO81gKMJaWOM/5z5yZmohNa5o+WfdcHbvuIw6KI1R519ShrM9HI0tYcXniZzzsbjhKd0DJ/tOwzqbGNoWslqG0/Yto08AjfUVfP5HX5Er+ztyzRCS3zR8u+e9kSRMKGUNa+q7bbCOtaAn1GEC+Jp/ZbGfgJLfNHy7577sCoqtYuthYuEJQBbfUGtfisxGtmvuXAT2iZP1r2HQMf2YqR7L1G4cBzigQtqi8otmZNvVuk55ekPqBlBR8t+7C3jF3LdOClE8TNoeY9Sl+kzsjYEo1bdfUBLSv4aNl3rQmlcS67WXRPVUvpFSr/bJ+sKRlmqv2SA08HtKzgo2XfTWIWwbzXyYayIXXrUWzJVFBMmssgpnGnOTj+cSdSP1r2XV2dZZYeERqXN5BIlqDqXFBm99S4W2qXHHg6oGUFHy37TOqGWPsijVi9G46m476ztaN2lr4XErZLk5gpHdCygo+WfWfVjiYrPPaywSCWODLwsG8vo44xvC29c5EnpQNaVvDRsu+KrdywTKKorlQjVq8BVfoezAw/no3Jyq1YfUDLCj5a9t1zxxiLqLR9GXF3jDpDxbLPbjW1pN1Kv+XAD2hZwUfLvgOjLD1pDauWfZFnTQqrDvueo3eK2isKr0uDPOmAlhV8tOy7WK0UnrpRxOoWDlwkQ126IGVVShUlp1tWfULL6NGyz6Tm2WaqScBXJN9inaKurmHVac/xcMF26aRaSie0jB4t+86qp7iVIjD7vl89IkFz8gzxY7mQDUxyqTWBT2gZPVr2mdREwzk8NbBzj2p6cdRZTHvcOomQNaFLsZpPaBk9WvZdH3iyJW061Lrr6rlvYnpxWFl0LqlRWF+K1XxCy+jRss+kjlKLTbGDokRaZmhgHAHbcics3Vbtt6z6hJbRo2XfvWwJ0izcIDvtDUdRbBnKHukZs0ixfdv4ktQntIweLfvOqhVHnsOAhoVVl9qgZRfIy4rinuNZlx4x+YSW0aNl38Vqq2P1pNAdK8ji3ZpQOzD38OOjhmVfGqXnE1pGj5Z997K1r6hhXUC0T6qNOqEqCyTVqtO8jlvv1XxCy+jRsu+ag1MT27sxsum+6tAF2r641UvupWXkmi/1lvEJLUuPln0nNc2RNDcYbS6Q1DN4rlvvkkZejfBaWnZCy9KjZd89YqaktYXbFmPeWxMI6iCEGY69bN8+Lt3ZSnJCy9KjZd/1lmkjKjkyMlz7pNpU2Me1AFed1tTZbj1iygktS4+WffdeXcNyZJdYHfd4XmfwcOOQRFFXfAaKX5rukBNalh4t+y5WG2pvad/uyPLb5uDdrQAexZcapyi3Lw3dygktS4+WfUfLqrnlFGlZneHFew0H7hIVF846NM3G9ZZVn9Cy9GjZd4+YNFTEw2PPFWlZauHKFWek4V4c97lbumXVJ7QsPVr2mdTdKmvpC4riXhIdAdsLMbShnaxa73Jp7Y2c0LL0aNl3DLzLcM5h1Yn2qfKl0Fwa7KuoM9XK8UG4JPUJLUuPln03dJusUysVatnz1a5h1YvL5qSSBvooeGkboZzQMn607Dups9a2J7WGWWTgKh2s7yxtmjesLfmt3jI5oWX8aNl3sTpLmr3wHsrbd7Zo19XeANuaMznOhHdOlSc9oWX8aNl3L1u2StnrJnPaGXjFBtZUwLAN0RU5m1/qQtETWsaPln0IRjGVVnazaARsybb3loXU6nMgOXWZl5479ISW8aNl39GypZMW/TCTvWO0CewYDTzmnNp4Vrv0iKkntIwfLfuu2Cqd86gdal8hta0KLaHD8pTqoMoFL6VlekLL+NGy7x4xB9OkXvZlRNlb/glqor0vw4Wt96x0Ky07oWX8aNmXDUeJslWgUse+nlfBo54GXrnNLJik35L6hJbxo2XfpWXJ6lq2oNdw21JkQTU2ENSKYdrW/ZbUJ7SMHy377mUrpZamTGDkvWNUIi0TIehGra1BmMaljlE9oWXyaNl3L1uhc+uIUNUiLVtNwee+s8VYB0suHS+9bOkJLZNHyz6TOttq3fd9WysIMteCplFX09jr/4dXvnXQIZ/QMnm07Dswuqpmmwpln0cUzgkaxTc9OUZ9nXsfl1oT8gktk0fLPpOal2NlVci8ewltSFh12fvfp/BMKytfaiPMJ7RMHi377mWrzlGihgYh6SCthVWP3vdczxjLBjW9dHwpn9AyebTsw/fqPkoaC9R62S3/DVqTBkvHHrvOifGW1Ce0TB4t+w6MEmlZlcGj6tqnyhlspD3XkxQT+5BbXSj5hJbJo2XfFVtthtrWYR/UAtHlYOwJSuu9Y8XW/JbUJ7RMHi37DqGgTKM9j+eyQKqk3ZowoeAo6Nl7aZcQSj6hZfJo2XcMPNJsSrPDxN3yzxIZ+LII2IM5h7nvM9aXpD6hZfpo2Xfv1XmWxmagpeOWukElju/apEqddM5LbYT5hJbpo2Xf1dUT16ytAP2svVn7zpatAYX7GF73FO6l545yQsv00bLvXrY8fLbs1gTxKLb2EvgI2gtKSO995K58iYGXE1qmj5Z9l4FXzk0yQ5s29jpZAbO+YFpi0aGm89KCjHJCy/TRsg/r6iitdtuJ7YP0olTBSlLAjqNX4dTLpbSsnNAyfbTsM6lpjPUzdJuL7S3/6NDUEMbKk3WicL/URlhOaJk+WvaZ1DVjna0arEE/508zeAlXXptnTbzWujXIU05omT5a9p1Vl91ZZj1sWWyfP91dCc6gvczFZJGVXXrZKie0TB8t+46WDREavEBTSiF1mdCW9qiw+8oj49R1iZaVE1qmj5Z958AbDtvVVbY29/lTjQRtKSQto3WKvJwvtSaUE1qWHy37TOoI0QuTR8qNu+Eo6d5bxvtWC5cxRlg4XnruKCe0LD9a9mEfeB+m1cEpwrQs2c+ZikCcrBay4vlSWmYntCw/WvZha0LCjAmh4x66rWkXW9KBZor0bOxb1pfSMjuhZfnRsg9ftmxl0gqMHlaNXiMtawhaKKH1zPPWUWM7oWX50bLvZrakDl+EkAtGBo4zgekgGOHU28hE9dbmYDuhZfnRss+k9lQT1pDaLO/eMltQVXZrAnrujSR+9pLUJ7QsP1r2IQOfWlZeMGU/d6ShUHexNWZtSbDySpeKLTuhZfnRsg/H81CTCsLg3XDUwr6b9wFcau1YJ7Z0iYHbCS3Lj5Z9J3WZqEUqqOWoq/t+40qJgRu1lWbq69ZNTDuhZfnRsu8ajtRsURfIvMHoyBlaTQUWN27DSl12q64+oWXl0bLvaJlrLnkJKIXKYlFX74FrmLOnhV56ZOiXpD6hZeXRsu9etnTqftqAsttGxdpeEk0MYc9j1bmm5UtpmZ/QsvJo2XdSy+xOo8NsK2J1pQLeQ2/ymqtjx3nrZctPaFl5tOy7ujpnyms4YNfIwMkjAx9eo+LymX0vlC2XLt36CS0rj5Z9R8s8+aQkYBymLbQMTLIDS3wIUs5Vy6VRej+hZeXRsu/eq1Mfyq1B+llRh7WDO5Y9yLMKrfjbrfOnfkLLyqNl3z13TK6cIg9b6hPEo8I2Kr4DNo4xG6NcAqN+QsvKo2XfpWWJURMrtEZ5H0pEqDzDi1vFjBhyt1ux+oSWlUfLvmPgsyGPfaGF9oq6XPbR8nDgNXz3YmKnemmU3k9oWXm07MP56upDGoFEWAZpHA6cLfy5RQjvPH3WS4+YfkLL7NGy76y6+MoaHnt13QtRukNLOqP2Ylfdm8L1Vlp2Qsvs0bLvii0dpIodODuHac8EvlcSjpYXqulaly7dMp7QMnu07LtiK7w0ig6I0sojVtPa01sCXr1Lmk113cnAGU9omT1a9t0jJmPyMGzopHsb4RzgMh1QXUq2LLXema+Of+6J1I+WfVdsWcTjQQUorSi2tC2oZT9aey6rdup06b2a8YSW2aNl30mNFPZVBMJ1FxAuBVr3AqmS5Sas6nfA6N6HdiD1o2XfxWpqumYf0GRFBi44obkazNIs9blT8DuPmIwntMweLftuPI9pjDkSLE59d4wyeNYCtfdeS6RF8cUlqU9omT1a9h1CQW45o4ONvPaCjL0ZHDP0KLPdbfbMt6Q+oWX2aNlnUvPwprb3gWui36Y7zAsCqRfOg9DkTsMR4wkt80fLvkMoVlbCGrG6t705eG+nw2mgxGrd4ptyZ2aL8YSW+aNl33Wh8GpKjSH/rH7PK9KyzAOmrObkO15fKrbohJb5o2XfTWJq4jAwhuQUsXomBmskkZbVjGtql3IpA6cTWuaPln1n1UYTE+7NwcWirh5tq9whs822vAn1S2CUTmiZP1r2XQbe8ygDEXR0jrq6ZahZOmgLixqLcr/0iMl0Qsv80bLvHjErIRIlKFMqSN0vW5MidK9GZY2McouW0Qkt80fLPhzPI5dGe4ZnlIjVHlIvEZhcSJNjoku3O5hOaJk/WvZhFwqNoeiAY2/5H+HA2154lGxNak3znsK4I/UJLfNHyz6TOlNt3LJAGnOvk60ELZUC2WcjJ0O7tI2Q6YSW+aNl3xVbonNwSbAq/6yTzWBaEMoqNnpnq/MSLaMDWmb4aNl3DnzUfeM2wzDb9213rNZl4KE1tplsrFsO/ICWGT5a9l3Lf+ucqjZQ8RV19e4DT5mhRGo+VTC3Wy9b6YCWGT5a9pnURXqZbB0m7Qy87otbZRJUQUWlnqLSviT1AS0zfLTsu7Qsr1kpV6hNOaRuEyrWDEQ68lJfaV2K1emAlhk+WvaZ1L1apeQEqbrufcEeohuDidOY5JuwXJL6gJYZPlr2HULxVCWpQcIesVq8g0UyBFMQI2OTNa5Z9QEtM3y07DswKi6psEPHwruu3tMdKLBYC1etMvItqz6gZYaPln0Xq9WKyiJoZBNk78aoqBPS6nt1Xc/WLr1spQNaZvho2WdSr2aaaw2VxSJWE1lITR2wdp9opHjpzhanA1pm+GjZdx2jslqfy4CwWTjwxVCHVpgjauo+JRz4ndXvnE5oGT1a9mFahgOjfIXuKWJ1wgGVZcKIH+7do7q2Ww78hJbRo2XftREOnVK6wirc9oYjBe+S930HXyXJnOsSQuETWkaPln2YgXdJXAjCV3oE7LQiA29lW3UtlGppdikD5xNaRo+WfefAVb2U0LZXoXDgM0ddvUc8vBb0vQ+837LqE1pGj5Z9l4ELl2R9gq4dq0U6OE6FkH9YTrR0XorVfELL6NGy72I1ljGpG+Q0+bddKHVEhe1N0+5ACed+ab6aT2gZPVr23Xs11172bXIqbYGoO9ikfdVhtX1WL+L1nUu3zCe0jB4t+y4taxGj9x6rmbztWB1pWZTU0HsulkvPdquu5hNaRo+WfefAu/Y2loDH30F8IZiPDoVL5zDtzpeOLzGf0DJ6tOwzqbH1lPtswFr2ijrcCzLWjLq66sw+xOatYuuElqVHy77rQqlSKs0RAm+pQ3hwKx3Q6+y1jtHxzuJJ5hNalh4t+86qSXuR8XP0NBy4cY+MLFz5yNYijocLn5fSMjmhZenRsi9bE3pJyUGlRAbubtDSCr0lzC6qrpTapVgtJ7QsPVr2mdRUp6Ptm3lJJKQmAl9h2tRXdcw2Ve8cdGA5oWXp0bLvesuMdzxWaI7ttztbP2nZsJK9FGGZl2K1nNCy9GjZd9MdZlY9Smpa6iCjKHixBovCsUe5NVu7tDVBTmhZerTsM6mrtzRGS5Ck9N8QSh3hzxmlycCRJV/qQpETWpYeLfuuC4UpcSKHoV1Dat27jvIeuh1j6Vq11Uu0TE5oWXq07LtBnlU828J9GXFn4JYjA+8CkY3NkVfN9dLtDpYTWpYeLftMasdkolFXt3DVv7URWvhu6D0KnRDexq11snJCy/jRss+k5lUpqqoFg7uB2NgLMiID58I9D16Tyq26+oSW8aNl3z13TDU06TAmIQhGmPax9rGtNboXrunWc4ee0DJ+tOw7Bj7CdocKsLcJUsOLt1IrWCskiNacL+1C0RNaxo+WfRerp5KXqqCLQmqLNLxNrbBKxzqSNy6X0jI9oWX8aNl3GXjWJRMFLG2pdQo0WxGwG2obTZ3HpTMtekLL+NGy7xqOLHNFVaiT94YjRLDRK7Dx8Dp1jHwrVp/QMn607DurrrOliNegPYXUPhvY7k8QTguNGha99IipJ7SMHy37DozOhrjrLJJcwoHbBOu7uM5zTkqRgd8autUTWsaPln0HRkmTzlqgZ6f9iJnBijjkFmlaX0jWL20O1hNaxo+WfYdQpJZhe4peIg2Xhm0fX1IolDU+BKmXS4cSWU9omTxa9uF4XpqhZoN9qzoidDNw5n2VPoU3z7J2E+8dqU9omTxa9p3UXltuEaFrlgTSe95hmn62y1rNy8gvdaHkE1omj5Z958CrFLPIu0vdR6x9OLSlHWoqZMniS7wl9Qktk0fLvkvLcHhRYRht4B7Pm/v8aQcqFNpHTkZ0aWYrn9AyebTsu47RyLTdeICnfWer9AWbe4PUlUozbXxrlD6f0DJ5tOw7hJKisN4dZVQt6uqmAyyKr1DeE9FuQymXulDyCS2TR8u+aw6W1euMYktrCwc+eEIruUJflVorxkUuHXTIJ7RMHi37rmM0JTJlClveG45sr6ibRYBT1jlzW9xuWfUJLZNHyz7sLVuYW86/HWeRqgxWKEG4Th8sIzW9RMvyCS2TR8u+e9laVZXCqkty/9uhxNETDM9oEnXXzLekPqFl+mjZh1Y9WutrgHSOWF2agHNH6G4JLWJ1ypdud+QTWqaPln04dEuTsu9BnhBYbO6bmLqtei+pS5nD4u9IXU5omT5a9l3D0V5iVZLB5iUgMveKuj15iyQZcS7rt6Q+oWX6aNl3DLy5MK4FpUwBSXX91jEaxbVHqM6jlEtthOWElumjZd+B0VZcMVTudcdq6RVc1SHRLLaMmfBSF0o5oWX6aNl3DrwxOWMBXduq296fgNwg7zWzTcLC+dJ7dTmhZfpo2YcOvBFjb0ARnCMNt0jL2Bky5pKql5puMfByQsv00bLPpO4aQXMoAkbOHcVWTmC1C8woqDXhHDPfitUntEwfLftO6kSUxRrUQQSiJaxaCSEieMm9DOJb43nlhJbpo2XfdYy2VgevUBlLOPCKDMY1QyTl3lb84EiXpjvKCS3Lj5Z9F6ulzrpPV7PuI9a6X66LNLAxViEl4nWp5b+c0LL8aNlnUg9JC7MpuO2W/41Qap37aHmuM69idOuosZ3Qsvxo2Xex2idn87JHL0NgavvSLXXgzpZ9P3+MS7HaTmhZfrTsM6lzx0aKe0jLMGy5DzBzg1ycuq9kq1xqI7QTWpYfLfsOodTcx0gMbdW+d4waeGoLLLeVW7Lh/VIboZ3Qsvxo2XfNwYqlzUGQ69ovW1FX713wkCb3mqt7v/WIaSe0LD9a9l2sFiRKrULBtScxabeAzw7Ynawn1rxuOfATWpYfLfswLWO1UsNtU466uhSCtnfKIiXXqKlH9UuLJ+2EluVHy76TmnW57H3B6AtksYKFmcP0xTUXwSGXXrbshJblR8u+y8BnVs9pbLf9cxMzMjKnBcME+8Awq1vLrOyElpVHy76b7kh9oax9KHHubYShsiVeUIhytYRJb629sRNaVh4t+641oXMqLnPn3VFsuciexCygzsstdUx06RHTT2hZebTsuzbC0igtcxhJ96FEwkjL6oDsvc82qOV+aUGGn9Cy8mjZd1Zdc/fGBqNkBqHw4t5ShjxdciqYG11Ky/yElpVHy74b5DEWHjmDtAjTIu5QNRWI71WJgrukWzNbfkLLyqNlX7YRiuNMgLYXZOyTia0v2v7ciwxGt0t1tZ/QsvJo2XexOhUeyAJMe756Rm7WUOKb5CY8TTvdkvqElpVHy74rtrL1IUkhzbF2WjbAV67Aay5v1Tz3S71lfkLLyqNln0mN3EfPzDBR9yRmFWjcwoGLUXWLrO1Wx6if0LLyaNl3tKwUCllxx+oUUk+EukwgZI5aq6Wxbi2e9BNaZo+WfSY1pZ6MfELmJJGWhStv0nb/EZbcFHX6pYs8fkLL7NGy7zLw7M65L8gp75uYtE+VFwOiPnUt7uXSSTXBE1pmj5Z9OHRb0/C6gGQP8hgJhPYIzXivTdBZ8E5vmeAJLbNHy76T2mvVQgxr7K0JORNYGhNajbw851Vk3pL6hJbZo2XfNQfXpblZhTJT3u/V4cCTM9TEU4vZ6Jd2oQie0DJ7tOw7MIqWW8IKQhgOXLiD8RwQCmNfzdT8Tl0teELL7NGy7xw4c0q9eRTSu+U/hytvaQmshUh5JOl6Ky07oWX2aNl3CMVWxjBmaE4aaVlxqHtaL9U10mye8dLWBMETWmaPln03s2VsTXKFlqO4lhWiVx47VmduXVbPeMuqT2iZPVr2XVpGNTfukZFFtrsRioR9zwS5yCCvqaV5pzk4koQDqf3Rsu9iNQkN1wHkOYXUUsGKVohSuxD1rsnu3NkSPKFl/mjZh9MdKbWCHfIO02LTwNugcOVN0qC88rjTRhgZ/4nUj5Z999yBmsrgBKS6u1DaNuixz/LkzNpyr/POzJbQCS3zR8s+kzppKcNxdxjx3Fv+NTIyJ/A002ipmq87m4OFTmiZP1r2mdQVldYIbdtoA2QOjFy8KuA0tE7eKd1p+Rc6oWX+aNl3L1uldKGO4bF/zjjM8N2WC6QI2Gb7v+NSXU0ntMwfLftO6kl9VFqQZV+6XTig4uowjSTEz9Xpznu10Akt80fLPuxCScWphC3rXpAxEaFmrtBqHyo9svNLR42FTmiZP1r2XbHVm+kaFXKOalqmpXDgkaCVuXR0K9zanVF6oRNa5o+WfdcxOlbVFLGa+o7VoS9U6W1P1tMU18Z8Z5BH6ICWOT5a9h0YbW2fLh6w2l797i0StD2YiXPyQvNJ6dJ7NR3QMsdHy76L1W2/XoXKY+xLt/ssj9feIwP3RrMmC8d+R+p0QMscHy37rmOUci1eHRL3yMBtn1TbTSlDJKK1dJZ1KS1LB7TM8dGyz6TeO6Kl7dO2a0WsLnsbYXwf2uySeTBFvXVJ6gNa5vho2XexevSZ0UPgjhn2GQ+I3ybBnEOUCGu6JvUBLXN8tOy7DLw1GQ0N8tQUUu8FODn8uTlLTT655kvPHemAljk+Wvbdc0fFKLZE9/aqFl48HLh1KpC70Shp7nfrS1If0DLHR8u+s+q5G8CxgjfZbaPUwdaqUIQ91ZZxljszW5IOaJnjo2XfvWztXZOrCBTbDpwjajtGWlajzmnLbfm8ZdUHtMzx0bIPe8vGorBdSCUXkB6mXYcWWN4K6UTCS7tQJJ3QMnq07LuWf/Lw1zOsGttuI4y0zOpuKOzSUyq4IhG/JPUJLaNHy757xFyzLl8TStrrZJsQmC2EmbugZO9z3Vl7I3xCy+jRsu+kRvXSopp2L3vx5E+xNQroJK8S+fm4tLdM+ISW0aNl3z1iluS2j2CuknG77RFSZ4Phq0SlLZhvNRzxCS2jR8u+Y+BNUzfjPVXtIGVb9UIEFa2atei6tE5W+ISW0aNl371szWVl7Xk8r9uBh++2NQl0qWVdqXm+VGzxCS2jR8u+o2UdJztXmKPsMy11gocxg+Bcjtpw+KWXLT6hZfRo2XcOfOzN/s1B6WfxZOlQrcZ3rUYSrsnLvJWBn9AyerTsu5ktx5JsVVhzv1fX3fJvA6FGHl6Ns06+9LLFJ7SMHi37jpaxmLY6YNdVYdVm26oJaA4qtHCMeqkPnE9oWXq07DOpV+OqTJuWbUZWfUGdwvvOVp7VMJz5rbTshJalR8s+k7r30lHRADn93O4oYdVRXCesfebZSq6X3qvlhJalR8u+Y+C9KK68wPveHDyKgRXJMH00j8q65X4pLZMTWpYeLftMaq9U25oVuKa0EUo4cGwIs1C2usdx7ZbUJ7QsPVr2XRuhqFlnhlX2qfKiBEaosFYaWAcmlUsZuJzQsvRo2XdpWRRZNMOq19DIwD30Djuf0CR+wiwys3IpLZMTWpYeLfuwY7SlTuwws4fUtI8v1TBy61rb1prxltQntCw9WvaZ1MYofdoAdGwguS5omA36LG0oTeNLJ9VETmhZerTsuww8ZyxZCArvhqO0GFxVYKY2eiZp/dL5U5ETWpYeLfvOqheHl/a0N2J4xOo1wAl311FPZXYJu770iCkntIwfLfsuVuc5R4/qyp1lj+chVJ8MnR1Lqxl53nLgJ7SMHy37TupihXejv1iOb7YrN9yLJ8sabFnKmJcYuJ7QMn607Dsw2nLKjAtG21KrNGjDChRNRS3RTHRnvvp3AGUvq/sHSv9VYJn9v1eaG/EaFmlYW+G/PY0os0aGtWjmpl3skv/mI6X/KqzsP/gj+c9WOoct57anbc0zSKUEbeZQOpUxaiTfXe/0i/6upuZ/KPQvQ8roT++8KY0miX8GbhcIjQ6NfYQvV5vWRuJL243yidC/DCf78wtdxr5eXAj2fPXe77/AdkN4qT4Ym4yZ7yRk5UToX4aS/fmFjqw7r9oc2PfjZbMBbXkkZqmQUVKfl3rK7EToX4aR/fmFTr1YRmsQ4dgi704GTWcJ/z2ltlpx2p2820+E/mUI2Z9faJKVxcN1Z2u6N3/bTsb2V8X6olp6uzOS9/sV4P9QafllANmfX+luNScV3q2CUWBNLRDZrkW9RbkuxJUvvXD8fgP4P1b6l+Fjf36l8+7zLuZRUaHuy1oKRntHneAsRaf6ulNg/X4B+D9W+pfBY39+pY01bFonaETk8Nn7gHHFFnKTlSi99sTWHaX5ROlfBo/9+ZUma67eBnidu0N0hshVouJy5TEp1XFp8vL367//sdK/DB778ys9Ik7XVTmKKi5RYyUBb3sDYeXljcbSfud5mk74mDw+9p3SczXR4dAkSiuJ4hp85gkzjRGu23DxnfYiOgFk8gDZdz2DudtoucFU28OWnffJDoE5W/wIl1FSvqP0CSGTR8g+U1rrUMJQOtm+f4kZ95r3DMpz2sI+pdwhZHSCyOQhsu9YKGrKvK/t/OyDRlrge1Cr1IkNa1pN78zs0Akjk8fIvnveKEl430BsuXaQjAlqSWt/F8U5e8JLTQgnjEwfI/sOe+v20JF7R7KNkYBHsK7hzSF3NLNGJfS+o/QJI9PHyD5TGudMzaqF9+YFUsKw6xLZizCmTHOv406VlU4YmT5G9t0UXhTNFT1sWnUvMopv6s8RzFksJ14rXWosSieMTB8j+457c2qtY4OGtk9Vk4Nr1NPcJQ1fJKKXbPqEkeljZN957zQ4lZFgv12F0mNBHR5K17Bo7iMtvFNlpRNGpo+RfVdP59KtTwfaeyVl5A6tTIu0bDIa8cBLN6rTCSPTx8i+G8uSNWtbuI9yRHSu4bjNOkKu2ofW1ancOXuZThiZPkb2ndJrIKNX6LTzMPcBjuzQl9TUF3lvl+rpE0amj5F9R04WaS99QqvWQFoXMI/cbEljNyzK9U4HcDphZPoY2XcZWZRRubQQOe3NwDoiC5cdsWVSyZoT+p3zpnzCyPJjZN/V00LDER1a2/puEGq9GuRkVTJb43FJ6RNGlh8j+667iMbQ7AX6bD2UJoKqEgn40lV9hE1fysj4hJHlx8g+U3pi41prBgxvHd47cu9mZcFcoT8PM1x3MjI+YWT5MbLvMjKjPnuZkAzDpjntF460TxePNcsYabQ7fWR8wsjyY2TfvWUJVs+NoU4XkNF3lSV7KIsK9+Vd5p33aT5hZPkxsu86+/NMUU9PWDO3nXvn8N55wU/0JsF9l+OO0ieMLD9G9l0fGVZE0j0fj2XP6FTwtL33XKY9SmrHSzZ9wsjyY2TfdReZlGmikJUYJK8C5tT3kbxcvVMd/VKcPmFk+TGy72w6IYeyCyLTXr/dP2x7hRGhNeSp13pD+YSR5cfIPlO6Du2rdIZV90281Aq0sb8q2Lq7c2uXLl2eMLLyGNmHXcAyamkdor6aEZ19k5P8M1q73bpWozuMTE4YWXmM7DtyIpMU9wtWT30faehgLb5Ki6XrqClfmrWUE0ZWHiP7rruIxpzaFVqOYC37lFK1kqGoLUOTPvu6dI7jROnHyD6cwIu/tCMYW0TnbBm8lhT1dKPu1k3brbXPJ0o/RvbhDEcZODwy7p99ZOGxwVKEba+aOkvDxpf2w54wsvIY2XdvWTgbrVQg191dNLyBzzKgcuLslFHx0unxE0ZWHiP7cNaSCFdR6CXnsGnc3SchdzbPIfveMnjJpk8YWXmM7DubHhWLMcOUXWXVFOZMfS8DrrR4pdRu7QE+YWTlMbLvMjJqapuMpfpTZS2Hti+lFe9tWjIZculs7QkjK4+RfVdlLV3ZnSBxqyBtX8Kba0AxV0qzDVl3GJmeMDJ7jOxD7j1aKT63zw6bTqLgeRH0lsdIvEord2xaTxiZPUb2YZWle4t7Ae+S9m0dh9p7AvWxYai3eulmrZ4wMnuM7Luek4WGzRfMsXcXZQ6lGwugVLbc0sh6Z1pHTxiZPUb24bSOrzKigO6e94LYvq/gJYKFUV7RWLnnS3H6hJHZY2SfKU1l31/IvIc26u4YbOAUcq+2Ou5GslLu9JzoCSOzx8i+e8uqTsP7/2rvbJoEwW3z/F/2bEQAQZCASquL40OusU+5qPhpbUpau7xKpfLvA/ZuK2Npp4pTReZEWW71smdmpxsg+eIhPjLUqm0NW2HQ2vzDoKKR1xy8O1nAssPI9DGyc1FWozlyKDBGWNx7RlCNEUJnS2E2meNOzonsMDJ9jOxclGUVTXoGjkuR9TUWbZQJc8zZijKNdOn03mFk+hjZuZyTXs2i2jquJ0TMESplhZbFNZrv63iJe8sOI9PHyA5W1QqjuvammQninB00DQOLK5MwV831zp5OO4zMHiM7V2tpVFvyK7rORU7aqFA6ZpBcQ5ZRmOYdcpJ2GJk9RnauhkM1WZUMw2U2xJQS6JqM1mjImLVNjXcyBtMOI7PHyM6Rk7E6fPs9PUZxRZZbgmpx+mVNHk03HXap63PaYWT2GNkxS9cgqMHWDGLmNS2r+hVtGVKaI+JIrZQ7/cjSDiOzx8jOkRMKxVZz2GmrOGukDDWtfmTBv5KiVa53soDTDiOzx8jO5ZzYjFhdkSWNi3sPj7I0iMuyxq1U08R3XjjSDiOzx8jOKbLeY0APsPpYLxwhTdCQq2tvQsPRTcMdGpp2GJk9RnaOhnLuo0eBOTJC1NpckdEADEkHT4pc7mT2px1GZo+RnaOhRD378Q21rRqOJB5ZjzogUB4hBCrxUv102mFk9hjZOUtLGKPnCNrXXMtRP07vArm3kdOQPsadPZ03GBkhPkh2zNQYcsyJENJcTfu7W7n2grC6ftO0giHcSe3PG5DMTf0o2Tn1XZgFY4TyMa22CoGFWoBn73XOgbXdoWR5g5K5qR8mOye/JVjs1eV3rr6ricyv6mnAqfuNPbmq3YEneQOTuakfJzv3yhG6BuQ1iwODR1qBwINrBYs6Sow5h36nz2De4GRu6gfKDqYjjDCpVuhphp+7GJVmBC2lQaHVOvqdxv15A5S5qR8pO5f1zSmFngqk1lZ/wbLmjQeBUEPpmDBUuZPfnzdImZv6obJz5VltBoyaAFcVR/Rz2w9wG1DnUAySsdVLB/gGKnNTP1Z27q4uLsdaD/DRcDCKf1Dfz4BCSlFqULoUV2+wMjf1g2UHU/wppj7X7NKqEDkFKObBVgrS0S2fA11S4BuwzE39aNm5l+pu4vcyQm+trk7fAbQEF2jTQihZVfgOQtEtWkaPlp27q4N2mXUCNzPf1Rmh5Nhg1oYrnwx13LmrdYuW0aNl5xT4qD0jVVAZay8rgqZUobn4nRQkFbqTPahbtIweLTv3hCmpYswNutUEEVcTUVaDGfJMg1NNl0p3dIuW0aNl57K/WykWSl1JohGisoLlXEBGc1snbeXSjGLdomX0aNkxUxdNblRa9ETWQFO/sLURgaDmxq1rTHeeO3SLltGjZefiap602pBBoVW9s5CZaqyAc9hMMWKQO2BUt2gZPVp2bldPKjG5gV2frdb9eaUmRILJHle3lN3Ylw7wLVpGj5adS02gqj2WBnksBa6DoEbKIMlKbJyGhUum3qJl9GjZudSEPkuvRSDlzL6rcYJp6VCHEc7U/PNLB/gWLaNHy86B0SJEa/B4GokghuFWFtfihXvtM4QQL9Ey26Jl4dGyY6YOs7dGmIAjuqkTVjCbsoYscVHsFvIdBm5btCw8WnaOga9oa0gGyth/TiMsAQvMlurIiYwv9Zi0LVoWHi07R8tSLaH7Nm6j+F2NUsCmy7LUrBbXbE3tkqm3aFl4tOzccwfNatMD6ZBaXB3pCJQnA6NySLWFcqmXv23RsvBo2TFTCzKVgbxmrzQ/wLWB9hxgdr/F2fV5vkTLbIuWhUfLziUHaxwxVoKic1VsFZdl3QxoxmI9MLLeiatti5aFR8vOIZRIPWRK0GnRslV1a6EMwBV3ociKre+YeouWhUfLzsmyGQfjCqlp5Z5Q9Ls6qV/dXYdESRIu0TLbomXh0bJzj5idUo1xNaNbI4t7zGvo5epzlEZDjIZ4Ka7eomXh0bKTGaMjJTTA1agsYltphA1BLDb0ICzRvNMxgXALl/HDZeeiLUOypBN61LzeOwzUagNshtaMTS7NnCfc4mX8eNk5Cs5TclwjlizIKtBjF2ak/o8UOK93zHprX28BM37A7Fy85fpr2tCVeeLyLNdl67H6G0mjEgMXvJNJ6GbcsvUjZufu65XuvzpCNynR7+tgULsIjBJm66PVealui3ALmfFDZudSUSy30cqa3eACzbVZA5PVJQN1UupCzHf6lhFuMTN+zOzcGZ6RNWCEWXJzbeYCzSIKUPWwunTJeul9i3ALmvGDZufeMtcbVsoJauE1s8MD7SqjwSQqxQTDTHeq9Ai3qBk/anaQmgU1clnWcZXprUzCGvy+7jkXlkKULrFwwi1sxg+bnbuvcyjrZgaRdV/34vd19uhrrg4aHnDpjHeSzFwebNn6cbNz+xo9jp44oITutqZZQWl0yCW6C4QWS7kzo4Voi5vFx83OPV27BOttMOSc5yq1Xv2DUwIrSoKp0NRL+5q2uFl83OyYrWcwyxQjSJcO0VajI8QCq9CHVCT3dCcjhWiLm8XHzc6d4cwhWifQgggx6QBVRkgpmtQeBS/N5CHa4mbxcbNzBQCSSVvMa0zLmnIb/b5uGoHnLCSpWL9Ul0m0xc3i42bnbK0l59oStNDXPHpxlTYlglXRmqef4PHWvt7iZvFxs2O25qSxdQugmFYN15peXSVADjHY4qaTb+nwLW4WHzc7ZmsqYyTtCj2TeHzdMxSkCWItZMxhznnrDN/iZvFxs3PvXHFKM5zQU1CPr9uEkmqFICkMpjk1XXq/pi1uFh83O8fDE60UlOC7OfLqMItQuQvQ6qXBYrXxnaZHRFvcLD5udi4vZcxBVgYwMUFEj7mK2973NWNP1fynfUmbhS1uJo+bnSvPlN78/xRyXu2ECynUQhmyJOSSpsvzS9osbHEzedzs3NtHzNGib2kOtJrhaAEz9ktbpYQ+TEa7kzJMYYubyeNm587wWhA5MSScK76OBjpb+RjLZNhbLXopVyFscTN53Oxg2V5F1JqhY+sQaxpgKA24c7Pc50C5lDMctriZPG52Lj8cteesq02hRbf1MNfhfoZjrJ1ksNq8U6JJYYubyeNm5/LNuM0YJkFo6tqsr37wY3SQ2WsIY2jDS/F12OJm8rjZuTO8T53TQ2uua19bn1BVBXjNcVnzE3O7pcO3uJk8bnYwZ3iY793sxu1Lh6/55TrWZD2ZxBhizXdazVLY4mbyuNm5d66QXH1NgcxrhstYjVJaM2hUZ+mqLcZb2myLm8njZgfzUlKaJrzamGWI0fwMLynBGFhQymzYLsVcvMXN0uNmB3OGWblPBDQTiGmunGGPvkqn4SLNP700xZx4i5ulx83OvV/nSFnWFACKBeLMHUxHBQpBuBuJ3eJmvMXN0uNm52IuV2N5dT9KNaw80pH9NNcMTWqmMmqM81IeKW9xs/S42TFbo7riLgHBQy+Pr7ES6CSBaTyrsE0Zd7qQEm9xs/S42bl93SlOHeKHtjaI2a1uE930jG0WWVmmt2y9xc3S42bn8lJS5lAwQMprFlekjxnXDVBaHqrBil3KD+ctbpYeNzu3r9MsiGHV5M6y5pkP8Bt81eQi2jSVpJfqr3mLm6XHzc5xM8W4sgtByoqvFfvKDw+QV3vhyoS5XmIpvMXN0uNm596vzcV2HhG4iutwGn6GU0TI4uuVe7Z2a19vcbP0uNkxW2fB1qVXcMk9YCWVQold/TTvE8NsOfMlHh63uFl+3OycNrM8OvcEc6y3j+KKXEc34B6tI0ZBvZRbGLe4WX7c7NybZp6ld9/SQ4prM4+owSK7DlfOPGoqc1ziZnGLm+XHzc69c7kIKzQTYA+rX8oqvQ5RoSiZTFIc89YZvsXN8uNm53S4b18WWc3rssfXtXrMVY1doE3VGVuol1rPUtziZvlxs3PvXEFIsChMWr1n14dS0GDUkBpzx1ku1XPFLW6WHzc7d18HZHVJBpXR1Xdb71zsp3lnv8BHYYx8a19vcbP8uNm5XIXOlhErYG7iOrxUqGEakBRtyJOaXnq/jlvcLD9udo6lTE6okiGnNayJQwTN1aAk7KOJTBu3zvAtbpYfNzunw0u3WGeD0LKf4bNWP8O1Qc0pJxfhsc1LjDRucbP8uNk5beZn9zI24FwjP2JBqDM08O+VY+1q9ZY2ky1upo+bnau/jiWMlRqedCBELAbaw1i9Z0vTGii2S9xMtriZPm52TodLSn43s9/S1tYon/JzjU9aBT5IrBYv9YqXLW6mj5udq7+mHLN0hUYfI/c80jaPrYEb+6EeU53jUl8F2eJm+rjZMVsPQv/vKszMa5ImrbcPswxYyupBO0K7NEmTZIub6eNm52zNLsWGMbSGCVx1d6hKCpJrEF/SeqvnlWxxM33c7Nz7dc6dq04YHk57zIUebgVDEExVyPzqvlXjI1vcTB83Oxdfo4ewNXzQMnEd3lfJR81uev/zWh5z9lv39RY308fNjtm6c1O/FCMUDR5fd2YoEhCox54xiO/vW/f1FjfTx83O2bqM2NTDLfTDevW8yqAfnwnmxFS58KV5H7LFzfRxs3Mxl2q14RYuURTi6BF0ZQ/PwCVOqrHceudKW9zMHjc7mG/WArbWwX+sa7Ji4tVXgQDNb+qQsvKtfLO0xc3scbNzOnyyzjX5wTIxxGQVFEcFZKw8Z81kl7hZ2uJm9rjZOUaqknIsE0rgNUC1Kigngx7ZT/dmXcal/PC0xc3scbNz2kwQE3aFuqbtxR4MtOKAmphTqZRSv6TD0xY3s8fNznGzohxbaDDyGgRRJoHFQcAzuAa2yUEu5aWkLW5mj5udy0HKkmLyq7oYuq07TqguyUDGSK2FXGq41C8lbXEze9zsXJ3mmrBYZoWZdVX2TF0xVwIqYWrrdXVGumTrLW5mj5sdszUTrpfq6Pc1GUQpATSyAGXX55VJEl7qoZG2uJk9bnbuvk5h5uZbWrpOv6/XrHMmD8Gw54KEAcetmGuLm9njZufySH07c68FMOtH//DkErw1qL1Tl9haTJd6z+Ydbkb4uNnB3EIT4urGnSvmUvP7WqNCLpZE85qyeEmb5R1u5jfMs/UpW5OHVjoGQtFV4zOwghW/ubF35Dkx9HApVyHvcDO/RJ6tjzHSaCFkmuAX8+qrQH6GD9dmw9ewkyjGS3WaeYebET5udi5nmKZJpu5Rdfd9XXKAMmwd6dpSSFhGuZSXkne4GeHjZudirlFdiQddFXsZohWX4FY+miuM1C0UbZfer/MONyN83OzcGV5XVwWLwOxBdpx+aZtwBQnENDIit0s5SHmHmxE+bnbw/TooahvQ5mCIec3J9asbiEqbzYZyv/TOlXe4GeHjZufu62JZjA3SCG3F1+ahtTKQdFdtHnu3fIml5B1uRvi42TFbI7oCK4VgMbKVZea2xtwhSDZmIhnhUg5S3uFmhI+bncsZzqmEghMQsawZix5z1dVIA2vmHLjQuPT2oVvcjB43O2brYrXX3gLMEVe+WVFQSh1SstootY7j0tuHbnEzetzsHDcrWuPstia66MpL8X2NVv2+nj2NkWe9VWuvW9yMHjc7l29WfANbJRgiCSJnhjV+DSb2No2x5X7p7UO3uBk9bnbuvm5ZdE04L2n1ig8UQIURcKJ6wDV03Kq/1i1uRo+bnYu5Kseg0qHl0iGudtI2lSCEGnFS8fD6EkvRLW5Gj5udYyl+avtpHUHUxuqXstIUGkHlrCpYS6JbOnyLm9HjZucYaZlosw6YIft97ZEXFP3IUGkWuFeqdmneh25xM3rc7FyugsooFBOE7BI8Zl754XnAqpDUbHWEemtfb3EzetzsnDablpoLMbd1/yW+LuQxV+C2hLhZCpd4uG5xM3rc7FydZm+hiwqMuWwd6oTap61nL45ThgldetO0LW4WHjc7Z+uPeszGwNYDxOFb2oJESIXHZI+u1/67Y+stbhYeNzvHUrIwVTGoJG7rwgVK88+0JWSlEku/ta+3uFl43Ozcvp6zag4dhgdYqw9SBCPqoFJ7DiYy8FL9tW1xs/C42TmWglRLTWs3r/t6JATzcAsse2ydDUOnS9zMtrhZeNzsnA5H65zWfK655uSu/HALPUGutUYVE77VQ8O2uFl43Oxc/TXP3nIukK0bRIyrR+WcLtVUJebkAu3Sm6ZtcbPwuNk5W/u1rJMR1GT1Qcq84usBFAYnwRw82L5k6y1uFh43O5er0MVt2hrYFPy5ds8qDaiW6iQU4VvczLa4WXjc7KCtG4v0sUAZQxR1W6vrcA92XIkXmzxvabMtbhYeNzuXlzLQ0jrDWdfcvbo6LCAHSCFM3+AdR73z9hFwi5vx42bHbN1cidGa3iO8anxICVyaB6DEoc0uWsadHKSAW9yMHzc7t69rLKN0Xg3D18ymWaFSaJCD+LerRWK88/YRcIub8eNm57gZYYpNE3RjP8PnCFBnm1Axhj6iUOVbtt7iZvy42blcBddebfgtPRPTYikVSop5DQeQuSqww7zT3yzgFjfjx83O1X3MNeu8dmBL0W29ulXqWPG1dvIdnjvesvUWN+PHzc5pM+rTBVmBPoNrMx1tcTOCmqIy4aoFuPPOFXCLm/HjZue0WWJJJTZIaqsmtzYo02MuUgmVU7J+qe4j4BY348fNzt3XqWhcjQqLb2KI0svKVZirsXRocQxL5VZ8vcXN+HGzc2d48LCm6YSWVsyFca5RmgZSeRVtYsF6S4dvcTN+3OxczDXISp4JmoxVz+WyzFrsMLmN2dKwVi7Zmra4WXzc7Jit2UJn9qg6GE2IbfWozNU/JK4l96IU7vDwQFvcLD5udu4M50Ilx9U0Y/WUrkagMzXIXQhDbi3VSzqctrhZfNzs3Ps1dsvswtu0IMTkgVexlADZPOaKnWO6U8/lOmHL1o+bHbP1ZIyRSoEw0nrncgmuAQNwl1ITdxpySYfTFjeLj5ud42Y194Ehua2b6/CxMlRKZRiNaw5LjF+akxtoi5vFx80O5iCFHiYRhKyLkZJBHTWBWKA24gxW7/QjDbTFzeLjZsdsvYqsZxeBNnC9fYQGpZZV2TXmWM1Sut7S4VvcLD5udszWo/duigo91lWTG8VVWlBAGhZnXD0Nb53hW9wsPm52sMbHAsfcAIstHS4FalkjIWqOU1tTq3f6DAfa4mbxcbNz9ddYQ2klQw/rTTO71bWODK7ZqNpcecOX7uuwxc3kcbNztu5lirKClNW3MPpnhn59J8qalIfH2JdirrDFzeRxs3M63EPq2jBCk+mKLHp8XVaxZkZKKan1lu7U5Iawxc3kcbNz8bWGGLIrMm3Fz/BgEyy5rTmnxoIlUr6kzcIWN5PHzc7pcNfa5uc40Op+9NE/XEtFGBmHaJYc7RIPD1vcTB43O1eTm2eMo3ZofZa1rxUKjtWFVgNGXK3Pbu3rLW4mj5sd1OFZEhuDTOor5sqg3XV4zsNKsMwT79TkhrDFzeRxs3NvmprbLFKBMrk2KylAibVASnGMsTrZ6Z35XCFscTN53OxgjU83NY+qawwDouQKFqlAmFPQcorIl2p8whY3k8fNzsVcpWOLY0K16LbukUGFPNJmC8XU7X2pv1kIW9xMHjc7p81C594GQyi63j6mQGnoHzBpxcSd551a+8Bb3Cw9bnYuZ1jWBPsQIdXu6puqa7MkHTzY6l1HsnkrP5y3uFl63OzgOxe32GaFpMH3dVg5wzwG9BiFxVpQu8TDeYubpcfNzr1zVYmjYAea6vua24C6pqhKY0655Vov9bILvMXN0uNm5+JrEfSty1CCCMQl0BT7gmdzkodgVvKl2j3e4mbpcbNz9/VMubZqQFIrxKgNLPlpnv1TDquzeLgUX/MWN0uPm53b12nGmuJ63Vp1H4kD1I+UpFQJZ7QR+FKuAm9xs/S42bmc4RpwEhJQXH0LI2e/r3GAlBZ6LShTb8VcW9wsPW52zNbWR2ytFBh+mP88F6BkQhilqPTJHMed3rPrvNix9eNm5+q5Qh1KgT3SSqtvoVXQwRVKDIX9dA+WL+Uq8BY3S4+bnTvDcTbEiMB1enzd2gStFWGOwaNiZr00nyvELW6WHzc7Z+ueQsfJHm6hx1y9ZijrYTOptd5l5Nku7eu4xc3y42bndDj7xZkZQebqoUElQRHMINykUKFu7dI7V9ziZvlxs4Nvmo25aIFEHm5Faw00DvRLO48ScqBxq29h3OJm+XGzc4w0dr+uU4DeZ15zfNAjbQ+3KVBPTClKvaTD4xY3y4+bnbuvEytmU2CJfoYn6mDiN3efE9OwMrVdYilxi5vlx83O5SoouTwrE3g1oHVbp59zFaYL8UJVqsotbbbFzfLjZgfruSRKQIQYq8dcvTOUUQ1yrGytWuFbPaXjFjfLj5ud0+EFQ1glmjMvliLDoPqnkPoIyFWjXtPhW9wsP252rv7aT+lSdQKuko8YXKBVIQGpteU510S2S/lmcYub5cfNDrKUkEcIHVJr+jM3qzX6ka5SGlrseqsmV7a4mT5udq6eazRj7nm9eKzes9ZB58jQ/SLvOippuxRzyRY308fNDr5zJavmZsZuDaLxyhSf4ke64rDGtemlM1y2uJk+bnYw5ho001jtM6pAzN1tbbNDLTlrj7PwrfhatriZPm52zNahdu5zMLS6cgvjmp0asm/zgTEWlUp4KeaSLW6mj5udqwXA0nVSgdJXbxwKEZRZVrr4FB4Ji12q3ZMtbqaPm52LuSJRCRZhUo+uw8X3dVJ002vFllu61vNKtriZPm527gzPSTT58e0hV4VY80oXxgYFc+2p5YD5lq23uJk+bnbuTZOn4SrgilHMtRlWMNUObuSB01Lmeik/XLa4mT5udi6+FiwapENZE1Mj1wgltQHaapOR28R4S4dvcTN93OxgvllahbgDmg6/r1cLpEqZgHqeXEfI+dJM5JC2uJk9bnZOmxXfymtEbmhzBdnFtRlbhcFcRp7GFS+9aaYtbmaPm52r04wtMi0eHpYORz/INTQFCjN2NMLFre/Yeoub2eNmx2xdWve4KjGMEleuwmzrTZPd1m3GGGrjcWfWeUhb3MweNztma5WaS/WTe6z2lDHZgJpGhS6GyTd1KenS+3Xa4mb2uNm5+3oUNyhFmH3wmn+doVonGNlC721avTUDIm1xM3vc7Nx93SUH0jXXftXuNUoefeUMHMr0y9qkpUvxddriZva42TluxspSPNzStHj41AmljQ6DZp1TInW59H6dtriZPW52MLfQVZiWAL3yXIU+BtqxQpi1N2RKfO2+3uJm9rjZOUba+0BSgxBSW73iA1Tx07wXw4h1aI+3WMoWN7PHzc6d4T3XVaLn8bXZer9GKDQazDGLhUEd9ZI2yzvcLODjZudiLi6F42qaMVd8HVfmWXFFPgfllkvnemu2S97hZgEfNzvHUrCgBHJbU3NtxuRn+CJovaeSaqTIt7hZ3uFmAR83O/f2EWIasnpKV8wQRQl8nze3tdTuX+i9XuJmeYebBXzc7Fxu4fATvHSFiQkhIhZQLQLkAXaNiYaEW2f4DjcL+LjZOW42h+bBy9ZB177uULNLtcmcc26J+FYtQN7hZgEfNztXz5WlDowdsCW/ry0jmGbf11nUCubY6NZ9vcPNAj5udi4vRS1yy+v92vy+Hh541bZGqU6eqY0cZrqUb5Z3uFnAx83O1X1MG8a0anxWfJ3i6nmF7NpsWImFcI5LuQp5h5sFfNzsHCONJSSyBlyWrW21SjGcgFRsZNMk5RIjzTvcLODjZudirrKa43AB0jVjUX1La+4COHOxGavkfum+1i1uRo+bnbR1KsnPcIuBIYZUwaYqhFqCWUs1lUt1H7rFzehxs2O25kIljqpgNpvHXBZW3UeFhhUz0egil96vdYub0eNm52zt4TVznTB4zd1r0VWaku/rICRSCku4NBdAt7gZPW52TodznhRGgsKrFgCxQsViMNYAXTGdaV7KVdAtbkaPm53LQWKSGda4pl78DK8SQUU88JoxuTxDwnRptotucTN63OycrT3A6oyr2ezwmKuYn+GdDJg93s4jdLqVg6Rb3IweNztXf825otTiG1lWR5xp4Ac3A2GoXVFK7JdyFXSLm9HjZufyUgJWGkYQuolrs8pQOyZQSljZREe6NItNt7gZPW52Tof3pIka+RmOEaJZglpxQBPEoqm32i69X+sWN6PHzQ6e4WO2XiqwRo+50qq157HaibcyLfcebr192BY3C4+bHcwPx8HqFp4YEsTQGli2AUTTaink1r/0fm1b3Cw8bnZOh9fUc+fgkZYLtDhn8TPcdTjOgdZnZrzVB8m2uFl43OxcfjgG41wYJDFDZA1gVAZgCkgqedi8xEhti5uFx80O5gxXLVPH0uFrTi5V8LhawP+0HkbjLHiJpdgWNwuPm53T4RHLqKO6GEPf15EILJYGs+YZsmWKdGmepm1xs/C42TFb05RcMCOQTVn9wyNoTwgf2eFtzFhuMVLb4mbhcbNztm5t7eAOI4+PHKQEuuZfI5c6tSap41bMtcXNwuNm5/JIRVsojSDktvogrdq9qm7rooHM93Ust2KuLW4WHjc7l5fCfdSoBaalClG7gJaGkFOl2YtJs1s6fIubhcfNztVzVU0jxwxNO3rMVVZXux4hyAhFCirRnfjaA/cdW/PjZufOcB7c2dV3STgh1j6hYDfoYRqNJGnynbcPxi1uxo+bnctLKc2tmQIYd3Vb1wFlsO9rFPIrfKZc7sRcjFvcjB83O1fPRcvS0ePrFNe+jgUUa4c+clmpKdTyrX29xc34cbNzbx8zUlsdZzlxXzU+DBZpwnSDo66RfOVOfM24xc34cbNzNbklz4oywcPsBjGsmtzWCgSq0luNpJfmXzNucTN+3OwcIw1j9moIs0l2HR4H2OgdgqXQKIYSwp0aH8YtbsaPm517+whhqlsVWgi43j48vu4yADmGmJRZ550+SIxb3IwfNzsXc/l/cGAA8l288s3KesmeIHPyGJqKjFvx9RY348fNzuUgdSEx6zCTBog5BiiWVnMFG4mTllJv7estbsaPm527r3PojTsDz+62tuo6XKUBu3YqOc4y6c7bB9MWN4uPm507w6ffy9ll2aDqth5JoAaPvpppnEGKUrxl6y1uFh83Oxhfh6qCDGU1G44fY118d0PQak3HnC1fOsNpi5vFx83O5ZsZ9YDBgKW2X/ogUTewHEqcFJL2S/E1bXGz+LjZuVwFklpUVu3emvdR/AzXGjL0GjGkwjmHW7be4mbxcbNz79cDbXJZ5bh99Q+fCsqZIODMbYZcA966r7e4WXzc7CA3S6NoVA+3gkCsHngVjhGozkjqV3bRO3kpTFvcLD5udszWUiUnv5XBevSD3A0MNcYKoxJlCtiG3KnnYtriZvFxs3N1H5GjZJqQWX/JGS4sA0awKf7/puHSOxdtcbP4uNm5M9xcnHXpwKWvfa0FaisK+aO5WUPDcuu+3uJm8XGzcyzF1hN1qSAYFg9fdR/DDd5x9QIdgsiX3rnCFjeTx80O1nNRK3k0QA0eX7eRYbU1A7Zs3bTUW73iOWxxM3nc7NzbR/AwelKCIEubxVA85sIA3WSMwuib/Na+3uJm8rjZwfxwipzEo2okj7ly+uiN4zGXpWC9x0LjEiMNW9xMHjc7Z+uCyeIgsOQf4qh+X6dA4Nc0xxKotXQpvg5b3EweNzvHSBGlEw4XY6vGZz17lOGB10g1mQdkDflOzysOW9xMHjc7l4NEPSU/uiHKmpNbimszsgypCrL5pWrzljbb4mbyuNm5M3zOHnDFXDEV8Ks7gKpf32lG5lpyDte02RY3k8fNzsXXaGU1RoEkaxabaoKFwCFEt7OU2dq1+HqLm8njZgdrfGKaHAVkNVeIWtfcPR1gfWTMNnO9ZustbiaPmx2zNc4qefQCoUzXZkEaFBQPsvPMNGPAGi/Zmre4WXrc7Jw2qxI/ske5UXNtVstKSVGokmoPebZwKy+Ft7hZetzs3H1dJMQ+fTf31hcPJyg2modgdTZjo5gvxVy8xc3S42bnznBduZrcoE71M9zlt9/Xc8AMQ2v0fb3O2ju23uJm6XGzc3mkKtJsFEC0uPoqLEY6GNZwH42Fers0F4B5i5ulx80OxtdFht/YK/1o1dp3BldjFcIIqq2oVLtUa89b3Cw9bnbunWv2xmIDhnXzfb3qr7t/NkRKCzVJbpfyUniLm6XHzc6d4bWE2lAgi4fWMcU16zz55ibruVXR1f/gjq23uFl63OyYrcssqTQ0mNlch69uGmUsRppVRhiGcouR8hY3S4+bndPhPamszKM241gxl4fWaWUPZw+62MUZ6aU8Ut7iZulxs3MsJWkcrBNCkbWvVaAINRjIIuuZiy7N++C4xc3y42bn9rUkK2s0F4b1fi0SoOQcoSXtLSuPIbdsvcXN8uNmx2ydMcYRWvL7euUWjpngo2UlETff4GrIl3R43OJm+XGzgzocC61GCmorZxiza7OkBmvkXuBYMc9LPTTiFjfLj5udi69ZyFUYrXLc6rae2a0+BWpXSqJWE1/KLYxb3Cw/bnbuvm49jjEHlCqrxmeF1lkKJONVqClx5YXdsfUWN8uPm527r7mFoqNDCSvSikOh8GggMyVBbasK+5Ktt7hZftzsYI0PY+M1n6vIqvuICcpoBaTnNSg3xK6X3j7iFjfLj5ud02ajtjliANK0Lu3hZ3jTuEYuWiyl+N196wzf4mb5cbNz9dctTWMWD7LS6o2zpp63PoDyGNpj5XRpnibHLW6WHzc7Zus+C6fBDXpyC8cga3bq9JhLLVMgl+ly6U1TtriZPm52sO6DUlMymH50Q7TuKm2RcfeAoDJGrenS24dscTN93OyYraO1YL0KdNG5WIqf4YbTL222Vpi1a79k6y1upo+bnXv7aMU3dF2PmOS2NvWYi2aGOKsIGVIMl96vZYub6eNm5/Y1TyOPt8AF+TrDcfWUZr+vQy9qJjL7pZhLtriZPm527r6mkqdZg9T8Q0wW1/zrDlVKF6vNhC7pcNniZvq42bkan4rF0nq6juond1a/r5E85ipWA8UaON2y9RY308fNzvFw7jRtCORVxRWJ43rxqjA6S+bqtm637ustbqaPm52zdYyttdVOelV7xFXes+5pGFiDrPi6tEu5CrLFzfRxs3MsJc5JYQVZpsvW5rbOjNBHwhLIbV8v9TeTLW6mj5uds3UptWuKQCn0pcM7WJgFRnNZRKVxuDXvI21xM3vc7FzOMLv+0jIBU7WVPVqgtCZAI81RJ9d8af41py1uZo+bnYu5mu/slhWmUoGIK9wqfobXYsplBo+/LunwtMXN7HGzg2d46iqF/JZufl9zX7PYZoPFyDMOLb1d4uFpi5vZ42bnGCmRlDwMjGXt6xF9S68W000G1RQz0aVa+7TFzexxs3N1miN4WKUJGOcKvJYOL5ihG60ZL0KJLtVfpy1uZo+bHYyvpbfGBGmsOs1JFXTG5LYeHaVmHTVfsvUWN7PHzc7lDHfOk3xfC8X+c01uXQX3NKKrc6F2rfds2uJm9rjZuTOcJPjebSBp9Uthj7lMWoHcq2/qMJFv9VVIW9zMHjc7ZmtOTTWlBkEwQew6oLZWoXBNobGyzFtn+BY3s8fNzsVcCXm9MECgNdeeKoOHYNkPcpxt1lB1XNLheYebMT5udvBNk2sUWTMgVl5KbAksdoFBVIOmRuNWDlLe4WaMj5ud02ZjcJNEIFrTer9GKJ0rYK+5VrRs49KbZt7hZoyPm51jKYITY2PoET3mGj34fT093O499pZHTe2SNss73IzxcbNzZ3gbUzhVqCl/NL5isCoIJDhcs804ru3rHW7G+LjZwXouc0E2EFyDBbd1SLAKcUFCYMpiuubt3LH1DjdjfNzs3BmOJQeNBj2s3MLQGyi2DC3VxtlDbMmX3q/zDjdjfNzsXE1unKqIAo2a6/BWZM1iqyvSnpEtrRTDS7be4WaMj5uds3VqzNoazOyyLI5GUIQnNI/DQih1znKp/jrvcDPGx83O5aVUbsTVYCYcfl+zQYkzrm0+MKXgMdelmU15h5sxPm527r7OI87Vj7TMiBAJG1TJ3Xd4mUPKtECX7mvd4mb0uNm5Gp9smeLsHl8Xj6+NIlSMCQIZjiihj1u1ALrFzehxs2O2bjon6RjgG5whql/VdbU7w2ZRsJRab83n0i1uRo+bHbO1EKeEQaCO6fu6rTrNWBqYUe8y2nR5fsnWW9yMHjc7l5eCYXgQ2yEM9H2dZ4Ea1wS+mUrVTBrw0juXbnEzetzsXM6w39PJtzOMWV2Hdxp+X/uRnnNLqZlv7HhJh+sWN6PHzc7lpWjuYlxAmqx8s5bXxFwDipRzquIi/dKbpm5xM3rc7JitRw+FLE/IsropEFaotQosRFoyrZeuS+9cusXN6HGzc7aWIBxzg5Djyg9fVXwqExouU+t62rz0zqVb3IweNzvHUjpbD2H1ii/oZ/iasWhzgGUdpVBdiYaXbL3Fzehxs3OMtBnHLuRB1qq1L9XAolYYzVLmWGMJl+5r2+Jm4XGzczlIOkdaPa9mk7H6mxGUkn1fUxqkKjLTpTPctrhZeNzs3L62TOJqDJKtfilj9UvphWBwa6F4jF3wEjezLW4WHjc7l5cyZXp4NWDIsrX5aa5SO6DMlkasI5RL79e2xc3C42bnzvAWMw5jv6rTylDAAVrE72vElt0PCo9L79e2xc3C42bnbJ00KH5U9qT5kY0CxqaAzNXv61bxVh8k2+Jm4XGzY7b26JoaCcOIKKvPsIBhUgjDurg26/HWbBfb4mbhcbNzLCVXqb593dZp9agcZeWRDpiUV5xdmNstbbbFzcLjZud0OFvh3N241cMtj7nyes5skEOaqx4kz3lpjo9tcbPwuNm52r1ccqIksOYpQmxt3dcuxgOl3DhNl2yX6q9ti5uFx83O5ZG2mmJlgYCZ1sym1d+sJVDGUrvNSngn5oq4xc34cbNz9zVrqVM6yCAPvGZOq9qnguZUe9E13eVO3UfELW7Gj5udy0sJNZWYGXItHWIeHWptDKW2kIxS8yj7kq23uBk/bnbunSsN5lWnmfVjLgBGqL020BImEk2zcUeHR9ziZvy42cE80tYNsUOwtnIVWgRb4bbGQKspbdB0y9Zb3IwfNzt3XxMFwTAhl+Y6vJYKaxIfUGfpKzs8hVvabIub8eNmx2zNzcZcyYQSFhQPjFBmnwuoGOZQTcOt+3qLm/HjZufeuVrIGAdCSogQpQbQWRi6dBta1DreYSkRt7gZP252Lr5GbTWEAWMqrpzh4vf1ZBfjVmZryvlSHmnELW7Gj5sd5GY2O3cGpJFcm9FqbWYZ2qwJpwdGhW7d11vcjB83O8fDe5FMI0Mvye9ryeb3dYkgPOfUrhXTnXeuSFvcLD5udi7mKlVGjeZB1uo9m61AERSgGlvpREzj0n1NW9wsPm52zNaW+hDfzlDWgJfYe1hphQrdLBdNGunS3L1IW9wsPm52jpvFMcKacO662Pd1ygQlKkGYdRbiGlq4ta+3uFl83OwcD+8zjJ6ma7NVneliCJSqQTa/sZFSl3pJh9MWN4uPm53LN6sScwkFcuJV4xMbWJACwYoFinFqvMRSaIubxcfNjtk6ImMrMUEao0J0obbqrzuENXWvhzpGvzOzKdIWN4uPm51jKVQ1F1zv1xkhrurc2vxIH0olMBaadim+pi1uFh83O2Zrsm61UYQwqPsZnhAKaobmkpxZJqd+J2c40hY3i4+bHbP1pJpLzQNS6W3NbEpgHwX3lrinHrjzpTdN2uJm8XGzc/s6phZbGGAfb5pt9UHqA8Fazs0v84x2aV+HLW4mj5ud02bFDEMIgB95pNEmWCoCVCjharMw7VLMFba4mTxudo6Rtkk01+sWVoKYU4JSVuBFPVeciVu/xMPDFjeTx80OshQsfWYGCasWoKr48U0GWjISmYxRbu3rLW4mj5udq+dijU1zXXUfuLqQNqhWFWxwsRat4DVbb3EzedzsnK1rUh2SgMyv6sjiW9qlN7RZyGpETXanX0oMW9xMHjc7aOuweglXoB4SRGvBw60+Vivabj0m12Z3ZrHFsMXN5HGzczycclAKEyaufqSpZyg4DJhCQcaVrXKJkYYtbiaPmx2ztZhWP7gj6AgMkWaFGjiBZBXkmlO5lVsYtriZPG52jptZDpLiGuuC1bWZm7kEHTBKFmXxLX7r7SNscTN53OxcLYDWsfpbQSscIfbhEjwkhjS0jFAk1X6pdo+3uFl63OwcN7M+e6sFEtU1x6eRh1tVQFTI8kiE8Zatt7hZetzsXL5ZtjTzTNDHqgXgTqDTD/LeBtXcSPu4FHPxFjdLj5udyzfz4ApLDJCn6Kr7EKi9rTaGGEtKpEUvvXPxFjdLj5udq+fqRWdXBdLa/b6OCKZWfIcvQ1euLd/poRF5i5ulx83O8fBc/WoeHnMZL5aSAiizx9eYUV2gjxHuzAWIvMXN0uNmB/NSqLitGzRdjDRpcG0mw+ProXFgmyHf6VvoB8eWrR83O6fDJU4S6uD3c1jzNCMY2oDoZyxaZuVLM5sib3Gz9LjZwfprHoxk0K1WWJaHMicDl4bWIoZ8K2eYt7hZetzs3NtHIzKLHYZZXXMBKlTmlabCkptQ1nbpTZO3uFl63OxcXgr1Kg079BIFos6PdlcdUku9UWyR6c58rhi3uFl+3OyYrVP06Dr68T1WanjkRlDxoxZAQ5VU+upXdMfWW9wsP252Tpup9Skhga0i7I8+w7XHAepRd1gtxOu4ZestbpYfNzv3phnjnDl0UBq+rxN96HD/zPe75ZBVbvWyi1vcLD9udpCHU5uxV5DkYjwqDo+viUBmSnlSJ7k0nyvGLW6WHzc7F3PNOplolWiOsGYiV7CZXIxTdXEmIxW7xM3iFjfLj5ude/sYXFKaBNRyg1iGm1kngmB1hR5M+7z0phm3uFl+3OxcfF1M3KIJpq7eOCFEKF1cm0kLlWNi0ku1AHGLm+XHzY7ZuiTmaqYebumEOCSAmgbIbvophtH4ljbb4mb5cbNzeaQlYZ1hQOK0+pGutrMtZJjDt3hhjdQu1V/HLW6WHzc7x824q2hJEPOq3dPV3wxzBK1MJsIuzy7ta9niZvq42UFulhpZmqA5Z4i9Bb+v41xd7UinB2RidxjplyW58nVTfwM2a//xg1vnh/K3f9L40/iz/9T/efzlP1vw73/yP/z401/Kj238mvE+v+Z/6e7f47/9+aff/vyj/OHHf/1DL38pf/izf+FPwPAVq371D//8C/70a//aVv40fuzlP/7p51/z4XXz33/7f8Yf/uf/+vEfAgb5h58//8O/U1j/+/ff1n/6c9yvCNE30BcLv/ob/s5Z9de+rfWN/c1f8Ve+9a98g3/9gpvmbyz8K7bcbcTJk7qlAbWgrsbZCFrMIGflkeua0HqnuOVLh/613/CLQ38DG3wO/Rza7cqDckIDIV3TPDB5MOUHdhmSLdNw5XWnK+GXDp2/7tDfAECfQz+H9tu+FeFVsGJhtfcpk6FoFUil1TQwxUl30N+XDv0rP6tPh/4Gyvsc+jm0S46UxrBCILx6BCeU1YcuQqhasZfY8NIszC9bnXxdQ9tz6OfQn4ubDV0iVZrJfbn5h0kVdHVh6yHa4J5zvNT0+kuH/rqGtm94m3kO/Rx63fwSQ9IIViSvSqsJFa2DmfUsacgod14lvnTor2to+4YHqOfQz6G//85UNIXZIKSySoJdQ2vKCKH3Ua2Sjn4H0X7p0F/X0PYNr2zPoZ9Df/9daU1nzQaJeeXqtg61UIGRRyhWWsB+KSgMGxo64nPo59Cfi3sPplmHrChw5JV8HsTVxmpx68FgUjHpXC5p6LChoSN+w9v4c+jn0N9/R9pUokeBaeVuRSwErjIS1JiStIa+fCeL60uH/qqGjvgNCQDPoZ9D+19zZY0E1xiyBmbHSgFq8M9Yx0xMRdO4Uwr2pUN/VUNH+oYsh+fQz6G//25wDDxiAoyUVp+oBrXnCiON2lRLzHgpKOQdDR2eQz+H/lzcw3aapQgboK1kYuQKdc4MWJtoKqXleOmE5h0NHV5y0nPoz8W9oBCpSZ4uOdTVRqxhrCHvAuj/6HqjVJZLuRy8o6HDS056Dv25uHdCj1pKd7WRex7g8mOV2FODIi44Qms94yVsxzsaOrzkpOfQn4t7+dCrYXaPFcJSzh8cWrVXKBazBsGW6U5f3S9HHnxdQ/Nz6OfQn4t7yUmLNEskQFyNJ407WHTxgT106lSY+E7hzpcO/XUNzS856Tn05+JmZzbTwn44V2yuoUvMYLl0GNPCCCnF2i5JjrijofklJz2H/lzcc+gxVwUWQ+qxrzLaDqWN6jFiRo8HOTe+Lzm+rqH5JSc9h/5c3JtNEUrVMQewrVyOoAHK4ALWeX1lNVy4VIIlOxr6W8ZyP4d+Dv1RgpXmOpwTjbheCgmqZFqjqUNFCylfatT/pUN/XUN/y+zx59DPof2HI5M/ZnfGgrK6qiEUCR1w5N6ljYDx/gn9dQ39LQPWn0M/h/7+uzKwEq43FfLDOY5e1yiVlcuBkUvLgrfyoWVHQ3/LFPnn0M+h/XAcQg17A2xrbqP5Ca1WBvQWV3/TKpUvSY60o6G/Zbzbc+jn0N9/RyXGwDKg5tVACi1D6YlhzmGuRTwovDSw8EuH/rqG/pYZds+hn0P74ViC4KQEirKw3axgeTCwEHcMEWe/1Dkp7WjobxnU9xz6ObT7Uo6sI3+4sTt0W2NQUjDISkmCxBj/P0iOr2vob5lG+Bz6ObQHhVOMaqrQ4uonHsUlh/YMktldHPPUdqnqO+9o6G8ZE/Ac+jn0ohxzNkKDOmUVyYbon/kxzRXDtOI/sVvZdnlHQ3/LLITn0M+hV7dw4dxmgVjXZPPQXHKoKVCopWceg/BSgn/e0dDfMvDhOfRz6O+/s2gj5LFKVChDlKTu0LkDrYHAQavWfElD5x0N/S1TLZ5DP4f+/rvKtUsuE6jUNc/B5bO1jzSlnkOWktZcwysOrTsaWp9DP4f+XNxL8KeqydbTYF3DaFg9KKQegOcogkkI6ZLk0B0NrS856Tn05+KeQ6vUqYg/d4WOtXt4WP2srmPqTLPSjJcazeiOhtaXnPQc+nNxczRcxpGSARYj19CYwOLAlR4944jiceF9h/66htaXnPQc+nNxD9stH1btIMprdhILaEc/q3OjJiNjaOOOQ9uOhrbn0M+hPxf3Xgor5xJGgVxrdoee5JIjGBilFjN15FuSw3Y0tL3kpOfQn4t72K5TbKVnwFgquMxYxSqDQVmG8aDJeN+hv6qhBV9y0nPoz8U9h17zkzkKjLByOQZ2ULQAPEqcQwJrvu/QX9XQgi856Tn05+LmnEIXFSgEMxpD5NXGYPYBGnrpWOqseKf7KO/MKRR6Dv0c+nNx74QOZY3B+hjrtoasLg2NrGDZ1jcuEu1OKzDemVMo9JKTnkN/Lu4NDUKaMStC4zWnsEuBmlan6Bz9fwYa450pWLwzp1DoJSc9h/5c3CuSreqnMLkZuokHhTphzduEjr1RMZRc03WH/rqGppec9Bz6c3HLoVEUUx4KtbQ1pzAgmAlDbSI5ccip3smH5p05hRKeQz+H/lzc65zUcooNA/Ts8jk2ze7LloGEm2nJs+c7uRxfOvTXNXR4yUnPoT8X914KdYYaa3C1YQOirVZgQzK4N0fNRUdLd7Ddlw79dQ0dXnLSc+jPxc0TulWlYYA9u1dLy6CsCUZhiyPQTOlO99EvHfrrGjq85KTn0J+Lm5SjzDRjhrlCwTjKhJL9rBZWi0VinXInwZ935hQKP4d+Dv25uNlohlLN6B6cgzt0ygKlNoUQssuN0EX7JQ29M6fQt9Vz6OfQvyzuSQ6r3c9iBLGe1kgKBK2YoPOYWLlFvjTrm3fmFAq/5KTn0J+Le5IjtNRmRxj9o1K2rQT/yVD7FJ0LSYdLHHpnTqHEl5z0HPpzce9hRVMgUnblrB4UjhDAqnRg1a4yS8B26aVwZ06hyHPo59Cfi3sndJRQcotQdZ3QvQ+oZgikvZXBM89xiXLszCkUeclJz6E/F/d629Wio3g8WGU9rFhUUBsK1IywBPf3cqfRDO/MKRR5yUnPoT8X9ygHh1HJ3ZgplNVO1zV0XqXfGrMJ+ZfipaBwZ06hyEtOeg79ubjZl4M87iOB6foCIi/xUfzDRD+5e0hTLiX4886cQknPoZ9Dfy7uVX3TbGlWhRSTn9CyGp6zKPTRZ2x+WDPeKZLlnTmFkl5y0nPoz8Uth1Yy8SiwQviY9S25uJpGhhRKbD2nJvES5diZUyjpJSc9h/5c3JMcI+eomSC04ic0hwrGjP6PSfLkJnIrl2NnTqGkl5z0HPpzccuhR23as6zS2LHqVGoDC1Khl6m8hoCnS+10eWdOoeTn0M+hPxf3agpnlB65g2Bave1mXnPrJ4w2CveUptolybEzp1DyS056Dv25uJkPzWu8JQLmJBBpuoaelaBrQx2dpuglybEzp1DyS056Dv25uJeclC21YgM4rKpvHi4+umQYEprUWiem+5Lj6xo6v+Sk59Cfi3svhWlIQRZgLME19GiupjVBpSaFZfaIlx5WduYUij6Hfg79ubjHoV1qpI4EpG1NwfIPJYu4Vzel3tBoXjqhd+YUir3kpOfQn4ubnZO6ljIMtObsksMSaO4dlj+PVLnXdP+E/rqGtpec9Bz6c3HvYQVF22gIXHKCqKtZo0V2rx65aRzZ6qWgcGdOodhLTnoO/bm4JzncYSP54RxEGGLPE6ymBFPWw3cNVW9l2+3MKUz4HPo59Ofi3li3NmTG2sHimrHSyaCQGQxFdhUimpCvO/RXNbT/y59DP4f+ZXFPQ2PsjFqgjEwQa45QZkVIpeSpNU7s9x36qxra/3bPoZ9D/7K4l8vRY0jrOcVoDaKgn/OhI8xZCbl2bCVfd+ivauiELznpOfTn4p6Glp5znhEyanbJseZhxY/UDo6YSlspHnccemdOYaLn0M+hPxf3HDr11Wh0vQ+yrsGbBkolQU7VetA+0rzUH3pnTmGil5z0HPpzca/7aBkthjhgrHLCSDGCGSlwoFzdv7HPSwn+O3MKE73kpOfQn4ubcwoRax4CYowQGSuUYAKctDXS4j+xSyVYO3MKE73kpOfQn4u/4tC/+82/+z/+vz/4d38sP/3jH8uP/zp++v0sf/pp/O43X6z89Vf98NM//vIv+KcfS/3T6J+/+O+/8Nff86fy01/++5juwX/8lx/+PH6/fvaABhT+Bem3nH+L9l9cp0tE/R+/+83f/uq//jE//fHf/vc//tuPf/Fv+7/5x//4abTlyn/963716z//CZ8/hX/+4xh/+a9j/vDjD3/dCes3/6fV9Zt+95uPX/r7/wtci6My3QsMAA==</AdaptiveCompressed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document Id="11caea64-5adb-42f2-8163-3676fb763516">
  <version>1</version>
  <createdBy>hancas</createdBy>
  <modifiedBy>hancas</modifiedBy>
  <createdDate>2025-06-20T06:44:23.3999866Z</createdDate>
  <modifiedDate>2025-09-12T02:23:44.4898194Z</modifiedDate>
  <sheets>
    <sheet Id="971bd263-85ca-430f-8b60-67a81cbec049" Name="C.1 Trial Balance"/>
    <sheet Id="ba1e36e3-4399-40c9-accb-608773ace223" Name="C.2 Revenue"/>
    <sheet Id="65361c6a-b5bb-4adb-825b-f74ea77ae862" Name="C.3 Expenses"/>
  </sheets>
  <documentDefinitions>
    <reportDocumentDefinition>
      <properties version="26" revision="0" isCriteriaEnabled="false" suppressions="30"/>
      <reportDate>2025-01-16T00:00:00</reportDate>
      <lastRefreshTime>2025-09-12T01:37:09.180544Z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AdaptiveCompressedXml id="ba1e36e3439940c9accb608773ace223">H4sIAAAAAAAEAOy9W5Okx5El9i4z/Qcansd3wm8R7mPkrMm0+7Bmkkym0TssriPsggANBHeXkum/K6LJHnYluwYBLSMXQAZIFKq+6q7KzDjp3/Fz/PLrf/tff/v1r/5z/+73X337zW++wH8Tvvi3//g//g+//qf/q/fvf/Uf2m++KBk7x84g7A4SqkOutUAMlhLn2on4i1/9b/m3/Tdf/M//hn71f/T/3L/5Q/9i/pRf/erXv18/59/18dU3X30/f8PvP1yd17/rv/v2u+//6e13//zN+e3f5e++//2/fPkvf/5/n5c/PCihGrRTgowxgCTt4EwCJJWbj54Gyhef/P35E/6Xb2t+80v+fP2r9qvv//i7+eDjF7/6+8dv1v711/9Ta9/13//+V999+19+84V+8av67dd/+O18rcJn/vx/6n/8R/z136//vPnlf//Z3/7r+t1X3/fvvsqPP6Z/3X/bv/n+n+YR5JZ/N//MetL8xcOfW4/+m99/n7+p/a++88n35iNu8/l9+9vf/8OfXsavvvnnL1v+Pn/52/mNr4EB//qprAf97g//+AB//7lf++fv/eqr+ZC/qwFVvvzuT5j4cr4G/Z+//e6PX37V/vq5fPjL6yh+Nf/2V9//8f/8cCryxZ+/XK9A++q3//D4sz730NeD//PD+MzTeufB/8s35sv+cHqfOadf//1fIPmvAFUZ0xDMEEKZQHXpkJskKDnEUgblnvMRoMYfBipdoL4Fqr4wUMdgV7QMrfQKooZQEiGMiVNS9hHbGaCmHwYqX6C+BWp8ZaA2HVpTBotM89ZvPG/9pmBKwZEGJixHgGo/DFS5QH0L1PTCQG3ac8HY573e7E/suXg16EkwJSHN6QxH9R8Gql6gvgWqvTBQMSYaQyc8M86IGrqDVZ6QHUlskgAlq0eAiuGHkRovUt8i1V8YqUKZA2IBnTn+DKndIPdhQJ5bIR88TiEVfxip6SL1DVJjeGGkNq65jYRQe2SQaA4+cMAMsy3nnFqsfgap9MNItYvUt0jFF0ZqKYGdYoHBFUG6RrBuCVpCIS5sidIZpPIPI9UvUt8ilV4YqdZzHZMBAasHkNIYsvoErmJBMY1M7QxSZUP1Dxeqb6H6ympqGpy1znhqrY2ZUpU0odoLsFHOIVQuFM5Adcegug7VA1RfWU/VmTxp0QE02oyqZBE8xgFOSbkr1ZYO3f83LCq8HtUbqIbw0mZqzdFMZyrVawIZQcFoxdcaSFpvFFM/A9UNkwqvS/UAVX5hqDLiIJ5hNGLIIFwz5NBnkO2CmSiwMZ2B6oZNhdeneoDqKxOA0bBaxQCmSVdUFZg5v0NMrY7GWLPgGahuGFV4naoHqL5yWuUt9FbIgFMhkD4QysjzM+XQqcSJ23gEqrThVOG1qh6g+sqyak01BZ8AHd3qhGrCSQC4Ak8Cq6NKMD8jVtGGVYXXq3qA6ivrqrXlLjHOtCqEMqHaOuSqBhhDJK1xwvWMAkAbXhVes+otVPmVo6rliqqBgd3CslUD5KgNipVRORpRG2egumFW4XWr3uqq6ZXFKh7oOkaALmOmVcE7OLLBfAtXzNYHhTMVALThVtF1q95GVXxlqGb0KKGUyVB9clUTBh85gWb2NnOrOOSMW0UbbhVdt+qBq75yUTUS12GhwnCaeb/FDC6DoPdQhsRCtRwiADsNVdeteoDqK5dVe07qjgMmLZ1cVUcGK8uyqjQpgY9Ejc9AdcOtoutWPRCAV9ZVS0LG2iJwRARpqOA+Ihj1SQAwNI9n3CracKvoulUPUH1lt8qTdo00kyntNgkARshV6syyLNfW8sB8SKzacKvoulUPUH1lrtrTUOcUIFJhEOIE2UYB5SEcOLr1MxYAb7hVdN2qB676yo1VSUqOLRMU7MtOVYQSRwLkQsTZS+p6BqobbhVdt+ohqr5yZxVxnbf/RhCbVhDECkWjATF2lxSjjUNQ3XCr6LpVD1B9ZbcqYpPe8pJUw+oCEISMJqASYhrc1fSMWMUbbhVdt+oBqq9cA5BDVrPUQeu898uYUHVpDUKNQklH4H7GAuANt4qvW/UA1VcurfY0qWrrYTVUF5DGBfK8BkmVSoyJNB6KqhtuFV+36gGqr2wB0EQohrjqqdaYSuoTqrUFoMJcSui9FjsD1Q23iq9b9QDVV1YAsCGzh0lOU55cdXCcaVVWCFG61VY12ZlyFd4ZAHjdqrdQpVdWAEqhqmWNU6MZWiUbrdLqAtp682I+Zng9A9UNt4qvW/UA1VdWABJ7KZYFas0MEpan2mQAY2sx1iYiZwZW8YZbxdeteoDqKysAhrJGVhk46+KqYSZYsRqk7jxfm9aknemtkg23iq9b9QDVV1YALDpqsLx6q5axagYl9zD5QFftOnNOPpNWyYZbxdeteoDqK5dWJwk9izgohlWuIgQWkgOh0MTq/PpQabVsuFV83aoHqL5yEWDiEqqUCKkuy2pMKmCMEdRUS1uDgOohqG64VXzdqgeovnIRoPU6aJSwBv9OqGZtM6qyQ+utFh1EQQ4RgA23Sq5b9QDVVy4CHCNXbFgA29oCUEoCp8kCyAdqrq2HU1F1w62S61Y9QPWV3SoN2rNJhsqtgDgZ5NFxRlVNUjkLHyqtlg23Sq5b9QDVV3arSuSKgSY2hw+QtiyAskqrE1nF0fNMus5AdcOtkutWvYUqv7Jb1WNsddWrinRd01UqWJ9pVRPqhN2D0BljVXYWVl236i1U0yu7VbFrr2ltVmkS5gcXyHkG2cxDxMRayGcmAcqGWyXXrXqA6iu7VaUHCbl0wDVbXRDXdJU+wLiISkDEQ+sqdcOtkutWPUD1pd2qiuhqAwYlAclhbQXgspArKcqgls6Uq+iGWyXXrXrgqq8cVQcnG/P/kCiuoZWtQQmNZ2gNNGJPS149A9UNt0quW/UA1VeOqsUsJeIGFuPMrXJ0sDVgHdWij6DJwhkLQDfcKrlu1QNUX7kGIPSsnLABR0MQoQDWC04+4NEr11j6GQVAN9wqvW7VA1RfuQbAYm4SadJUW0MrR43gEsdaC1jN1bmFQ1x1w63S61Y9QPWVawBS94gy1tDKNQq4moCzzSA7iiUKdaR0xljVDbdKr1v1Fqr+0haAYZv4jMCldRDKApkrrcqq2moeMY8zHau64VbpdaseoPrKFkDv1CxPbNa1Z01mxg+FcgTqkxqQd5VwZrqKbrhVet2qB6i+sljFtURTc0gltjUJMIHF0KDX1jkKTiZ/xq3SDbdKr1v1ANVXFqsaqWKYAG24ZlYFH+CTo66p1aOUnojyGV01brhVet2qB6i+tFjFqpW4QCtpctU6KswwW2BgxDh6N25nOlbjhlul1616gOori1UtV5EsY0JVFaQtsWoygrVu3TF0rNnOTK2OG26VXrfqAaqvLFaRIubiBToSzqjqNAkAB6DJi4Rd+qnpKnHDrdLrVj1A9ZUbVjzJ6BISMIvNWBoEvGoHpEY2HCsfWlwZN9yqeN2qB6i+csMKZWk6WgbkyCC9JiimBQKi6jAs8VAXQNxwq+J1qx6g+soNKxgzFcoMk5OWSQBKgIIzy6pSZaQQQo6HouqGWxWvW/UGqhhe2a1qGrFrGxBybiAzl4LsYUB0j603xJEOpVUbblW8btVDDcArc9VWwwgyM6oYOIKsocAzqjrMdMus97UP8EwNQNxwq+J1qx6g+spcNTQuVCRD0LwGrFeFectHKG1QSiH2Qmeaq+OGWxWvW/UA1VfmqiX0NQkwQxs80yqbBMDnjR+S9tIzMXs901uVNtyqeN2qt1z1pXurNBQuXVZfNS+uqhXyCq3RC0eVnD2f0VXThlsVr1v1NqrKS6dVmAsjEpRcBCY1HVDCogI6jFVzieUMAUgbblW8btUDVF+6CFCz9Tyjarew7NTVVy1JAWPSmXA25XKmsiptuFXxulVvoaqvXAMwpHTPM6o2rQ4iQaCMtPZYhhwyDzM/FFU33Kp03aqHqPrK9aqLkkooAXKpH+arRvCQEyAqSVOpmM90rKYNtypdt+oBqq+cVtXEliUGcF9L1mOpUJILDBy5WJ2wzf0MVDfcqnTdqgeovnK9amLv2HKEidgOgkTg1AnGcNfCTFwPQXXDrUrXrXqA6itz1RqphqYNWmpprVjL4Ksm0C1KcTKPh3qr0oZbla5b9QDVV65X1RlSJ1utwIQzrWozo8rYHWZQDcF6Dnxox2racKvSdaseoPrKNQDUBXPllfc7rk3rM6COEGFQ9jXQUiueEatsw61K1616gOor1wB4pdRzYyBZHauuHYoPAoo2BGtpKmfqVW3DrUrXrXqA6ivXADRHq9UmV42SQVJwsDHCZK2Ncgy14KHpKrbhVqXrVj1YAK9srJZIKTZ28DRwRdUGhVuHNkNtMTFpeiatsg23Kl236gGqr2ysisWQkgbIFmZULYjgVSYV6DPArg/SD0XVDbfKrlv1ANVXdqtadsq1NuisBoJJYDJXBCw4X5r5/4BndFXbcKvsulUPUH1lt6oYzriJCUpfU6sjthlV+wDtVip5xm6HoLrhVtl1qx6g+sq6auwtJs8EYw0Ali4d3DpDk3mwWeeFdKZe1TbcKrtu1QNUX1lXDW4pmyuEoQRibSmsS1f1SJmtUtQzHau24VbZdaseoPrKuqr4TPMDVpj3/zIJQJxc1VufUJWhGHt0PzO12jbcKrtu1QNUX1lXraO2IjZf4lhmVA0tgK1CgBqwzPtNTxzPKAC+4VbZdaveQjW+sq6KdSCX3KE2tCX8N8g9J6gcqNXI7oeMVd9wq+y6VQ9QfWVd1UPCPoggS/eZVoUAHhxhjKw5qtHAM10AvuFW2XWrHqD60rrqzP5LbBUyr1HAuCwAzAEYG+c6+miH0irfcKvsulUPUH1lXdVGVdYg0CcqZ1rlE7QxGvSUu1PDzvGMWOUbbpVft+oBqq/cBTDv/q6OukZV4qpXRZgn2idUrVW1yOLxDFQ33Cq/btUDVF+5CyAjCnbNMAE706qMDYyoAYfcrJpi6WfKVXzDrfLrVj1A9ZXdKh48sBSENnoESTYTrMwEcQRUaYVVDqVVG26VX7fqAaqv7FZpE9O1uVpHYxDhDiYhQudJDVJk9HBmZpVvuFV+3aoHqL6yW1Vq7KI1ArGvzarBIHdyGLYmWWiMmA5x1Q23yq9b9QDVV3arRtPROxYIpa8B6zPBKhh4uVXdbLRGfIYAYNiwq/zaVW+xml7ZrmLPLXgOM5taFdUSBUxXmiXFqJeiImcWV2HY8Kv8+lUPVQCvLFeRt+Iy6kz620qsNEHJ1Za8OjrmHtI4hdUNw8qvYfUQV19Zr+ojhIrFoXQrq796RthaK5RRuI2ehenM7spJNDaweh2rB6y+smAVRKhFitDCGrHWvM3b/4iQc4hRpMWWz2irGDYsq0lqL1jfgvWVJavCYe3+rUBEa3nFGrNe5peI3EfUZG2cmbGCYcO0mqz2gvUtWF9ZtGKWJq4KOjBPFkAFjF0gWMTakENqp5SADdtq0toL1rdgfWXZatJTi9UdQs860yuMUNbWFRwlRkvN0M4UWWPYMK4mr71gfQNWe2XdSpRy89yBSjGQGtOMrF2BqQUckxuonCmzxrBhXU1ie8H6FqyvXGiNlirmomAocY1bz5CDIsQRm8cuw/GUGLBhXk1ie8H6FqyvXGqdUqhirUJLcdIApwDmWIFLzRaLt5DPLLJE3HCvJrG9YH0L1lcutm6cmHQMyIoIQnkmWHlEGD2KSjIPpzgrbthXk9hesL4F6yv7V9INNbcATWZQnf8ieEKenzFn5RxbOjPIEnHDv5rE9oL1LVhf2cCaOOU+/4FYl4GFRlDCjKyprxRLJmbxzHQAxA0DaxLbC9a3YH1lBys3yqGPChRTAik9z8i6ulki6oyqnYjPLAlC3HGw8DpYD2B9ZQdLVklA5Q4hrTVB7grWzWDmV3VInFCNh6Qr3HGw8DpYD2B9ZQfLJxwLq0IPdXLWgB0KSQV0VhoteDs0zgJxx8HC62A9gPWVHayZwiQePcDQNdEqrdrALgzejVCTxdbOjLRE3HGw8DpYD3brK6sBY7AQxQAzhmaQQQrZtMx8q8doPWI45WDhjoOF18F6A1Z86ZaWpm3yIM2QU1/rLCKB1Txhm3PDVINXPzPUAnHHwcLrYL0F60v3tJhzb2tYUOTQJmctZXLWSoCWU5tfMeOhPgHacbDwOlgPYH3l2gBGpmTZoKGkCdYcJ2f1AJq05wnbebc+pLPSjoOF18F6C9bwymA1o1aSGFhZYI1BoARKECm2kQxroEM6K+04WHgdrAewvnIhi3gfwWqDEWRx1lAga3MIFjhyzInCIbuVdhwsvA7WA1hfuZAlSBqt+SSpM5lai4Mq5JombH3CtNU0RjrUg0U7DhZdB+sBrK8sXdWWaup1rD6WmWDVrGDRKnAq3MS6VT4VWXccLLoO1gNYX7mQxWPsIs3mzX/SVQlBlx/A4HXkpo16xVNg3XGw6DpYD2B95UIWo2INzaHntGhAIXCRVc1ChI3YZ5p1CKw7DhZdB+sBrK9cyJIyWRoFoVTpq+rKZlCd+VaSkKKarfFXh8C642DRdbAewPrKhSxt3vNDww4pewJpWaC0QVBjEy/NRPnMqEukHQeLroP1ANZXtluJUTE6AdVVdVVoslfLGYbpWMXXYZyaysY7DhZdB+stWPGV7dZetQ7PA1K1mWBJmpw1hAKcdWTm0cnO7GZB3nGw6DpYD2B9ZQeru4XGliDFOCNrqwUmRteC9uqNNA+2Q92tvONg0XWwHsD6yg5WNumxewPm1YNVWwMbESFYq8vUMrUzM6+Rdxwsug7WA1hf2cEaqOo4AgwWXOODGmTECqFpzb1ITfWQg8U7DhZfB+sBrK/tYIklKjOySp2ctVmD0tfqy0q5OxehcWhuAO84WHwdrAewvrSDZSOHtIayOyUQtQpWRwLn6iNRSL0ekq54x8Hi62A9gPWVHawQq6aZ9UO1PMHqazZLlAo1NfHYJOdyyG7lHQeLr4P1ANZXdrBGK+5rOztmUhCqM7LG0Jd0ZRJt0LFhwrzjYPF1sB7A+soOVtHJTGcsBU5jOVhVwbgwrKmtS80qhQ7VBvCOg8XXwXoA6ys7WCaTm+ZaIFkhEG4RzD1DiGXICD2Mcag2QHYcLL4O1luwvvQaTBNspJghaubJWVtdhSwdRhzso3CKp9QA2XGw+DpYD2B9ZRrgNdcW2YDEMojKWtQiDLmGVGoJrZZDNEB2HCy+DtZbsL70GqxSqxad6b9ZmQkW9rUGK3eIFrxHqkrlUG2A7DhYfB2st2ClVy5kaY1D4F4gN3OQGV9hBtQBjpFmzuUh5EPSlew4WHIdrAewvnIhSwmaQwkzwfqwut0qLntAAZc6wLUVK4dqA2THwZLrYD2A9ZULWcYMnZVDApNJXMXW+CDlCn10KW7FJ1oPgXXHwZLrYD2A9ZULWazW0moVUPxQdZUE8hgNSMuQ7BxUD9mtsuNgyXWwHsD6yoUswROPWiMI5/lB54fV8Ao9UZaQUpJyqFNAdhwsuQ7WA1hfWQ2opjpv+Q36WtQiih1yaQFGGmPUbIXolM6642DJdbAewPrKhSylxaSxZWAcFWTIpAGudX5pGBpXS/kQDdAdB0uug/UA1pd2sHoXjaLgkwLMBCsTuPUBJVZRQs+DDs1n1R0HS66D9QDWV3awtORKFhAKOy4agGDeGEJlM06xxn4qsu44WHIdrAewvnIhS+nBnUIGCxZAMCcoOThwrCGnqAH7IQdLdxwsuQ7WW7DyKztYtXgsA+d938uMrJltfhYRmMxG6YWZDi3A0B0HS6+D9VAb8MqmQPWW2wgR8ppwJTomZ21JIZhoKO4h86EFGLrjYOl1sN6CVV/ZFMhJ50tQC7h2XWPax1rmrmuxAFPLPJBP0YAdB0uvg/UA1leuDbCcJRWuIB47zE8RvKQKw6IlTpZGOqSz6o6DpdfBegDrK9MAqYgxmYNjHSBtFVxJCTAD6rDeyFs7tFNAdxwsvQ7WQ4L1ypE1T2I6dKIzYJsJFqUCeW10H4RoGoTGqXpW3XGw9DpYD2B95cjqVmPQUIFlFbK0ITPVKjyzrDgzLxys+RANiDsOll4H6wGsr5xg9Zh1jFqhy0qwLC5doFeo1jrGktZigUNg3XGw9DpYD2B95aor0dZp1Aip1LZKrxTMO0NomdkGxeyHiq/jjoOl18F6AOsrV13RmDy1ztwqj7SKr7uDpWJQNHmymrDjIVMg7jhYeh2sB7C+ctUValGVINDbTKtEVw2LZALmHEuvLfZTQy7ijoMVr4P1ANZXrroK3QfnYZCQM0jteXJWbVBCLimpkbRDbS1xx8GK18F6AOsrV11RyZU7CcxPOggaQ27DYQwboiF2qYcmssQdByteB+sBrK9cdTWwSg6mUHXVBkSZQRXDgNgHttK6ZjqVYO04WPE6WG/BKq9cdYXC6mQR6MP4oFY7FOsR1LQZN2ROh6YIxh0HK14H6wGsr+xg1Yg40/41KIDHjKyTuJpPQlAIV9srF+mHOgXijoMVr4P1ANZXdrBwInKJVNBDWNKVFSgqCXBy1ZpDSTUe2taSdhyseB2sB7C+soMl1aNEnCR1vg4ga4Bg0cLQqJg7taHtkN2adhyseB2sB7C+soNV6xjEKUJbhYHSBcGQGHJfe7EtNs6H1IC042DF62A9gPWVHaycC89UKkGmviJrFLDiHWxQzRpqCnyKBuw4WPE6WA9gfWUHiyWkoZ1gBF+dAlihOIWJ2KaZCannQyWCacfBStfBegDrKztYhWJ3WQNZc1sTWXIDH10AsyVpsWLHQ63YacfBStfBegDrKztYOZHWIgTJ0oysMa5OgTyJaxSbgB05nBp5mXYcrHQdrAewvrKDJcIY++SsXPsqvkad7HVtxDKPsY6+xgsdAuuOg5Wug/XQg/XKDlZIHmZwFRhrX5sMIyhVOiThPPmAV5RDJYJpxxRI18H6C1jnq/Tdt19//Yff/a8fHgK+CESLBi4tRfCSw1ovXMFcJl2NGSdvrfPjoUGXacNkpXjnsT0E1PTKIkCTQCESgxPLzKuUZ0ClDIQqrQ6XGs8sw/7EtiJ6N55ek/UvWP0v3373n1r+4999/+33+esvv/qmfvvbvovSzz6ofw2FD7+7BvPd3/WZ4/9RvytPOH757Xf/nL/56v/+cM7z7Tn6d32+eP8t78v6h99//+1v3/7g8P/ndan56/5Ny9/9+08e8/jdP/yxf/kf//DN31Eg/bs/ff7l75DWf995yB9/zn9o/4ghhPku/suFvedo7z36h4f43/uOiGHmFsEh4xqqn71BiUFBi8TelSdtOlN9/EmM8XdDzL0d/gXG6+9P2LS/kwnIZ8WW/IftNzXfMHbD2Gee33OG1ZRBmp2ho685yz1AXgMWQ8dWQksU25mCtE/CGL6fet6qic/Hse2888axzz+tG8d+WXEsJu7mOUApLYPQGmxY0oDUyEMsS6c4U1HzaRz7zEn/OY7dgprPxzG6cezGsRvHPu1miUUKNlCNtCoDFbLWDE1WQUtvGvyM0PppHHtfurq1Vp+PY595+B/+/I1jN4597uf84uNYaMrmdYDTmiQRJhXLJRhoC0WHSaZDOyc/jWOfeQf8KY7ZLcP7fByTG8duHLtx7NMSzSwYGSE68oxjY4CJFmCLJbZeQo5n6ok/jWPybhy7FZqfj2N649iNYzeOfcLHcvVkaKt5t4JQY8gSHQJ7y1Zj8npmwOencUzfjWO3ePfzcSzeOHbj2I1jn0zVLgGbegBVWv1dtHbCpA4qxdFbsFrO1Mp+Gsc+9xf+FMduXffn41i6cezGsRvHPpkHOBlYGZnBWljDKzNCptCBrGlHz9T8zLiKT+NYejeO3ZL/z8cxu3HsxrEbxz6pH6M+X5XQgHtzkGhr/u7kY70PdRYvPZ/3Kz/zWv05jt1S+8/Hse03/I1jn39aN479suKYj0gFo0LmycKk1NWDaQUw9GIjp6B4pmH40zj2bj2/3Xr+z8YxvPX8N47dOPZpHMM8vIW1clZnHJPJx7JlBXdyjbkXinI6jr1vV95y/s+FMb5tSTeM3TD2toPbg3JG4NoIJI0ZwWggjFh4Bjh0r8fbkt53K281/2fZ2KNi+S9//oaxG8Y+93N+8WGsxi605lFjratJfG2qjN0gxkAhqQQrx9Wx983KW8z/+TB2mytvGLth7NMi2IhD2BCU6tpaMmTmk22mlyH2Jf93SceLYN/1Kv3W8n8+jN3eyhvGbhj7JIwldEocHEbWGcYKFSjZHKRZGUO5Jj0zwfaTMPauVem3lP8vMP44Feyrb+Zz6L///smDwW5A+1cexQ1oP5mAhj2hlRwhJW8wGdqAXFEgzXiWRiEZ+XgxLL07vMdvUf9fR7Rvf9e/yx9+7w1pN6TdkPbXfePdGluEkDWCjCiQg9RJ1JhnRCtWDw0a/jSkvTvHx299/+dyTbwG5o1jN469yTU9phJDgJiJQSJVyK0Y5Eyj5zSM7YxkRhvjYf1HlPd/nUv/+vGnfN//6/f/+P+E//fXf//hs4fvfvgr/66Pr775av28Pz/6GWDfxLsPGPqM1P7hyD8Lh81oMh/U537Cr//+4XE9PP3HJ7o/axyzcANLjiA6D9pZEyAjS5JeU8PTB/3+AE3/EQXQ96R/oNQ9cQ3qEVBbnW/pNdxGQoSaucZENDCdGWlDOyMG/UeUiN6T/gESGoVEagNfIySlFYTSZ3ItlkxlZtwtj+Mn/e4QNv8RVXT3pP/1k1YvNv/XoFqZ59vjPOkUDAyD1hYoVj//nn53TJX/iEKje9I/sBjU1UqoDmHMm7VUbFAEFVrSmGzmllXPDMCgnUE+/iNqMe5J/8B9eqDkRA61xbJaOSoYNQftqTFZHaGe2VdMG6NOKPwIu/qe9A8N57LSNWbQMo9b0rxP50l5gdlqmk8Yi57n3u/VV1H4EY7ePekfaGtoyooWoawaOlELk5sVBhQ0nkc+f+r5+/R7JSgUfoTTcU/6BxhZpxj7PNqoZZ609DHJWEnQMqXoaX7az3Pv91x6Cj9CAL4n/QMLhYsktjhPembPK3pHyC06xJ5mOBdD5zPlGLTRcknhamR/s5OuLJmoVKh13qKFQ4Pc2SARdfcSLMQz3Rz8w2IohZ+MRPYZE+VndtAlKva61tgbTepNOAnZ6AihkwXyUEzPLLTnDTGUwk9GIvv5n3RI2tQwQC8Y50lP/m0t1BnLsyGXed7lzIpN3hBDKfxkJLJfwElnKVZCh5lqreLvSb2zqkwmHlLuTXI+1MPCG2IohZ+MRPbzP+mszi1mhuDL4JAuYJwEWBh7ytXskOzNG2IohZ+MRPbzP2nPTXgeKSQcH7bMDMjECZBiCiEq9Se8p98TQwl/MhLZz/+klXu1taHWutOqp2KYfNuAek7Wk7QJg9NJ1rursCc//Kmc9M8/yQq4yoFDAAwjzyRr5tTmaKDWPHBj6eN4kvWvnPRPRiL7+b+nyZ3DTK5AS2+Te893dxmjQnakrOzKhwoReMfgwJ+MRPbzP2kXqjWnNGn3TLWklg6GeX6pXFZ5kckhg4N3DA78yUhkP/+TLkPJZj4FmOI86UXLbB4+DBweZ46V0uOOuQMn/a7BgVcj+9vZ05lkjBKg8ppg79mhxFwhdceKKZV+aKMQ7xgceDWyv10+PcRy6x1G1/WejhnyUISaV8EozXCezrRn8Y7BgVcj+xtqZKxJvQPj2hKWo0zuXcu8Y49BMfdJvc9M3eMfnrpHeCWyv52TJS1alhm3qUeQRg08TiaOJsxMkkc7Lpy8z7yvQva3e0fTDM6hGgQbvHSTmWM1NeiZcorMo/txf+Nd4k1XIPvbvaNNhFaPDkqoIPOQwbNVIJfKSFVOCWT8w7NtiH4y+tjP/6DJQmGavNubxVWEEKCQdaA2z3wetI/HrZF/+4N+l3bTlcf+Zgfdx2ih9Qw1BZ/v6O5gOQlE9TZv0p1m8D4uhL5bhEBXHvubnbR4iGNSL2iD+rxJtwqGk5c1Vi7Bx8jn5bF3m8WJrjz2N+y9Q5XcB4QWCUQwz7u0zAQrNK/ey+jlTGERbSRY9JNRx37+LhbPDDpwnHfpHJe30RCy9xm8U3HqzSTG4+W/7yZY9JMRx37+B90Sxio6IM6QDeJjZtJBcL6je5zZFrauxyv630+wfjLa2M//oPtkYaYRgTEu56o4ZE6Td9fAvajwJGunD/r9BOsno439/A+6Sk9DhgByWMW/OjPplhKMUdG1IykdP+j3E6yfjDb28z9ob62E+e6dx7va7kQmGQsu0FvVHJpKz2fUbv3LQb9bJsi/FG3sr4b5fNf/c//mD/3L+Uz6P3/73R//+wOhx8AinSDFydOkzvhuierMxKygNSHnM/lX3AHCL0U7+xkAIZcZBVJmYOO1BTQNcAsdNDXRSeJDOdRynXaA8EvR1n4GQOCGwSsxGI8FhHmTMMnLEpWxxmEF1zNlLLYDhF+K9PYzAMIwqdbVIYYW5vH7qlHU+UFltY10L4dsFd8Bwi9FmfsZACHXRGUGBeijzvQvralKHRGCKQ/ygT7OAAHDDhJ+MtLdLx8JST1qZAGxoWvoPoLneZcoXBwtdUM8kx+uPsEfRsJPRtt7ASSYYGwpg/pqE65lsgT3Dj48VS6Ds4QzSKAdJPxkxL9fPhLW7DVrIYLiKpHMwqvNdGICU+BowlEPIYF3kPCTUQd/+UgIQkOLFyhlycQ0s8dMiaDj6HGyBLVwRlRafYg/jISfjHz4y0eCDew8bxBQdcWEEsJamjgJZGVklupmZ5wh3NEX5eqLz0sivdlYK+e4JFlJZAW3iQnNJJHmDSLxodxhR2CUKzA+Dwm1FfamUIwGiMd5d1g3i5EsNh+BUzgUE3YURrkK49OQgJojrkog85ZnFumruo86DA+prvncQ86UceKOxChXYnweTxBpuZQMo+rSmnmZDgmheGstpySnJu/jjsYoV2N8GhJiLVK50owEuHqlbRnSOYBXNq5xjD4OzYHd0RjlaozPtB04SA3QxqQIUnVASVggaTAfrBMlZ4Zg0I7GKFdjfJ6yJD1hJoS4dohJSjN38LWmJZfKmc28HqpG2tEY5WqMz4sJM1FQNoKZQXzY8aAzd8gGKRcua3u5H9ITaEdjlKsxPm8YVqMRzW2CYEyewJ0g46SNkzVSaFRjObQAmnY0Rrka4/MYIyNxbgghSgTJuYNVJiDnIqHjqIfGl9KOxqhXY3xeTMiisZUBSdYO5ZAUSvUKySyappipH+os2tEY9WqMz+smzDV1lwpcta4+FAUjm3AoPXRqUbKdme1AOxqjXo3xiR3EaeQ2w0HKqyMptgGeRIBTbYs1ej81NHNHY9SrMT6vUqXFyn0GAdTJDoRzgTxqh+YkkyhMCnlosA/taIx6Ncbn3R1UTD00GJ0yiLQ+cwdK4KqdcbiJHFptsKMx6tUYn3d3MK0+coYQqi6esBqhmKGbNM5mvYwzWSTvaIx6NcbndTxi7NKKA7Iv3yEV8GIJRmgdpboUPISEHY1Rr8b4vLtD94ohVlBZarP0tctqOLDXHlws6Dg0F25HY9SrMT5PWeptoMQB1GkyxoYChUoGIkoDk1U75DvwjsaoV2N8Hk+QRhhnEMhLWRRZ++0oNujVZ1jQ4FYODeTf0Rjj1RifpzGOyGMkh7qW1UrLDcooCFF45hFYrPohJOxojPFqjM/jCSmpmztQnGRBUiuQO5UZEyL2VHsNdmhQ8I7GGK/G+LxxlDUK8Uwbpa7+aC0Erj2De44qOozSodl1OxpjvBrjMxfsuYV5T8C1u1zSDAyZ0qSNjXGt02xSDq1d29EY49UYn8cTYhBtw2AmjWXGhHljKHFNlY+lzutF/VBts+xojPFqjM+rcq+iWmVAj2tBHzYHDyoQKHAOo8VIZwaqyI7GGK/G+Lw6xpS1t1IhTk6w1rqlFRMQsg3WZDR4nKlekx2NMV6N8XmzdXTyQyWDOFa/QzWF1RW7DKmRQ+2N6QxPkB2NMV6N8Ylr4TA3Ygfsaxlc0ZVFlgJU8mQKH7pfDvGEHY0xXo3xeYyxxm4a1iLf+EFtnjwhd/wwfY1G0vnx0N1hR2NMV2N8XkwYuTePCIVt3h16L/BhEJsQWm+RxfIhxrijMaarMT5x4HKsNTACehOQMOqawefQlHJcixEyHro77GiM6WqMz5uxXn2++SXCTCdn7oAuYKFF0JZ15pUY0c+40rKjMaarMT4vd5gkIWpQCIhrawZV8JgUEKMlCaUp2xkk7GiM6WqMz2OM3DuTZxi+HKjW04wJaxvtJA8cYqrIZ+4OuqMxpqsxPo8xhl4Go4HWNJGAvYMVFuh5IMfRctAzFa26ozGmqzE+sRvOao3iUDTyao7MYJXKZIyYbcaD6OXM3UF3NMZ0NcYn8gQMLWGCGCuuKXwBzEaANV8JW22S8yEk7GiM6WqMz8sivVeJNiBRnkgw6osnVEjCFMUykxxa8rGjMaarMT5RY1TVlNfdYS1OxaETCTRmFhm46GSNfKhSRXc0Rrsa4/MmbvVJBYwb0FrcJrk55Jk0QG+WquUgLGfUZt3RGO1qjM+LCT1PXtjyGtndlwPVwUMycK7NWmUZdih32NEY7WqMT9QTvERbzdEjfXCgEnjCDqNQYmmD8qksckdjtKsxPq9mydIIrSHQGt4tjg08VgJ2Smh9hOJn6hN0R2O0qzE+DwmCmZMg5Frj6pUekFsjyB29JV3S0hnfIe5ojHY1xudVuUez1GMATZjXPrAEWStP2iAmGqUP6WeQsKMx2tUYn+dFjpkmcs1AbBWEV/VaEQXF3pLnHrOd6YGKOxqjXY3xiRO3fGKgFxgYFGYmSbAWvUBr2Q1jaXzq7rCjMdrVGJ94d6iRJy2EKLTmLCmtjWAFUjBsQRLZoQnecUdjtKsxPq/KfU3ptjjAbN4YhHGVMOYIpQQJLDE2OoSEHY3Rr8b4vJjAJYbeA0jqDcTCjAnLfIi9VyohccEzekLc0Rj9aoxPnLhVPHEWGMwTCcUy5LG8qIxqVGso6cwu4bijMfrVGJ83Z0mC5h7m0ZeuayNYmveJ1QiTUsIRG56a2xx3NEa/GuMTu+Z9FOoRYkkRZFQH716BkEvNVWs9tDk07miMfjXG52mM3EofYlCFV6+0BchZGmgwymtwc+hn5iylHY3Rr8b4vDrG2kuuFoFzWzFhZChdEIrp0NRCaHwICTsao1+N8XnKUkBsk6MDytoc2mZMKNVtNUKlpowN2xkHKu1ojH41xifeHaqnJSq5ztxRNGew8KFDskYpKY/IZzTGtKMx+tUYnzh7Lch8/4dJDPpEgjDOLNIjUGvS0UPXQztk047G6FdjfF6Vu7eG3Tq4LQeq0MwdWhxQNYdYVKkdmq6TNjRGDldjfJ6e0DVx1A5MPCYSmMF8YqIgD6nrn37o7rChMXK4GuPzZq+l2IrnyRM5LSSkGR0WdyxKJWSiQvlMlXva0Bg5XI3xebXNuXgL3WD4BIF0mSAoPsDLvDUEzVHymUqVtKExcrga4/OQ4LlyaA3qmGRBsiewIRmwDHIKoTqfUZvThsbI4WqMz1ObQ8emGAE/1Cypl0kR0MBQm0lOqdcz3XC2oTFyuBrj8/SEpCULCuRJHEGICTJhgj44c0whsZ1RlmxDY+RwNcYn7oYLiNQD6MAAYjIguxHE0WOYQCC3MzzBNjRGDldjfJ6e0EbzHgJ4IJs8YSYQk0ImSHVQ6Q1TsDM8wTY0Rg5XY3xiDxSNqBVhtTstZWlmkZoFSo1iijVhOTN7zTY0Rg5XY3ze/IQxfPRKkyIGAgnWIOfVOh2LovbWMx5ijDsaI16N8XmbQ9G1+2gQyGfu4MyQR1+1zZ05GormM73StqMx4tUYn9f50i1E6w5enEHizCJz7BUqGUl3bNbP+A62ozHi1Rifpyc0MmlFVpcDrj1QFSzXBENr6ei1jHLGi7QdjRGvxvi8mECiJXUDZiog1HlShCiA3DNLlOzhUO6wozHi1RifxxM4FWkpQ6cYYbmPYCo2c4ciOYRW/NBMFd/RGPFqjE/0IjFkKhUo1gYyKSOUppMxVmvBso96yIHyHY0Rr8b4NCRk7z3XlsAdP/RKz5hAIUE3845h5NQOIWFHY8SrMT5xCh9z5VahBwszdxCe3FEJWqlZNEU3PISEHY0Rr8b4xBmtKXLXtO4J8+4QZgKZwxgfRvaO7Gqln+l88R2NEa/G+Lxe6VbzjAlLT/hQ5U4NrGKCeVdImVusVc5M0vAdjZGuxvi83EGCJS4BmsYxeYL2mTuwQlHtBdP81qGp/r6jMdLVGJ+nJ3j3FrTC0DJWFtkgl/lZ7DShMbxkPdMr7TsaI12N8Xm1zd6bkjmMgh/U5jBvDGpgzjWHHNX8kJ6wozHS1Rifh4QkyX0iIYbkICWvYtbogNJb7kOj+qG7w47GSFdjfJ6yhDUmm0ioa5a/2Jg8gcOkjWjBcjRt7UxMwLAjMtIVGZ9XoNBaH8U7tNEziCYFt5lG8kwbugYX8TOlKhh2VEa6KuMT5/AxUmsJ2D3N7CFmsLI8iJhK7Wbd6Yy2hGFHZqQrMz4NCiNaKzxjAZcoEwpDwJbMaDGI1iIp+hlJAcOOzkhXZ3xepXvNzfNMHWJfk/1DYSg1IdTMUbULDTnjTGPYERrpCo3PExW4l1KMIefiq9TdoCRCSFx6qujI5cxQRgw7SiNfpfF5mvPIa5lDhzhk+VAWZgZBM5cszmPeHEiORYUdqZGv1PjEsYy9ZdQKaIwgPRtksQopoJsHnm/eU8nkjtbIV2t84gbROk88JmghrL2RPUDJI0Fk7RF7qVZOQWFHbOQrNj4vmZQRE2KGNLCBYGjgrUWINMi8rVrHM2Ijhh21ka/a+LzqpUkVdLVEhoxpORAN8mAH8nlnQGTFcEhXwB21ka/a+LzyJfTcWumgYZU5t0TzBmEDwpg3ixoFYz+kNuKO2shXbXyexBR6LX0mk15kzeGjDOYlA/aq3Q0V/cykHcQdtZGv2vi8UrbCHxZ/wFizNWSECpNJVqhtEOdgyukQbcQdtZGv2vg8iUmpE7cE1vqMCl47uEuCIo17Cz0NOhUVdtRGvmrj80xqn1AIa7l0WusjUSIU6g5cvVPuFsIpDwJ31Ea5auMTq9lS1GiLNrrPG0Rbm0SRQFMolmrgJmcmeiPuqI1y1cbntcxqpxrjBIB8aIAIvtrjVt+sNO3ZsMVTyeSO2ihXbXxeBiGx9DrzBre4prEFBpu0AdYyIG2ZUPKZqa2IO2qjXLXxeVFBkKKagLHZukGM5Uwy0MDU2FKs7cxIBcQdtVGu2vg8D0KJQkwRVPOMCkMUyprClIdgUWLt/ZAzSTtqo1y18Ymj+SKTRIEcP+wKKwW8RgZG76Pg8F7OtMgh7aiNctXG53VG9fn2R1UIYe3/sB5mBqEFTIbWmWiOaIckJtpRG+Wqjc9zJmsK843vM3tcC0WjTCj0ZqAzICTCpTkeoo20ozbKVRufV9s4eaEtjXGyhBUVqkLGCYrBWdwbhepnpvgi7aiNctXGJ477b4xZEpCsQY1KFfKyq0OOpDO5qHiqD4J21Ea9auPzWmKMgnOed4QokzbOIDHTSsmgLY4ZFkZIeEh4ph21Ua/a+Lwy1+6urgYe1g2ihQgWJ1fAEazYapgph9RG2lEb9aqNT5zpbElqWSvjiNY+GITSU4HcSQquRko95EHQjtqoV218XsUzq5aSA3RvPm8QlScKykwoBlGpSqtN4hAUdtRGvWrjE3sma00eOlgrcd4gRoZcdAAFI5tZRKl8qCWGd9RGvWrjE8c6N7KkEciCwiSKCmaBoVsNkmPT4PkQFHbURr1q4xNLV0oepSXoWfTPm0WpzfsFWcRkWnUcyiB4R23UqzY+z5ksnjEhQe8yuSNlAscQII5hYfgYPR1SG3lHbdSrNj6PK1BauYNAdQ6rO0qhSGpLfc6FREnLqRvEjtqoV218YukK41A3SHHIhEJicPe8hnxrCI45n8ogeEdtjFdtfGIfhKcQ/tRFn0BmhJgZRMuTOzqqso1jZa68ozbGqzY+DwpthFy4ADVc60AWbSx1gFqeqSRqa+mQB8E7amO8auMTdw63LH2sYf8xg9TeodC8S1ClUT1LTnLImeQdtTFetfF5UOirshEFUOtqlCsVikeBwIZdC6qdqm3kHbUxXrXxiTeIUOPMGSdNsPlh5ARuKUILk0427zjSmam+KDtqY7xq4/OcyRmo4/AK2NcC6owDSpzJ5MzolUJrWsqhqCA7amO8auPzdIXSUqEWYZCMJTEVyGYKLeeWGENth/YEoeyojfGqjU9sn20ydEYFXk3UwjRpY6kILrG1jKlRPtQ+KztqY7xq4/OmrpTGrplg2LwtyFomV3ofEEulFLKRyJndkig7amO8auPzBr/r5Ag5KhRrZSaThSZt5AzOOXrPQejQ0iiUHbUxXbXxeRXPyQfW4CCOeTXKCdgoDTCn5OKayqnaRtlRG9NVG5/XHdW9FMoGcaz2WewGlrJDbsVJuUcLp24QO2pjumrj83SFPINCCgb1Qyc1okAJFiFJU7SkddAh4Vl21MZ01cbnRQXqXRMtNSGMtRokgcfMMEbA0XtN/VgGsaM2pqs2PnEsV8qqVZdJbSBFOmSuBKl4riYh9nCoXkF31MZ01cbn6QqxJZr3ApA2GaPE1U+vOUFPirW4Yu+Hit91R21MV218nq4wcgwkazrfGuFJFMECOkSK3lLjkv0QbdQdtTFdtfF5TfWxKUXu4OaTNsYZEDJJhNEoYc/ctB2qbdQdtTFdtfF5JnWKMVlNUNlw7YNYm2exQBTxkMaIhU9xhR21MV218XkDeCg2o5oBQ9YJBTbImRmYc+uFipV4qLZRd9RGu2rj8xrlWsNMoUMaJYCori3Ea89kCTVIaBriqaiwozbaVRufl0yO0oPwgLZ2UUuPkzUkn1+OEFpCTKcWUqPuqI121cbn2VFtkMVC0G3NYgohQk6DoYv3GCNijIc8CN1RG+2qjc9TGwtONOQONNJqqp9phC21sZWYqgxnSaeSyR210a7a+DzamLxZxwo1JAMxG2tuI0IpzCyBhumhYX1xR220qzY+jzaWij2VBrGVD9NcO+SBDrh6KNWztVMeRNxRG+2qjU8cy5Wk50bQ1kAmaTOjLGFJjmWmDjS0aj+UTMYdtdGu2vg8tTFxxTwidNSZTPookLUG4EUaQ1KrfGijXNxRG+2qjc8rfm9jzVuaPFE+TH7nMKGQEoSeapjfsjROQWFHbbSrNj6x+N2195lB6AwCkyukDLlZg1GGW0TG0Q/1QcQdtdGv2vg8KDjlyKuMjdFWJ3VcG+VWH0TBHEqrM2QcgsKO2uhXbXzeCM+SyZAHcGOaUMgMpWOHxL5G8AjVcUh4jjtqo1+18XkSUyyTG0qH0NYasSAOPlY7taOEkplDOJVM7qiNftXG543l4sq06lpj6wqSZhqxip2BVzFbwKL91OT3uKM2+lUbn6c2crYQqgA1SzMqdIJSlz1ZTdpMNKnFQ3Mb047a6FdtfB5tVE5UVWHN6pzJ5MDVST3vEpI4xRh1nEom047a6FdtfF4fBEtoZAVq0nWD6DKhEAmyaqxZqkY6ZFKnHbXRr9r4xBGeARmzQykTBZJDhckjOyA2ElTmkU9FhR210a/a+DyuUGLWvHQFWXMbZQRwwwQ9jpCxL1PqUL1C2lEb/aqNzxOeq880EiOQztAg84fMPLIOCFpHHiPmzIeSybShNkq4auPzJCaMWPsgIPa8JKaZQYjOD71VSanRqKe4wobaKOGqjU+c0Jai8EjAASdXKJMxlpAFUpM6BFtQPXWD2FAbJVy18XnzFbj3asagSdfcxsBQxhq6MRMKFpoRwk7pChsSk4SrNj6vZ9JjmcyxQqc8JgCigsXagDx5zylYkzM3iE9SybWS+B0k/GTERvxvQwL+9z/pyQpbzClB5DRP2iWABenQQ6h1rOVQdmZY66cn/ZnX4c8n/ZPREn/+Jz1qwtxmKli7f1AFOmSa/N9RkXRm5QMP1St/Et393ZP+EVJh/e6reThf5ccf1L/uv50v+j/1798e4F+/8F998/vv8ze1f+7sPn5vPuY2n+K3v/39P/zplfzqm3/+suXv85e/nd/4GhjeOdR3f/jHB/j7z/3amr/u37T83b//05/5ALrxu3/4Y//yP/7hm7+jQPp3f/r8y98hrf/+9dN683MmrDCspOqTC5/9C3+FVfvc01pP7OEhfuapv/ME/+Ub82geTvgzZ7kdubimRVXN02ruN5357Fp6KdGGu1enQ0XXn+AZ379J/QjB8wL6AnptaRQvCRkC1xmgU1l73kuB1FPTwV1qPGTxfgro9+/FP0K2vYC+gP7NF9kKy4zSgGntmvzQFiOoMBLWYCmkYx1SnwKa3gX0jxCfL6AvoGdmoBJ7VoeZADeQuCTT0Co0SRaakwU+JJZ9Cuh3FRL8ERL6BfQF9DxXRnVNHSzpzP6zZsjRDUY1yTxiNj00PPFTQMu7gP4RRsAF9AX0b75IpuaN09pcOwGtwSFbXaNcqI7WROOp9stPAa3vAvpH2BkX0BfQv/mCdBXspAxCa+h1mOmhIRGg59qqWecezwP6c3/jT4D+EabMBfQF9G++qIgpNXGIYa0PNedVyF5BO/WYeqByajLrp4BO7wL6R3hLF9AX0PNcW4uBW4GkrAvQDXLICJpTKc05uT0B0J95sf4M6B9hoV1AX0D/5gvt85CjEwydRFpSb2BWBVqPjYhmXuhP0KHfdQrxOoUX0B8v7tW4jSIhC0LhWiegw4DSJwNpUnW0VJPKeafw/XIWvE7hBfTHi3s6dLPekFeDR1u7VCWCj2Uc1t5DldGOzSb1naodvE7hBfTHi3uAFl3+SQfDkVcV8hqr2SLMr9RGjXngEwD9rlOI1ym8gP54cY9yUBkUPID2NRGyWIZSC0NNMRYrqWU6w6EpbBTb0TUKL54/XtyccIo4wmTPvcdVykEFCuEkIAlzTtVN03k8v19sR9covID+eHHPKKQiBVuaFHp0mBFRII9cYVJr4TTTwhAO1b2HnWI7ukbhBfTHi3uAZh6Fok4E99WyU2kGZ89QQ0yCsXePTwD0uxSarlF4Af3x4h6FDqUnLQFGkDIp9NrFIxZmiuiV3HvyemYk4htAv1tsR9covID+eHGvqbJTTGuGHxYTkJoCOFODwKKh04zP4wmAfrfYjq5ReAH98eLeeEoMuXV3yOi8GsaX850a9OySZA2jSmeqR98A+t1iO7pG4QX0x4t7i7609jhjMozUJ6D7GqdXZMwPibTbKJ7OGIVvAP1usR1do/AC+uPFvVIOIqPUJodutmQ7TGBMHTBIVW+jKffzgH632I6uUXgB/fHi3hCDSZRLMoYWUp+UoyYocUK7cW+5p0Ktnxlt+AbQ7xbb0TUKL6A/XtwzVmKsxbND50ozQrcBToPAgooJY0n9zNClN4B+1ynk6xReQH+8uNewIjhRXGZcrpN3SFde08kj1IBkkUrt+Uwpx6eAfr/Yjq9TeAH98eJefb+MgaYB4ogzKUwia3ebQa1Y0WpLms5H6PeL7fg6hRfQHy/uOYUa+1iDkzS3vsYlJfA8FApVRBsjxXo+KXy/2I6vU3gB/fHinmyXDGPMGUZKDuJVJn1uaxO3pZJlWNZDgMaNYju+RuHF88eLe4N4Rwip5XkMbhVkUIdSNIPp6Gu59Lx8ZojBp3h+v9iOr1F4Af3x4t4gsOQ9Su0w2BUEu8IkHBG8G3umUFM5VD2KO8V2fI3CC+iPF/eGGAh5dVvrOR1hRsQAtiant861cNKQxplBYG8A/T6FvkbhBfTHi5srowRbjxVIZeaEa8mody3zyxA4d7OSDznfuFNsx9covID+eHGTcuQYyiQardcI0riCj1KhDMESWUysnQf0u8V2fI3CC+iPFzc7sGZQHpqg64f6fmbwNbRRRQsScch+qNgOd4rt5BqFF9AfL26OaixRJ7+YCK4O898yAd1p7ScsgRNWPrR56g2g3y22k2sUXkB/vLgn2xW30SNDSDWAEOPaummQEgtqaCPFJ8h27xbbyTUKL6A/XtzzVSxmjDiDMy2j0HB1YJUZphE9cGnU9Qmy3bvFdnKNwgvojxf3qkc7Y+6sUFOZqNY680HjttYcWo+oXfKhUg7cKbaT6xReQH+8uAVoqRk5tgLNwlrkyw7eqK5x50SROcqphhXcKbaT6xReQH+8uMehM9eGxSDa6sCSopB9JBi9heidLbYnAPpdp1CuU3gB/fHiHuUYOjSNsazvNcVAEsw0Mc4wXXWUPkrM52W794vt5DqFF9AfL+6N5ciFNfYGijqJRp9JoYdcAcuEug+qLR6S7Wij2E6uUXjx/PHinsgRJ9UIlCBJiiC81sjaTBFDWfM6BKPLIdWOdort5BqFF9AfL+7lhHH0wGtqQeQOklMBp1IgDzfh2oeXQ9XQtFNsp9covID+eHGv2K6xhRgnoJNlkJQMSqMCNvlGbV2rhkM5Ie0U2+k1Ci+gP17cc75DCa3lBt1jA3F0MBoJIvbepA81P9QiSzvFdnqNwgvojxf3JtuRqzV2wDR81fdPQI/AQEqTfth87p3PA/rdYju9RuEF9MeLW4Au1nlUSaCRcc0ezWBNKnTshCRtpHpozAztFNvpNQovoD9e3BvVyJyD2gC1vFpkm4L/f+ydS5KlKa6EVyQzBEKP5fDc/xIuZF/MOga/NRPOSFVlpyI8R5n1lULgjlTWGTEKtTaolVnlPdCfYbvsRqEDfcS7a2jSuVrluCq07Gvo1EBziyBGcajlqPUHLcdn2C67UehAH/Ey3992lGOCIu999a1CibHBKtA9jFWka/9By/EZtstuFDrQR7y7hy4NO6e4zoMygeLO94cyYbbcK7ZeCj5aSBFvwnbZnUIH+oh3FboJx8IGMY0ARHtlUIsTQuMpIcSaV4P7GujvsF12p9CBPuKd9T2474dW0KwwrIq4KvTqNiBY7i0qY7X3Ffo7bMfuFDrQR7wcd86aOBTIJASU0oS6l3BiY8LALa3O4z3Qn04hu1PoQB/xzvpGizHkBK3uWw6bCiWbQGfsNCquX3rUcqSLsB27Ueg8H/FuzEzhjj10qFz2xqCMUFMu0AP2rlNbx0dhu3QTtmM3Ch3oI975KkNRY1JgG7I6jrCAXhUbkGWUXqOiPIpypJuwHbtR6EAf8e7WToxJOkEe1hfQY4CGhXbqlGw1Iy2GR0ZhugnbsRuFDvQR7waB1WmEZfXMsZTVQlME6+tbrLUmrS3Kq0Fg6SZsx24UOtBHvHO+R42EOULotQJNq6DrLAhztJa62iz0yPlON2E7dqPQgT7iZYVuMZbcQPccXRLOoJkKoFhQkZmzPnpRmG7CduxGoQN9xLs4NPWGuRXYfuHqoftCO4QEUrFYpygYflChP8N27EahA33Eu0MhWteABqmMBTRzXBXa9kwD1ZrWoXDKo8316SZsJ24UOtBHvJvKIUF4DlrdRhCgPhWMUl58pxxTiHsU+nugP8N24kahA33EuyeFXWJDYbDEDajQ+kqjghqFROuvIj+4tvt0CsWdQgf6iHcvsOIINWqCiPuNLNo6FPJE4LqIZpbewnvn+ztsJ+4UOtBHvAN69RdzMsFqoRlohzqK9AxIswaxLj09mmKQbsJ24k6hA33EuyxH7zXNUYEb7pVBe46u9r2VIqaeQ62R3lvf32E7cafQgT7iXZbDUpllCpQuey9y7mCtT1h/VNqZc9P4aFQjXYTtxI1C5/mId0ZhnoEzCwwSgXUGWx0HZQXR2WaMpRo+GgRGN2E7caPQgT7iZcfBJHOsFmOUCcQ4t2XYILVhY1ofwo86DroJ24kbhQ70Ee86DsxJxmqhx9xvvrVmqKs2Q5YRO1qW2h7FoekmbCduFDrQR7wCOvWAmhPvkqx7BRaDWouAY6BSbNLkkfNNN2E7daPQgT7iXTbJDHnygIlt9dAjTKh1fRSlmnqkVucPKvRn2E7dKHSgj3j3RLZTz8QBhtHqoak1KGmV6RLGiBJza+lRlINuwnbqRqEDfcS7J7I1a+ZsUG2/+Q5NoVQuYCiljlYlvQrb0U3YTt0odKCPeAd0TBRsEGDcc5OyBNDVbewxM10SMVn9QcvxGbZTNwod6CPeHQpTiHP21XIk3odCktVyUNvjzk04TMH56AUW3YTt1I1CB/qIl6MaqVq2CDWuk+G/17I1WIIeh2oLplIehe3oJmyn7hQ60Ee8y/fXOnrJY+8I+jfFYKE9V5meqtmyBgnjPdDfYTt1p9CBPuKdsVILtRQaRNlbN3MiKFkEJLKoxNHTq62bdBO2U3cKHegj3mU50pSWpUKmWmD1rAVsj7fjMlqxGU36owcrdBO2U3cKHegj3t1DW57aKgJhZqDVbkBpnKHw0BBaEH61djNfhO3MjULn+YiXO92wzWCL4h1LIqYG1keGFJB0jDC5PRpikG/CduZGoQN9xLvh0KXJOhYmsLqopl4VtI8BbdY0W8KR6w+A/myhzY1CB/qIdxW65YBdOliRsGePLqBn09WAcOfacag9MgrzTdjO3Ch0oI94l02aUhfKFWKn1UITElTcM+50GmVdbUd430J/h+3MjUIH+oh3t3ZUokoagGMfDCVMsNzWV3O0nEvPtf2gQn+G7cyNQgf6iHeDwCqxBcH9AiuuHroJ2KQCnEM3xsEhP1qwkm/CduZGoQN9xLsoR8DEKAnq7AMoT9vddIRZNa8SPYRejTvPN2E7c6PQgT7i5QqszpRKhtn2ZLu9001rCVAHWWEmw19c232G7cyNQgf6iFdAR7XQIuI+FBpQsQBqnUEHZiq6CNAftByfYTtzo9CBPuLlqMZJ1doAFl1AT0yL5QW0pNRWqR692A8q9JdTmIM7hQ70Ee+iHFhHE1Nouqgm21MaVQhwchrcwqD8aNF3vgjb5eBOoQN9xLsoB5ZUWumAJUSgURCszwg5pBmCpKDh/aHwM2yXgzuFDvQR70Y1GiccaWFccgXqjPu994BR9qFw1lbx0YOVfBG2W/9bOdAO9P+Ldw9Wmqk2icDUCfbQAqiWVoXOuprr0iW9WvTN/ztsl4Mbhc7zEe8uOcpYlXkStNbTflGIoKkHiIFMpM0w8qOOgy/Cdjm4UehAH/GuhS4tY00JBlIAKqHsWbodJqrkGdrk+r5Af4btcnCj0IE+4uUlxzr5rSq8N7nJXlK4Z+kqLqrzKMYiQ/A90N8ttBuFDvQR78J2pTHFyZDbajSIaVXolAhEQ2tBLSR9NDeJL8J2ObhR6EAf8XKIQehd+4RQigIZGxTSvSY59BJ7Sdp+0HJ8he1ycKPQgT7i3aEwKTfjCYIJ//NEtkxlkIKYWGIaUt8D/RW2y+hGoQN9xLtBYExDeyPgKPudrCjU3XxM3OfBqsj1kVHIF2G7jG4UOtBHvBszQ9QQTWEUlP0CK4FNmTDW0XBY6aLl0UIKvgjbZXSj0IE+4l0P3Wuvmes6D+r+CPsF1l75TV1mLllifLTTjS/CdhndKHSgj3gZhy5R/w1oVMJ9y5GglohgmCJr7imPH9xyfDqF6E6hA33EuyeFnSisPxfQETuQtAm2eudVoVMOaf3IX6fG50B/h+3QnUIH+oh3FVqiThSDWqkB1dVIF+sJ8kwDi8w4+qNRjXwTtkN3Ch3oI96N5aiYpS+gY52rc+ZBC+gYoGGOHGcvuTyabMc3YTt0p9CBPuKdUziw1UgK2LexstiGgmlCCbmWUDFpeGSsyEXYDt0odJ6PeBm2sza7FEgh6h4ug1CtIowFcsfWc3j15ltuwnboRqEDfcS7jqOH0GtQCHnmdRIce1RjnEA2pOQWe3i1dVNuwnbRjUIH+oh319BYVAKtFjrOBNRKWafDVqBTblx52qw/qNCfLXR0o9CBPuJdC01sklOHmurO96/irG111JZZilQlrPwe6M+wXXSj0IE+4t0Qg8CzdewQggoQxwRVy9z7KIj6bBLTo2yS3ITtohuFDvQR73yV3JoQtoUxrQqdRoAymSBFHCXHoRkf5fvlJmwX3Sh0oI949wIr1ZxpX9ONXoBmRCghLL4NA67eOtTwaMyM3ITtohuFDvQR767tButEMwg97buNHKHmEAFbxTxmtfhqY5DchO2iG4UO9BHvnhQqJ2vcoBsRkJTVcuzsXZd9zxE5jviDa7vPsF10o9CBPuIV0Dh7K5wHCIUM1LSAFda9yH5YDTMa/eDa7tMpjO4UOtBHvAOaVUO2DE2CrAqdOmhShZyahiKSKT6amyQ3YbvoTqEDfcS7F1gx9GyaIUyOQHnvwMqWII3WBbFE5UdrZOUmbJfcKXSgj3j3Aiv3Hvc25JplL3XbK4NmF0jcJcVMlvB9y/EdtkvuFDrQR7w7FIYUCg2EYOs8SLEGqFIUhIPMnMVEHsWh9SJsl9wodJ6PeLdgJXIue8W3SFxnwpgmVMwEyGkPCMudX11D603YLrlR6EAf8S5sl6P0WRBaL3FP5di7g6T8W5NcYutB6dGbb70J2yU3Ch3oI15eckhLOjOUGVbHkVfvUThkaLoqd6lilR69KNSbsF1yo9CBPuJdNqkO63FV6FhktRzcFGrcF9Kjx9izdZ2Pbu30JmyX3Ch0oI94V6EHilbr0Pe+eioaQPMkmDrTKDxHjo/So3oTtktuFDrQR7wcYtBT0rLzz3H10EgTSksDerM02Sxb+0EP/Rm2S24UOtBHvKvQpUauxKC6K/QMcfXQI0BPq4UeFhVfPSnUm7BdcqPQgT7iHdCGFctkEJoCZDs4ysOgjIYpIw+Nj4xCvQnbkRuFDvQR79KjM1ptccJMVfei7wC2Q/5xlMiFcx/zUb5fb8J25EahA33Eux56zCBWBiRpYfXQ3EBbIzCKQywhs/2g5fh0CsmdQgf6iHfXdtIo9NKgKRUgTRU0aAfuGDliLJkfjZnRm7AduVPoQB/x7gVWLb1OqSA90mo5OIIVM+gUddbBWPqjYbp6E7Yjdwod6CPeAT2zjV4C6EwdaEiDwinB5Ciph7nH6b4H+tMpJHcKHegj3mU5KKv2wBAq2X5SOKA0JGhmXQdxne1RD20XYTtyo9B5PuIVzz3PQTHvTfV7LfIIcYdHC/QkKfaBBeujF4V2E7YjNwod6CNeAV0bD1VDQMsLaO4CNdYJO2gnQWONI70H+ruFdqPQgT7i3XuVXgdSD5CwIVCbOz1a14foXNWbQxyPzoR2E7YjNwod6CNejplpuXNa3XPAAERBocy5Z+sGLTFiTPnRrZ3dhO2yG4UO9BHvrqFTEtQUIA9moEwItdYGBaXmSFpCfhSHtpuwXXaj0IE+4mU2Sc2wRRgp897ptnroSQmmjShNe2n90a2d3YTtshuFDvQR73roWURVDFIqe1Tj3G++s0GbUUdfv9Dzo3y/3YTtshuFDvQR77JJjYRSY2jZOlAZCVabsVqO2FvvbVjiH1Toz7BddqPQgT7i3aEwjJJbN5iz1QU09h1L6sCL8oQtR3k1CMxuwnbZjUIH+oh3UwxoHQrzwnhxPYEmF9A0M5j1Qok45vFo3LndhO2yO4UO9BHvFlKoaEvM0PseBJb2lMYkCnPUWq2EKD9oOb7DdtmdQgf6iHcVenbtMa9uo4W9dbNEMNUBoQ1OdbKgPHojazdhu+xOoQN9xLseOrZSSot7/dUephsYjGOFnGYLNFhKfDTu3G7CdtmdQgf6iFdAh6g1lDHWKfBfliM2UFwFO2ohldVBC78xVlK4CNuxG4XO8xHvCjT33GJMEHtYPFtbx0Gq/2Y21tzqDCm8eVH43zx/h+3YjUIH+oh3QI8+cw4K1NmA9g30Ks0JlKemVqRWfnPJ8Qfozxaa3Sh0oI94N0tXJmrDCKXVuhfXD6ipKNQg0ufEzOVNevQP0J8tNLtR6EAf8W58/yRKtFroYDubZLaA5p5ASm8YarYZ3kzl+AP0Z9iO3Sh0oI94F+Vore5nslBUVoWelFdxXmiX0YKyjWLygx76M2zHbhQ60Ee8fFE4JIzUYCbZ2aQmULsFyCmzYEES+0HL8Rm2YzcKHegj3r3AQludcmdgaQ1oxNVykO29yAv13kS0vb+1+w7bsRuFDvQRr4C2msbqOAJwnROoVoY6Y4axqJ6Tc0L9AdCfYTt2o9CBPuLdILBpEZUHzLaHnFsaUAIaxJJb05gU25tH33+A/gzbsRuFDvQR76IcI8WW84BUeEc5soH1FAFRWwu2zcI3K4P+AP3pFIo7hQ70Ee9ajtaytf2QMIkBdWtgaZ0RB9HsoWrO+P7a7jtsJ+4UOtBHvGs5sLRmqzijlgqEKa0KbRNy0DystkGPxp3/AfrTKRR3Ch3oI949+jZeZbDtfH/Pe5huAKuzQxqTWEchxTdjOf4A/ekUijuFDvQR7yq0IhFqhpnrvrbb99A7bKf7vbfVro3fbFhJeBG2EzcKnecj3g0x0BEKrjOhDF4FWm0VaM0KQ6jMmkpnfXTJgTdhO3Gj0IE+4l2UI7fQEBtE0p3xjwKaWoNU5sAwyuzy6Boab8J24kahA33EuxeFcTXMueNqMf7tdEsdjAeuCj2lpLK+tB8A/d1Cu1HoQB/xrkKnWGakAXMk3JnonR7ttgeQUto2YQjyHujPsJ24UehAH/EO6JFTjS1CG8RAlDPU1ge0Ihgs6Mj2KGyHN2E7caPQgT7i3YOVlghzabBOggn2QRDU+gTrwTjHmfqrbBLehO3UjUIH+oh38/upNYspwsjrZEiqAqWGCTErxp5DqOMHFfozbKduFDrQR7xzvhOOPJuCtBr35voCFWcHCdpzkmpD3wwx+AP0Z9hO3Sh0oI94ZxSWMkZsDNzQ9rUdQrWeIY2OfeJMTI/eyOJN2E7dKHSgj3iZ7yfqqgZRZllA1wIqo62T4RQLrS3a38xN+gP0p1Oo7hQ60Ee8App7yRZpAV0LAyVpYDINdDJnotrqfO8Ufoft1J1CB/qId1MMWoiFQ4IS9oOVHCIUngwTU5us3Ht6FIfGm7CdulPoQB/xbhDYLLN1nMDVVg8dU9uDkwQq9aCWWkrl/S3Hd9hO3Sl0oI94a6wUS5Gg5bF66DrjOhTuEdE9FsoihuFRyxEvwnbqRqHzfMS7a+jOKWlOMJslIMU9n6NWyLVFIqzK8ZHzHW/CdupGoQN9xLupHGGOTAvoEeXf6NHVQosSzGRFovZJ/X2B/g7bmRuFDvQR7zYG1Tk6lQKlhw40LICGuo6IPMrkWJHCm62bf4D+bKHNjUIH+oh3lxxDE6I0oKkLaOoIVXF11NEmppFGHI+iHPEmbGduFDrQR7zLJs2R2pjb794zodtesBJKXUCnustzy+HRrV28CduZG4UO9BHvpnI0joTcALuW1XLMANYKw7Ac0xxhT7d7D/Rn2M7cKHSgj3h3y4HMTK3ArPvWbuQOWgqCaNTIeY8ffTSqMd6E7cyNQgf6iHdvZKVwXdUZBsp+UhhsL1hRQEt1nQlrsfGDa7vPsJ25UehAH/GuQnOVuPcTNh4JKOe0gFaBRL0JWowhPArbxZuwnblR6EAf8e7azkZhtdVoRF6HQswFrMeF9gwj7WHnlB/FoeNN2M7cKXSgj3gXh64yWscGjVbnTCEbFBwZ2mgxpZaM2vuW4ztsZ+4UOtBHvJtiYDhslggLXgUiXkDr+rbliVxztPhqEFi8CNtxcKfQgT7i3YaVxNwwrm4jNwGyVabt3+Dzwc322Dvk99b3Z9iOgzuFDvQR73poYVstx9gvVBiIcVVoXj00E2nmypLyowqd/nfYjoMbhc7zEe+ySZNsxJ4gpLkKdBwTrDSGRLVZb1ypPGqh00XYjoMbhQ70Ee+uoVvpwqvFyC0NWEU575SSwtyzDVqqeb66hk4XYTsObhQ60Ee8u4au1KvKgClhRzlagFKigppibpRG7Y9u7dJF2I6DG4UO9BHvhkNHQkOsMEPeT2S5gVZBCKWgZQuL50e+SroI23Fwo9CBPuJdNklCK6klGG0PMUhFYPXUBsot1xq0D/kB0F9hOw5uFDrQR7yLQ1fCOnkdCq3Q6qFb2y8KI3ApoqPvgMcPWo6vsB0HNwod6CPeAU0b3MrQ0zoKUs6rh+6WIBeptabeU/sB0F9hOw5uFDrQR7zzVWqrElKGXmNdh0KMoGW2vVU2oWifafwA6K+wHaMbhQ70Ee8OhWH93SzCkD6B1m8WNK5aXZF5cM9xyKM4dLoI2zG6UehAH/HOWGk09sRzMEkRKGLfg8AEsAeOyLWW8WiyXboI2zG6U+hAH/Fush1RKHOVZMNVpsliA7OUoOQRzFoWo/wc6M+wHaM7hQ70Ee+cwkolsApwabRajtFBqw0YOeAw3W8MfwD0p1OI7hQ60Ee8i0OnUFuQAvv9IFAaA2x/i2FgnzGP3N+3HN9hO3Sn0IE+4l3LUUM1VgTZE0ep573+ajYIQWiOPEqIj8J2dBG2QzcKnecj3o0eLTONmgekHuYOjyLULBmscIxivaT+6JKDbsJ26EahA33Eu9GjyIX7ajZYuQHl/u9t4YCZCrfUMpVX2SS6CduhG4UO9BEvgV5nP4kJ5s74E2GEMifCUA3TQp/51XsVugnboRuFDvQR71qOFHPZ48057mnnHAeU2A1mNk0BW4+vzoR0E7aLbhQ60Ee8rNAUJeqO2IW833xXsEkZap1F+mDNr9KjdBO2i24UOtBHvLu1CzH0snuMvd6bKBlYQIZRpTOLzJTKe6A/w3bRjUIH+oh3WzeJOtve5KapAE2uUGNBCKIz4cLd9NGoRroJ20U3Ch3oI94BnWPN3RRS3ZMM4ghgPBQkVkzURl4/9d8D/Rm2i24UOtBHvAvb5VJC0QBJwn6wMhhqaxVi750rt6L4gx76M2wX3Sh0oI94N5WjWOxGHVpbjTSJ9nUolA6940x5fUvx0fx+ugnbRXcKHegj3j1YCVhGaQli2y+wWppQOEXIXQOLhtReLfqmm7BddKfQgT7iXcvRgnahsEpykQX0pFWh9yCwHmKTNseq1O+B/nQKozuFDvQRbweBIZa2V7lxAiIyMGwFomDJ2Mug+d5Y+Q7bRXcKHegj3j1YEYt1X0HH9G/Diu0LPBw7TFoKJpxcH/XQ+SJsl9wodJ6PeNdx/Htptbpn47EX1+eys0m8qnSuq5WOrb16gJVvwnbJjUIH+oh3QBMJKQtk/rd1M0ewUgPEUjFLrRRqfw/0Zwud3Ch0oI94F+9fZ76FdIKRiYEsDbDItDrqMptZtMTvO47vsF1yo9CBPuJdCz3SUFqNRvk3HDr01XxoG9CCkA3BLq9mj+absF1yo9CBPuLdJccQw2oCZWKE1X+k1XKECNir5iYJMz56sJJvwnbJjUIH+oh3b75TzDQKAmqz1UNr2lM5FIpqryO3ZuXRg5V8E7ZLbhQ60Ee83LpZSxdBWCfBsVqOUKEMDEA8S1CalvAHLcdn2C65UehAH/Gu5UDj2SJByLp6aCwB6kgCdcZYbWR59gIr34TtkhuFDvQRL51voyKFYVXjDlQ30Dl3GDWt7pkxabb3QH+G7ZIbhQ70Ee+u7YwwRxSQuq/tVp3eI8E6sEqXnoh6fhSHzjdhO3Kn0IE+4uXs0WoYVoWetAeBZS6go61D4aw9hI4xjPEc6O+wHblT6EAf8W46dIyJWSNkDQvoWveTwlmhtdQJO84R3zuF32E7cqfQgT7i5Q4sW0V671WplFbLMf4tV9nuSthbv7EgvW85vsN25E6hA33EuykGlgbP1KHv994UWoWivUOauYgWDLk/qtB8EbYjNwqd5yPeXUOPrF2UF8+4eE6xQg1xnQ7JJFdNOO3RLF2+CduRG4UO9BHvohydB1ldPXPJbbXQWUErB1CixsKmwo/OhHwTtiM3Ch3oI975KjNgsz6gG+XtfDNUo/IvGL3OhYNzf/QAi2/CduRGoQN9xLtraExhdumAKeJqOVKAIrFAJukdsa8yHd8D/Rm2IzcKHegj3t3aWUg19gBsTYBwT1Aaq/nIo9VKvc3UHoXt+CZsR24UOtBHvPRVOmabCSLOvWBlNR8qbcAMqiyrdlf6QQ/9GbbLbhQ60Ee8G9U4GufKc7/5Xj10bAaqM0POw4gkCOEPWo7PsF12o9CBPuLdobBqLkEjjH+zOEYkKCUbBG15IFIq5dGYGb4J22U3Ch3oI9710KNPkhr3ZLsO1CJDzQ1BWpthrBYk8aN8P9+E7bIbhQ70Ee+ADowae1kY0zoUjmp70bdAL0VrS0VbfJTv55uwXXan0IE+4hXQRbpaswB5VAX693RlVAEJgToJrT+xR+PO+SZsl90pdKCPeBfloNVAD4zQGVfLMUuFOhOBcLHYdlhaHk0x4JuwXXan0IE+4l2FLvv0lyfEthppCjKgWi7ATUYOkUuJP6jQn05hdqfQgT7iXTgp90HdGFrdm+uLIljBDK0zYcjVGj+aBCYXYbvsRqHzfMS7jmMizd4QuoV1JuSwzoT75UocJYv1MNJ49KJQbsJ22Y1CB/qId9POmxLaEFApCGS9QZGgq0AbIleuQR+lR+UmbMduFDrQR7xroXXUbJohcgtAOgm0igD+27o5U+2vsklyE7ZjNwod6CPercBKrfEIAzCukyBp3XN0mYFrQ5aERu2RryI3YTt2o9CBPuLdmbA06zMVmEEIKFCAWoZCDjGFpqn1/sj5lpuwHbtR6EAf8c4oxG6tlrw3yK5DYcEONdYJcZIqMdXxKsohN2E7dqPQgT7iFdCVhraq6z9D2s73tAKVJkJavxB49JbrD1qOz7Adu1HoQB/xruWYmkoLBjnFBmQ7m0RqUGYRtjK14aPJdnITtmM3Ch3oI14+KcRBOBJk6wlIikIJUVcH0meVQVF/ccvxGbZjNwod6CNepkcRGXOGElPbRuEECwOhUa8TV4cd0g+A/nQK2Z1CB/qId04h5pQ5KCQuq0I3qmBWC0SeY3XR1Et7NGZGbsJ27E6hA33EK6CDCmnhtOOiq9EohmB79WZEDS3kwa08elIoN2E7cafQgT7i3WS7RiUvhEF4DKAhq0Jz331Hmat0CyZ+f233HbYTdwod6CPevZHNKcYqBiKj7Hy/goawmo8iU2tNob2aDq0XYTtxo9B5PuIVz/tuYyYRGFIqUIwZbKYAq91oQ7Sr5kfZJL0J24kbhQ70Ee+ALqHXskePMm5fZXccUxIkynFG5ZTmD4D+bqHdKHSgj3jXQuPe6M0TcHEM1PqAEnKFEKdypWy5hvdAf7fQbhQ60Ee8vOTI1DnKvquzBXRpq4WudZ8O+yjr9776kfdAf4btxI1CB/qIl2tkW+0ZI2QL60xYZwIVnJDnSDqJx6RHT2T1JmwnbhQ60Ee8e7DCo48cI2iKHShpBY2KkBfOyLYa6/GDHvozbCduFDrQR7zroaf0NiRAanMA7SmN2luHEgtVq71IfpRN0puwnbhR6EAf8e4auiWeqg3S3rJCLSQoRAPEisVRmkh9FOXQm7CdulHoQB/x7touilAjgjEHAs2F9h47A4mt2Syxzfhofr/ehO3UjUIH+ohXQCeqGPbYApXAe2WQgIUaoI+UYgw51FeDwPQmbKfuFDrQR7y7tpvYaaJA1tr2tV1aFXoyCOuoZTUk5dWSQr0J26k7hQ70ES8XUuz3V8RQclOgVZChDKqAlJphxCrj0QssvQnbqTuFDvQR76YYyOCYg0JPvAcnjQaV8oA2A45SZITyvuX4DtupO4UO9BEvF1JYsKAIvWAEivuWY08h5VYoz6Yj4KOVQXYRtlM3Cp3nI95dQ3eMI3OGyW3v+W4ZLFGCJMREYoPlUQttN2E7daPQgT7i3a2dlonWC2haH4S7QE8lCJJHyMXq5EfOt92E7dSNQgf6iHc73XqwIoaArVWgXlaFpjSgmPSMtcykP6jQ3y20G4UO9BHvgCacqWkDacbrTMgFSs4KO9y/EA+d+g8q9GfYztwodKCPeDnZDrNRz1Bbm6tCSweLGGASxSpJNOEjo9BuwnbmRqEDfcTL2aPKpdGEgGUAtar7zTdCSnG2OdfJ0B4NMbCbsJ25UehAH/EOaBaZab+ONdqpfmSwqgJlSKXNeuVHYTu7CduZG4UO9BEvx8xI68YTmrU9HXo1H8breBha1FbmrFQehe3sJmxnbhQ60Ee8AloCzzaIgDXYAloiaE8VKuFqoC2vmv2DluMzbGduFDrQR7x7gaXKNSOtznmxTKn31W3MDjvbH1PsZYYfVOhPp9DcKXSgj3jXQ8fUM88AsfLqoedYaDfs0GXQaBxqffUCy27CduZOoQN9xLuVQSgScSBUnLrnzCjYCAGIY7XY04j90WQ7uwnbmTuFDvQR73poDTK67PbZEGj9FwfLbJBWX51L0aH9vVP4HbYzdwod6CPeAZ0kzdkrZC6rh7bWoLZhoFYbpUIh2xugKfzvsJ0ENwqd5yNe8cxKMc8xoNXIQISrQI88IIWkNlij0JuO4795/gzbSXCj0IE+4l0autg6+iWDynMCYZ9QeygQrGUMOYz46Ez4B+ivFlqCG4UO9BHvOg6TBXGoMGJaLXTE7avsyY2ljVZTLDTfXEP/AfqrhZbgRqEDfcS7lqPNGCsZhB52C72voQsiIJUautQm9QcV+itsJ8GNQgf6iHdvvrlbZUvAtK+hy2SocbXUwhap7K0r5QcV+itsJ8GNQgf6iHdvvjmMnmoHTSMAzba66RYzJJuBSos0wpthun+A/grbSXCj0IE+4l02STGWxgXmiAYUZAOdAhRSHsKxzEfp0T9Af4XtJLhR6EAf8a7l6LWE1gSS1r3TrSUwLQNCbLn3Ybga6fdAf4XtJLhR6EAf8c75bqpMNUAcHYEoN7AUZLuFe+hdIHuUTfoD9FfYToIbhQ70Ee8m21XrvYqCNWpAVSeUVjrUQIvnxDrnmzEzf4D+dArRnUIH+oiXSwqNKcwKKe/13n31HUYZIcdWhyS1RfRzoD/DdoLuFDrQR7zcsDKs2Go5ZqCwKjTX/2yuD9L3BcikwPwe6E+nEN0pdKCPeLeQwmLRWhDKZANadRl01Wmg0eckS5l+0HJ8hu0E3Sl0oI94Z31X1FH7gK47nMQSwLAYjFxqlyJB8VGFxouwHbpR6Dwf8XLrZgqWsELv1P9ToIuYQs4jUatp/dqbSY3/zfN32A7dKHSgj3gFdE25MVnbYbsFdNgrsFQa9DFyb7XGFB9FOfAmbIduFDrQR7xzvgklJCMogyfQapnB+vqWC8acZs38qoXGm7AdulHoQB/xzlfRlgIKA9btq3AZoNI7NJSyuuc+MT1yvvEmbIduFDrQR7y75NCac17tc2w9ApX1lYYSgFMsI6WwToU/aDk+w3boRqEDfcS7qRxcVgvNA7BsoxAr7jEzDKu1zll7KPRowcofoD/DdtGNQgf6iHfON67m2UaBMcI6FBJ3qL0GkMC5c7Wh+Qe3HJ9hu+hGoQN9xLtDYarYSw+Qkq2WQ2Jch0JV6J1zK2IlyA+A/gzbRTcKHegjXs7vZ5bVL0NjXYdCoQnWMi+qa4vCLY32KN+PN2G76EahA33EuyhHSCEzlb1B1hbQARfLWaBSU9GKDeujKQZ4E7aL7hQ60Ee8nD0qUtvsMHDsQ2GrYCVNSAMzsdXcH+3A+m+gv8N20Z1CB/qId2M5FGfPjfYzlfL/L7CMFMasu0LzxEfjzv8A/ekURncKHegj3m1Y0WadugAurIFyC6tCS4UgOnMdMgK9dwq/w3bRnUIH+oiX13ZDg84Jfca91G0w6OoygC0mynln7R4dCuNF2C66Ueg8H/Eum6Q4uuQMo+6w3V5KUblmaKG1LHO+MwrjTdguulHoQB/x7hq6yeqVKYK0wKuFDgKlI4LWPmtYP/HHo51uf4D+bKGTG4UO9BHvzoRD8+jIUEdeQGeqYNJsP8AqlbDNTj8A+rOFTm4UOtBHvPNVSlWuYYDmmIFKrVB3lKNNar3l0tdR8T3Qn2G75EahA33EuwcrqbVqeYCYClDjBFpW31FzaFJiLfQLoD/DdsmNQgf6iHdDDJJh2yN0O+19FH1PmGmxQ7OQos6isTy6ho43YbvkRqEDfcS7a+jZTWdsq8doAUgX2mWno5GicNlOYX40NynehO2SG4UO9BHvohy596axwqrSEyhwhmojLKA5oEibOT96sBJvwnbJjUIH+oh313alzBStrKPg3otMA6HsB1lzjpJZSpZf3HJ8hu2SG4UO9BHvskkoWsUIVouxw3bcwWJm2Lcbo6qVYj8A+tMpTO4UOtBHvHuB1ZOE1sZ2vvOieo5Vofcw3T5MbUq2/v5Q+B22S+4UOtBHvLu2M1NirZBDq0AVC6h1hFBH7DOEGMOjbFK8CduRO4UO9BHvru24lNhmgShl9R0UEpQie1h0rhZVU5P3h8LvsB25U+hAH/Fy7WaOuVKDgXtlUC4GJXKEyWKJM0m1Ry1HugjbkRuFzvMR78KjPc7aZLXQHRUojQxmXWG0xnPWKcUePZFNN2E7cqPQgT7i3cYgqShSGSraKtBhp6FDRLDJ+ylLpIKPHmClm7AduVHoQB/x7kxII1jdt3YhTKASI9RMEUacDQWxE73vOL7DduRGoQN9xCugjbXWiQ26YN4PsAbUoTtsVwsPNK36aDh0ugnbkRuFDvQR71oO1lJCLRD73BuD0MBoHQzzEFZrM5bwgwr9GbYjNwod6CPejWpMc5aYMmBotF9gJagLcChNkjVMoqTvgf4M25EbhQ70Ee+G6VoOeaa2KjQGIEwJioQGjSqn0TRVfrR1M92E7ciNQgf6iHdhu5hVpgyYTNv57nmPTEogI5VVnwnLqyEG6SZsl90odKCPeBm2G33V6A4cpu01sgOUMQImnTXVPp7FodNN2C67UehAH/HOWGlxlKwNuu576BQClFgJqgWkoaGU/ugFVroJ22V3Ch3oI95VaAyiOAkm1QX01A6FwvoYGTXl9Tc+GsuRbsJ22Z1CB/qId9mkXkIZswI35FWhbYL1MKCmjFlqbTO8r9DfYbvsTqEDfcS7Cm1M0keFGWXPHk0EpeQIq2qH2jgUs/c99HfYLrtT6EAf8W4SWOXW02o5WtovsKR20DgEdDKGZqoYHk2HpouwXXaj0Hk+4t17ldBnJxPova8CHTVCJUTAESVWqYzTnvP8HbbLbhQ60Ee8m5sUUp22WJ4ppnUmrAJ1DgOsg0YViWaPjEK6CdtlNwod6CPeZZNMcsGJ+2EsrTPhaqHV9tSZ2kLXTBTKoxaabsJ22Y1CB/qId1EOmr1GNYhxP5GlpKAhdYhKGcOcq4n+AdCfYTt2o9CBPuLd7NEQNUxDkBTGajlmgBoyQ5SuHfNIqT66taObsB27UehAH/FuEBhOjW01GmhD9hNZg9JqBMORU+WMs/+gQn+G7diNQgf6iJcrsLjighkqp7nj0BN0b1kZY1RsFDDT+1u777Adu1HoQB/x7s03SYuRJ8iIAUjSXrCygO41acyxm/Ij55tuwnbsRqEDfcQ7oJt2G7RYDjUB2VjdBjWBUHIdIVcZr+LQdBO2YzcKHegj3r2RZSZKssfM7BdYpQywRArGkUfrWuf4waHw0ylkdwod6CPeVejMs5S5muZYVw/dpoHFPiClPHpS06Lve+jvsB27U+hAH/GuQs+MbWKCVnlV6LYOhcVW82G7NNOMMc33PfR32I7dKXSgj3hXoTFPpSiQ22qfKVsAy5QhRDRu1CP2R5Pt6CZsx+4UOtBHvAsnUWRF64DFBEjXR5mr7xAtFtiaPNuwki/CduJGofN8xDujsJAUzv/WbNo6EyaD1TVv33CapYZZx6MxM/kmbCduFDrQR7x7URib9Y4VGoXVQvdVoHXgAM5GmUaZzO8L9HfYTtwodKCPeJdNwiYoXPbVBgHNnU2qMiGNkW3OaKP+AOjPFlrcKHSgj3iZTeKYiRJM7QkIR4Y6S9p8t8Ysmcej2aP5JmwnbhQ60Ee8eyKbNccUIwyWAbTn6CrvnW45zpmFZ0uP8v35JmwnbhQ60Ee8eyJLqqHQgIkpA9kkKNUizG5kEXtF/gHQn2E7caPQgT7i5dwkDXO3z6WFf1s3EQwtwzoNFjTCmeYPgP4M24kbhQ70Ee+MwhooCQaoFVcPnWhvrq8Ec4YysZfe4w8OhZ9hO3Gj0IE+4t213ZQiRRmQ9gqsORsYd4FZtWLruVF7tGEl34TtxI1CB/qId4++mXtJezYjzdVDM9KePZohIE8qJVF4tXUz34Tt1J1CB/qId8N0Q7EwefUYGmQBHSuUkcae319mbwHbeBS2yzdhO3Wn0IE+4uXWzcascfUYSdehkKeBWlHglKlLq6ngo0Xf+SZsp+4UOtBHvMsmMVVDXEDvRBLV1XdY1QGphfXv1YuY1vdAfzqF6k6hA33Eu4UUteU6Q4Nuspe6pQa6e+iRdstRci7lUcvBF2E7daPQeT7i3RAD7SmKDCgx9H3JMUBHNUiKGhpiwPToARbfhO3UjUIH+oh3O90i8fa3oUgqQEQZatcIaazC3WTOPB/F+/kmbKduFDrQR7zrOKhExi7rJBgYyDiDYunQekjGMVWpj1povgnbqRuFDvQR71qOmiKNUmD0PlYLrQXqbAJoErGEQdke5fv5JmynbhQ60Ee8m3aOsw0khJhaAgq2r6GlQ6m1pEQ4Yn5/JvwO26kbhQ70Ee8qNKnlqghT96wZ4QAlkELc/fMYlXE8WlLIN2E7c6PQgT7inVG4eouk3YCFbE/l2FEOnlCxIVs31fHI+eabsJ25UehAH/GuQoeaVUqFWCUCYabVcowElVeNrqNzqo+mcvBN2M7cKHSgj3g3lWPmmlsIILiH6W77uxYm4BxklplYXg3T5ZuwnblR6EAf8W4hRUFsvQow5QI04+qhuTWYDYOkPFOkR+lRvgnbmTuFDvQR7x6sxCTrLwTqoqtClw51CgFxmFlr6X2E50B/h+3MnUIH+oh3Ybs4La+uGfo/p3BMgSKokHNCHb2Z6aOwHd+E7cydQgf6iHcPVmhOJBUYYZ0MiaNBXV9CGKWUgSr11SAwvgnbmTuFDvQR7xZS1Fhssq3ivD+kjXUozAOMx+jVMvZX13ZyEbYzNwqd5yPeGYUpCk4OMHkvrsfEUFDXmVCk5Jl7IH2UTZKbsJ25UehAH/FuEJisw18f+4FKa0DKDapZAK0c47AccTxqoeUibKfBjUIH+oh3RuGUuDcDAUZZZ0ILCJVzAe2r+ZA5ZdYfVOivFlqDG4UO9BEvp51P0hYHFDUFCqJguQjEWm3mQInqI19FLsJ2GtwodKCPeFehzSLTzj8j1tVyjFWcTQUW2c0IRZQfhe3kImynwY1CB/qId4dC5dIHEXDbzjcag6a9b4UKq4zQx6u9yHIRttPgRqEDfcS7Ct2rrEIc99L6dSiMTaGm2EBiaSTYNMYfAP0VttPgRqEDfcS7Ww4aJeCcewXWqtBWJxTpBRJXttAjsv2g5fgK22lwo9CBPuJdyxEwyIgZ4mAC6i2DMlWYMfZJLZVVr98D/RW20+BGoQN9xFtjpZYdHC24w3Yp2H6wYjCwYJWw14A/2ossF2E7De4UOtBHvMsm7bexc1XoUlbnTJwbWLIMomnOGsx6f99Df4btNLhT6EAf8e5Q2CLnORgmx9VyFKugNhRQkLBE7dIfxaHlImyn6E6hA33Eu8l2E2eLI4P1PXsUVyOtvGp1I8yNi9acH43lkIuwnaI7hQ70Ee8erKDFWfruMSivHto6aFvfphJ6L0gWyqNDof7vsJ2iG4XO8xHv3qsYV8w2wKgunkNaZ0LJAqxiUSQavnK+9SJsp+hGoQN9xMtsUi2rCCN02uZKDAVszx9NLLHlMlt/NZVDb8J26EahA33Ey/H9ufKMHYLNAZQlQ2ErIJY4DhuY5NElh96E7dCNQgf6iHdGYZa5l2BBSYtqqjFCbYmgak9kJrXjD1qOz7AdulHoQB/x7kVhsyFYAnDHAMRGUGwQLJRJW5Ey6qNbO70J26EbhQ70Ee8OhRymmBrUQDubtGp1RQ6goaIZqYg+inLoTdgO3Sh0oI94Nx2awyK5ZNCCE6itQ2GVpHusbtJYa+326AWW3oTt0I1CB/qId5PtrGEkaavRyHuYbqtQQl/fhjZyQkpp2HugP8N20Y1CB/qIl4fCMtXa6pw5rrps6zy4zokR2gjIWLCrPBp3rjdhu+hGoQN9xDughzWLvYOy0n966FLrhFE1U0AqZo8GgelN2C66U+hAH/EuPboOhLGQAVvdO7D6ajlU2yrTnBmrjdEeRTn0JmwX3Sl0oI94lx6tJSqupjmFHIF6NyglMcSQZhoRM70K2+lN2C66U+hAH/HOKYw2axgR6n/i0MXAGNdHRW2oc8zxgwr96RRGdwod6CPe3XJw4txigFxwAT3HWN30JAgWkZKlhdSjyXZ2EbaLbhQ6z0e8OxNyGXUDnMc6GFLoAayvb2uomrpWbvwom2Q3YbvoRqEDfcQ753u0OEsIoEppnwkVCq56nZIkrDUVjY+iHHYTtotuFDrQR7wCekyL/xZftbnToyNPKE0YkpU+Z8ol1UfX0HYTtotuFDrQR7wCug2pMWqDnGgCWY+gOCpkCYM5SrD06M233YTtkhuFDvQR77JJQVooWMDaflFIfV9ySAeVFMo6Eir3R5ccdhO2S24UOtBHvHsia+vgxat9jrqvoYkW2hJlP1iZrYTWE/6g5fgM2yU3Ch3oI17uo7BSUhawUcdeUphB8x5AKphGHKxSf1ChP8N2yY1CB/qId74KC64CHaFar+tQuMedd0tAUin11IrmR+lRuwnbJTcKHegjXqZHU82R9rjzHBbQaFDZGDovmMOCOoRH8/vtJmyX3Ch0oI94BXTOOsqMDcLqPPYtB0El3KNIzTAYRYo/MFY+ncLkTqEDfcQroOfUgCOtUyD9m99fBXS2CEq5Se9anu3AspuwXXKn0IE+4t0LrBY75zagU2Sgf+fBXjOMWDCa0r7Dew/0p1OY3Cl0oI9410OPzrZzdv8ZpptHBGtxtRxBxGofZYz8HuhPpzC5U+hAH/FuB1YKuVEdO5K0w3brPFgDC+AQnWqpySqfL4DO4SJsR24UOs9HvHuvImmWUvo6E8q/9yoDSuwRUm0YW5FUy5sHWP/N83fYjtwodKCPeJdNWu0FY0vQkHc2aTUbltPqo9PEXjRkjm/S0H+A/myhyY1CB/qId2dCaZQtDIhGY1XoFKGUUWEMNYu59jzfZJP+AP3ZQpMbhQ70Ee+AzlRaNwIrSEBSEmhjghmT1RykVHwzqvEP0J9hO3Kj0IE+4h3QyQbN0UFjY6BACiY5rg6E5kwmMh4t+v4D9GfYjtwodKCPeAe00WIXJ9TeM5DZ+kpCgiCJjFkkqL4H+jNsR24UOtBHvLu1G2kUrR0CcgeKdb8mLBWqpdx7lJ7HD3roz7AduVHoQB/xLg6tM2QO201hXBV6TlAsE1IetZAklfkmyvEH6M+wHblR6EAf8W7MTMw55fDvvfe+5SCCgmF9BGWzLkjpTRz6D9CfYTtyo9CBPuId0LmWJKnBDKUBUQmgZQjIXMU5lVqyvZmb9AfoT6cwu1PoQB/xLsohOTPmDrmuoyDp6js0t8X33BW6Iiq9dwq/w3bZnUIH+oh3PTSuMtxah04qe42sgHJFMKNuPOJcbex7oD+dwuxOoQN9xLsnhRpS7sVW50wMNChALdMgxcI1zmmD31vf32G77E6hA33Eu3w/Dgn7mUobug6FFsdqOWi/K2yVy+zS0qOwHV6E7bIbhc7zEe94th5CGwNS6wrUhbfDYhAT1hG4idY3aej/5vk7bJfdKHSgj3j3onCYclvdc64p7TffEVa5HjCFaLRUY6c3b77/AP3dQrtR6EAf8e6SIxhKKgqRdoVucy9YaQUoBVWRmuOjvch/gP5uod0odKCPeAW0jZAZk4LOVIEmC9TJE2KJgTVHjfgDoD/DdtmNQgf6iJdx6Ngr76kctiv0DA3KTAN6S2JFZx2P5ib9AfozbJfdKHSgj3h3DT1yCGQZpATcRiGDDswwV+WOZJioPfJV8CZsx24UOtBHvBsEliLjHHscdJgL6IV25ZRBiaVa7LY+3wP9GbZjNwod6CPeHQqxWakyAFPlBfQed65x7GQHzVYiDfrBtd1n2I7dKHSgj3i3kCKIkmmCWooBVexQYi6gpc89sxH50QqsP0B/hu3YjUIH+oh3Fbrv+Rs1A84oQNEMSosZLIuNElVLefQCC2/CduxOoQN9xLsHKzitxnUKzIh7blINq0IbrUaapuQ2V88xngP9HbZjdwod6CPezZlJWU20Q8p5j2qUAlWoQp8ZA2eujR5lk/AmbMfuFDrQR7wL2wXEEZsCJ1w9tOU9OKns9GhumIyt2vtbju+wHbtT6EAf8fIeOvXR1qFQYpxArLxYTgbTmmEmpmaPeuh4EbZjNwqd5yPedRxMIyYte27SvrUbDVRnBc0xtZzj6K/CdvEmbMduFDrQR7x7UWgsIUiFOvb4/oQDai99v5M15hRST4/CdvEmbCduFDrQR7wzCjGUQEhg2OZegbXOhHW10BwGhVAV83h0Jow3YTtxo9CBPuIV0FrTniSzWO57KkcfvLoN7JAxYE1c62yPbu3iTdhO3Ch0oI94l+9HoyJcYCRToJECqPEAyjsOXS2KPcomxZuwnbhR6EAf8e7WjrmX9Q/kvocYYJ9QA0ZgbM26loqv8v3xJmwnbhQ60Ee8Arrp6NZkQNZQgYI2MKUJWlpLQYsVen9r9x22EzcKHegjXt5yWEw1NUhx5h22G1BFGGZLJY8sqYQf9NCfYTtxo9CBPuKlURiL9DZB+l5IUdeh0GJHmNyzCGKRRzvd/gD9GbYTNwod6CPeZZNqTtqwQqrYVg89EugO+Qcco8aJ2cIPeuhPp1DcKXSgj3g5liOuYjzC6jZ4P1gZCNZW85EsYo2jzp7ic6C/w3biTqEDfcQ7Y2Viy4UJxIIC7fVuunfJ0iiUsAtq/wHQn06hulPoQB/x8gVWGB2nQs/bKVx4gwUTsFLEWGsp8dHKoHgTtlN3Ch3oI95V6LEv5nqHvJoPIGkZSoy4PgZTkCmhPJpsly7CdupGofN8xLtr6MgthpaAOHWgukp1sbh7D5oaW2sYHk07TzdhO3Wj0IE+4t2ZMGjMJBlyqgaUMkNRNKixBZVhPSZ+D/R3C+1GoQN9xLu5SS3Wadph9dJtRzkIjBOCTlmK5GHyKD2absJ26kahA33EK6DHUB3lH8aRV8vRBTRMBNE456y9V/wB0J9hO3Wj0IE+4t0lR05Ks+pOQu89WFxAMa2DYSpF+t4blB+F7dJN2E7dKHSgj3h5KCxUOU3gFHEdBaVBxWzAJc7WcqBQfgD0Z9hO3Sh0oI94uaQw2ZwjgjSMQJTWebDPCtQ0lRlCEXwU5Ug3YTt1o9CBPuLdIDCkkmfP0MIeBFZsQsFSIRmjmbUwXo2ZSTdhO3Oj0IE+4uX8/j6wzQ49cls99MygNTRQSpzXQXEh8OjRd7oJ25kbhQ70Ee/SozlT28NlYh0TaHQG7VJWy8FhxrhYbz+45fh0Cs2dQgf6iHdjOfIqyrLaZ6lxrAqdCXTfSIckJk1mCf3R1s10E7Yzdwod6CPeRTlqq4NrgBQSbet79dB5FexOUmLRKWP8AOhPp9DcKXSgj3h3KCRJ3LJBnFSB2CqUvmp1zQ1HzPvq7r31/R22M3cKHegj3u3AqqONGOu+eN6zC6yAxlIgYm6MMZXKj3pougjbmRuFzvMR73yVQpiZGGraa5H7MDAMBKUJl57XaVEfdRx0E7YzNwod6CPe+SpcY60aoOybDiJMoAERkAK2LF2JHhmFdBO2MzcKHegj3gHdozHHDpGqAI1mUEtkKCKcyzoxNn5kFNJN2M7cKHSgj3g3HHqa2VQBxRzXmVAEqugEHamhhUiBH41qpIuwnQU3Ch3oI96dCblQRxRoune6tRRB5yrTpYRRa5O62ur3QH+F7Sy4UehAH/Hu1m7vps974miQVaEzFqitN2ASoz5x2C966K+w3foR4UA70P8v3vkqarXX/eRK6gJaQ4LStMOoqwUJGvIY8h7or7CdBTcKHegj3rUcQjx7kR1LWkBjo1WrV8shIdZYeuMUfwD0V9jOghuFDvQR78J2nFvnKRCVyqJ630MnMwhDakXGSvPRmBm6CNtZcKPQgT7i3RvZXEPvBWHWorvlCKC6vipIU2cm7a+mGNBF2M6CO4UO9BHvWo5QOnEeIPvlN0lZQI9RYZJpWD/xWyjvK/Rn2M6CO4UO9BHvHn3PVaD3CN1o1oCa8La+B6BITlNLCj+wvj/DdhbcKXSgj3h3bddrqDkrjDTWybBU2aMaGepCOTLN1uTRGlm6CNtZcKfQgT7i3YMV7MN4ZGitB6DU9f/YO5fcTHOcWW/lbICAJF5ELkfX/S/hSO4W0Dl4/Wsij1hAuZxRo/z8gKYUIRI0lw6oXHLFVFKqb4Dm/ztst35XOM/O83/FuwLNmmqPBIEsbp5Xge5hgoo1bTb2O9nnPH+G7Sy6UehAH/EO6KIpLXIh8G6hozSo+22hYttTR9PE8SibxBdhO4tuFDrQR7xbUshtZErrTBizAVnrYGEKBKOIsawqLY8uOfgibGfRjUIH+oh3YbsUpEwMwLiHy1ghqHNmENRqpqilPrqG5puwXXSj0IE+4p1RmLuVpLiaZp5ALAqlR9seeE4WYivj0YtCvgnbRTcKHegjXgFNFCjPhMDZaFVoatsoLBDrsIpVCoVH19B8E7aLbhQ60Ee866HFWuPVOXfLEWiiQLWaoXdKaLZXJv/BLcdn2C66UehAH/EuykESMkqAXjDBgrjvW45Vq2cqLYgUHI/efPNN2C66UehAH/FubpKsNmNkgmm9LKC5gdnOkQamPSuauT3ausk3YbvoRqEDfcS7fH8IQskmxLRXExK2fTwUEOl5YKph6qMVWHwTtkvuFDrQR7w7FI5WcyaBOE1XXTYB5YhQY7E6A6K9eiPLN2G75E6hA33EuyhHaj0FmcDU6r62m1DUcHUgMQ6sI1F49GCFb8J2yZ1CB/qId3HopgNH+VkeG4BaYVAdEVJsacYxG7X399DfYbvkTqEDfcS7HjrVjmFh3EdeQJtlqKUrlJCLcOkSX91yyEXYLrlR6Dwf8a5Ak+aaUoNCdZ0JZSDYaBlCo16rrl/5/Mj5lpuwXXKj0IE+4t01dBnVkNYhcFJfQK/eozIbrCakWzSOsTwK28lN2C65UehAH/EKaNEQk1QEnnuNbK4Vam4D9g1HGxQZw6N4v9yE7ZIbhQ70Ee+c71ZiHZWBcAyg1AvU0BtklDl7mVNevfmWm7BdcqPQgT7iFdCTklDGneoPsip0WEB3WkBzbwEpxjweXUPLTdguuVHoQB/x7sFKGimPKlA0rjKtalBiUmhZmdbPf1j/A6A/w3boRqEDfcS76dCa87SxirOFn51ufb/57hBG06mNEumja2i5CduhG4UO9BHvHqyU0ZXihJJ3I933NXTC9VOZEkNbh8Jsj2aPyk3YDt0odKCPeHcPPUtdTEeQEvMCWjvULB0kJYwpyMD6By3HZ9gO3Sh0oI94V6Fz6rNhhF5rA8JioJ0DBOtNYg9c6NFeZLkJ26E7hQ70Ee92YGFUImRoPBGo9XUolJb3iGhOGa3G9Cg9KjdhO3Sn0IE+4t0bWaRA1gkqz7xfYDFY3fP7e1utdKdgtb0H+tMpRHcKHegj3sWhhfm/YTvaYzlCgFpnhyFpRpokMt+3HN9hO3Sn0IE+4p2xkmZBibzTo3EBPQlMm0KPk7Vywl4eWd/5ImyHbhQ6z0e84lnZ8mJ6b7+qP2tkEazlCDJDQuautT0q0PkmbIduFDrQR7x7r6IYV3PRINHqM2imDkVrgEwaaZRaAj56IptvwnbkRqEDfcS7aefYu2khYNzj+1efATUnhD651YwTS/+DCv3ZQpMbhQ70Ee9ajtpTmW1Ca9v5bmWAlrG+w9qiMMWS/wDoz7AduVHoQB/xLsphdaRBDI32MF1dfUdJyhB1e+IdBfUPgP4M25EbhQ70ES+nQyNJDxFKIATKiFAGtfVlYI0tzpAfPVjJN2E7cqPQgT7i9cagGgZCSz8TRydCTSkCy2o4pGQRfjTZLt+E7ciNQgf6iHdA9xBSF4VRwjoUmqwe2qSCSNaRB+mzvcj5JmxHbhQ60Ee8u7bDMgpXhjSzAlEvoLQOhYNHGNyzWvmDa7vPsB25UehAH/GuQkekLhzXeRAX0GWH7RAFcuGS5mo7go33QH86heROoQN9xLsKXUharh1mwLAnjq5DYSoKOqxyrpoaPcr355uwHblT6EAf8XI6NKURZoU5dw8dc4MSV8GeVkhj7GGO91GO77Adu1PoQB/x7sFKGCXF1mDE/mOnDDBrBEINR4nBBN/fQ3+H7didQgf6iHc9NE+b2CaoVQNKZnvRd4Ics9WZjbA9GsuhF2E7dqPQeT7i5RNZ08aSoFNpQJYm1DEnFKwzqqw+Gh9dQ+tN2I7dKHSgj3g3elQ5zzA7aPwZ3z8FNDSBzlMoYO11PLrk0JuwHbtR6EAf8W6yXdXRaE+2o0AL6DygJAvQQ04l9Khk7zuO77Adu1HoQB/x7kUhUUGKGazEssN2CrVEBk4y05LieHXJoTdhO3aj0IE+4l02aXXMuKdD06S6zoSNdvOhMHLBxTPLswdYehO2YzcKHegj3qVHY+gtrJI8ZGQg7gFUKkPHYAVbHSU/GjOjN2E7dqPQgT7i5RrZappDBglz9dCCBlr7BOGgnTTIjI/2IutN2I7dKHSgj3h5DS1cuTfQn4eyRhmqKgH2FpkLtRb/4NruM2wnbhQ60Ee8A5q0jkUvcJPVclBoUJQVLFcZPDmE+mhjkN6E7cSNQgf6iHctx8TOyBUq7bAdhQFl/Y1hRM3SG5ZU/uDa7tMpFHcKHegj3h0KcWifqYKOFIBqMrARO7A0G6FaofBosp3ehO3EnUIH+oiX99ASR+IB2m0soKdBqbg6EExIkqgb/gHQn06huFPoQB/xEuhWRCNBUuUFtKzjYcsdUgshVQ04anoP9KdTKO4UOtBHvMtyNJFVjSsMKhNI015an+Mq2CWX1kh0PjoU2kXYTtwodJ6PeMdzHNI05z03qQJNGVBtTlhHQSuJy+pDHi1YsZuwnbhR6EAf8S6bxCVgGgL4n1s73UAjg4Sy4E4cQ330RNZuwnbiRqEDfcRL57uMhLHua+gCxLOCbqDrMCpp9irx0a2d3YTtxI1CB/qId9fQ2gJzHTA7z33JMcFSjWA1xtlarcUeje+3m7BddqPQgT7i3YvCNuNkqhDGvrVrY0JR7aC1SEFK6y//yPm2m7BddqPQgT7infM9Gga2dSisikCiASoHA4wcWystGj0K29lN2C67UehAH/HuUFiGzB4jJNuHwtQVbLT9YCURc0zS8NGoRrsJ22U3Ch3oI95tDKqZQ+gVpubVcmA2KNgJ5kiSQhw6Xs3vt5uwXXaj0IE+4t2SQqY0dIZ1KCz7BVZIUFMrMLpU6j2OWh6NarSbsF12o9CBPuLdCqzKo5GtlqN12VM5OtQdUBLD1GNnM/qDa7tPpzC7U+hAH/EOaIqoHCJgkT2vkRU0bs9wxDB7wNj1vfP9HbbL7hQ60Ee8fVJYW8QOxiPAajIW0FMjhLwKt+Q51N5f232H7bI7hQ70ES+H6XZMpAIc29gbVhC0lV2weUosERdT74H+dAqzO4UO9BHvjJXRScnmOhRGXBW6MFhbfxy1WalBeOCbwUkSLsJ26kah83zEu0uOUXOcOiH0vXVzz5opZZXqmNZJUWpQmW+c7//l+Ttsp24UOtBHvFtSOLv0GhrkwbxOgiGBjp6hzBEbphpM/wDozxZa3Sh0oI94B3SnkIUNQt1LKZIxaKEAce51WMUQ9Y1R+A/Qny20ulHoQB/xMpskGobU1WMMWxVaAlgqHUoeBblnEfsDoD/DdupGoQN9xLsXhTHw4Fyh9Fn31s09lSMTiKXKXWdRfmMU/gP0Z9hO3Sh0oI9413LQTN3ivoaWtlqOYlAVB9TMqVDsoeU/APozbKduFDrQR7zM9480bSToQrIXrPT/VOham7WkI6P8waHwM2ynbhQ60Ee8azlSaMl2HHp1F0CtBlCeCiPU1lMRpfJmY9A/QH+G7dSNQgf6iHc73caMVlqGintJYav7NWFSmLWXpMX6CH9wKPwM26kbhQ70ES+NlQWxCi6M9eeNrIJRW7Uao41qpbTwZszMP0B/OoXmTqEDfcS7NbK8uoqYKnDJq0LPsNpnEVotx37B0ofE9B7o77CduVPoQB/xrkITadfaILa2DoVdGIyTgNTcEy/cEd/MmfkH6E+n0NwpdKCPeLelcOJqLaJCC2EC0UK7jAV0oplqIg3j0VK3f4D+dArNnUIH+oh3k8CSjdVtMOTcFtAiAXYiCdLCeoqlhK9uOeJF2M7cKHSej3i3AivIaqLDArjGARTS3ummCZhziinONvRRCx1vwnbmRqEDfcTLnW51KInBft793z3fJWQoaVKkwkHbm/cq/wD93UK7UehAH/HOVym51YABGkYDarmBTmbYnQb2Em0+eoD1D9DfLbQbhQ70Ee+eyErtXCeu4ry3bkpiMMUMvFoRnjlQl0dRjngTtjM3Ch3oI14BXWdgESlgP8N0jcIGem/75qFBU2T+gwr9GbYzNwod6CPeZZP2QGilDMJ7BZbUDFpjhVJiQrGGqH8A9FfY7j+fvRPtRP+/+1MhssUcCaiPBlS2U2i9w1QsVNd5MfVHabt4kbZbn71bhU70Ee+6aONR56rReeyLO1QFm1UgTYurGaE84x900V9xu/XZu1foRB/x0vwWE2oCyCUC8X4my3lAb1nTnHFI+YOr6K+83frs3Sx0oo94N1B31jJzR2AOArR6aCg1B6iRYkzC0seb6Xb/EP3lFq7P3u1CJ/qId3mOkhruZypMzVYzXXeENDeQEWmESoPae6I/E3frs3e/0Ik+4l0f3ciaMkPpSYFSa1AadUijYUslR340Uvcfor/8wvXZu2HoRB/xdhUW9zkEcp17YqOO/bIQoWHqbZXoqo92u/1D9JdhuD57dwyd6CPehe56a80SQU44FtG0iV7NdEzGbKGyxEehu/R/h+7WR++OoQN9xLtMB0uymgqk9jPizmydCWsCTKw9toE4H+X800Xqbn32bhk60Ue8eywbLKntIQY5ZKA4F9FN52K7Jq68eo/yqOlIF7G7GKJbhk70ES9fy5Y84kzQZ1s1Wo2gCOu2DBUzlo72ZpL/P0R/t9HRLUMn+oiXVx01/2cp8irKQItfsGG4uurQdSpLyH9Qo7+Cd4totwyd6CPePQAvdbacFtGrGgOtYyBYGwJGTK1VzOHV3MZ0kbxbRLtl6EQf8W7O3Rh5WNkzG2MBqq2C4mqmxxjSakV7Nlo3XUXvoluGTvQRL7uO1jkOhd6JgIjWyZBCgrFaEcUwSp9/0Ed/R++iW4ZO9BHvpkVjbEgdAVlX15FHBk1NIWDBithYXsU60lX0Lrpl6EQf8e4FS5KAHAIIbsuQUlwd9WgwiixZ2szx0ZiOdBW9i24ZOtFHvLMMeUpn2ZuSZwQqGEGLEGCrU3OKOIjeE/3tGUb3DJ3oI949YdEQMIrsyTOrRrNEMBwMcyyaGiGN/r5G/xK9i+4ZOtFHvCO6VJqxEGQeFahxBzMbEChU1cIs6b0L/kv0Lrln6EQf8e4+ulmo0RRKaHvT2+xQM1VIzfqq2FOK/AHR355hcs/QiT7iXeA/YeWmBkNVgLKk1UdrAtEZR+bZen8Uj8ab6F1yy9CBPuIV0ANrp2ireV4dxl4ktIBG6xCrFW0lm5X4HOhfonfJLUMn+oh3QSVrShoZZO/gJMsDal9tdMqm66jYuLyap4RX0bvklqETfcS7pqOPQj0GSHVvXomSQediO8Upqdem4y+I/qWNdsvQiT7iXeC/G87RA4xEEUjT3pis67s+uZFES1PfE/0dvUtuGTrRR7x7ZahaiGKHbHtlcgoFDDlBnZJHn5gEH5ngeBW9S24ZOtFHvJvWQVq5KkFuYwBJ38s4A8Iqzbknm7OHP6jR39G75JahE33EO4OFwzZUIoQZVq9RDUFpddSMGRMJpj4fWYZ4Fb1Lbhk60Ue8CyqNOGeOFfJsDSinvZ3TJmAmxVxGG/YHNfo7eoduGTrRR7zroxfOoa5ew2rEdTKksVporSCWIofRItkf3HV8R+/QLUMn+oh3DkuRnidHSKWsPpp7gBJosb0aaKm0j4d/0HV8e4bonqETfcS7eeiWBKkraNjRuyJl1WgySCNEkxHaXzgsv0Tv0D1DJ/qId3105IS9RmhN0p4RNsHafpnFVNCiSviD27tfonfonqETfcQ7F1xTLmICLXNZRIdVrUetoKwD60xhtkczwvAqeofuGTrRR7wMk85ZKOy5BqKLaBtQ9kilVnDYxFr7qzAp3UTv0C1DB/qId7MNejCeGCFOmXvAQYM6QoBKTXqKVOurqXd0Fb1Dtwyd6CPeXXWsNhlbQBDdl3fZEErKCXJoUsJIhPSo6aCr6B26ZehEH/Gu6SCbmomg2V79FiuvGh0H5NRCHrnMiH9Qo39po90ydKKPeBcm5R5x0mo4JjYgY4EycK9jmcR59jFifU/0d/SO3DJ0oo94N2u3UcSIHdB4W4a1gY4YoGPuzaKOwI8mKtFV9I7cMnSij3h3eVeHzDwE2Oaq0asDgdrLaj1irjXlkbo9sgzpKnpHbhk60Ue8rNElS7LVR5e5Z+32ADVngUYzI2kSDn9wMvyO3pFbhk70Ee+m3kUJGWcBbbROhq1OKNoMRmjcQ6jBXlmGdBW9I7cMnegj3t3ecSyGZfz3UVZqEaoVgtG7tICxtvko1kFX0Ttyy9CJPuJdje650RCCgnnuwH9dfXTuMGbSyGFai49WKNNV9I7cM3Sij3hZo0l0VWmYPfHqOiZDybi+VLKsTbW09yfDX6J35J6hE33EuxqdE82+BzcS0uo64o7+1w4SFKeK0joivif62zMk9wyd6CNeOix7NYUMKEL5P+s5VdqORw9prWqZ8Q+I/vYMyT1DJ/qIV0QT11Roxv24cI9UqmE7LA0W5iGFWCTyo5Mh30Tv2C1DB/qId7GOICVMzIvgNoBCQai2G+rYpZUxR2qPpt7xVfSO3TJ0oo94FyaddegkhZmw7mWGDBYCQ5oRcXRJzR4N+Oer6B27ZehEH/HuqiOOSrlm4JY6UGsMtbUALSOVIhJHf2QZ8lX0jt0ydKKPePdudophV4TRifczlgwmVSAFSWOqrF7k0bQOvoresVuGTvQRL5+wFK3dOuSoq0bnkkGbCdj6rjNP5vToOpqvonfslqETfcS7GWEWk8y+x/rvlRV7CI3+Z6KStkKz9xDtPdHf0Tt2y9CJPuJdjU7YppQOBYV3mHRCxTZgUNKy/kcN3N4T/R29Y7cMnegj3t3ecV41Og0g3bGOMBh0b1SOaRBalzrqH3Qd39E7dsvQiT7i3fwZY8XWCGaqBaiJQM0xQuKCXOssLI/W3PNV9I7dMnSij3hF9NSWyhhjdc9BVteREGpqCUIwiVgsz/goHs1X0Ttxz9CJPuJdrENDLsoGiXJbNVo7aKcAkSvFHEj01RMWvoreiXuGTvQRL6dHFxycKkxaWNPIstdVVCiSc+rYS9Hwnuhvz1DcM3Sij3j3cHYi5UoIbHF1HRwTaJ0JoragLY9QXz0F56vonbhn6EQf8Y7oWGnVYoagPQEV3bvfkCDkFtlKnyyPug65id6JW4YO9BHvmg7prFPWcbBSBwqhQCUmaEnKaDMTvQoqyVX0TtwydKKPeLeyIs+Oe1pHp1WniXYbnVMCxExYJNYeHhkschW9E7cMnegjXi5hkTFLqGBtj9odmcHKwnqpiutvLrU+mhEmV9E7ccvQiT7iHdEtc54mkOMsu0bvFywaQVPCOtr6z3x0HS1X0Ttxy9CJPuLdes45pHCIqzJbBJLW1sFwB6VTrCOQ1DgemeByFb0Ttwyd6CPeBf4rRbbWIUlbNTr01X9Qq5ALJa2ESlreE/0dvctuGTrRR7ybbYCm+GOryM/qt6xQMRjoOhTOzmhif9BHf0fvsluGTvQR72IdZQQeitCrTiAMDWqIBWaXpQsGrY+CSnIVvctuGTrRR7y7j84bYFMQK6vrqAWhKCGsBpq56SgSHlmGchW9y24ZOtFHvCI6IrKUuRBu22FJq4U2IYWc8ad4t9j/gOhvzzC7Z+hEH/FuevQqyLH0Aas6K1Be5dlw5lWjRy4jcW/tfR/9S/Quu2foRB/xrkaHOqnnAl2I9u1dWGfEOaCvM2LstdpIj6J3chW9y+4ZOtFHvLvrICykFYHM8qrRzcAUCXpsMyfqU+T9ffQv0bvsnqETfcTL6F3pNdUBKcrelBX2XIMYoFCyPWypt/wo15FvonfZLUMH+oh3L1gs4WSOkAtOoLg6jyrWYf22Z02laAmPDJZ8Fb3Lbhk60Ue8swxJMAYugGk1zz+dhw4WmCX2kTU0LY/mOOar6J26ZehEH/FyWsfIWCVBzTXC6qkZ1mkwQgtxWBxqNB6N2s1X0Tt1y9CJPuJlPBqjSZtgXQNQGglKb6uh7jaKco41Pgr856vonbpl6EQf8bLrYDNFgxn3EJpeDLTphBwxlE5h1vBoKXi+it6pW4ZO9BHvarRa7TYVUuZ1Mix11ehpBpViI2OdFR8ZLPkqeqduGTrRR7zro9EoaiqgZZVnktVR2+wCwSyNmNWGPpq1m6+id+qWoRN9xDui48RGqcPUQkDWM9hIDbAEFsPRh/5B1/EdvVO3DJ3oI97N2mXOFvOqzMl2mLTtaWHroLiOh9pXF5vGq2kd+Sp6p24ZOtFHvCI6UCMeFCGNsHdWVF4wT4Fck5BFxMZ/0Ed/e4bqnqETfcTLhbPCg1dRVh4VaPENuteDc8qoRGK9P5qHnq+id+qeoRN9xLsnLLGMUSdDT3N3Hb1CKbWCIOZJVDD0R0vB81X0ztwzdKKPeDcP3UrX1TkDdxOgvIiu1QwK18x9tLpwf0/0t2do7hk60Ue8Wzgrq0rPIDBIf/roCBaEQWdI2GT0Z56h3kTvzC1DB/qId1nSjtPiGGCN9vyZzlApKeCU2aqGQP3RwVCvonfmlqETfcS7MGkVYZMM3XLfi7L2RKW8SrRlxj4qZn3URutV9M7cMnSij3j3ErxTLMk6VN3rOUOcoJIjIFuvLQeJr6Z16FX0ztwydKKPePkmK1QKOUCJaU9UGhnqJAQMleucpaX4BzX6O3pnbhk60Ue8swx7GFaLQim2r6MxQu1t9R9drCGhFnlkgutV9M7cMnSij3jXR1PumrjD/FlZobaXGcrPxfTojbKEV3Mc9Sp6Z24ZOtFHvOs6ug7OiGDycx2NvLqONqGGOWoOKsqPLEO9it6ZW4ZO9BHvZu1qK6vtCBDHXEQLG1gdEWSMQDNoQ/uDruMzeheDW4ZO9BEvF2XxIjrtaR2kQJMZSg4FGEvFQYgSH82f0ZvoXQxuGTrRR7ybqERCJHvWHZvuMKmBdswwJ8fY10Ex2R/00Z+eYQzuGTrRR7wLk6aaY5IIgaOtk6EqWEABtFbHgn1ie0/0d/QuBvcMnegj3tVoyRi4IjBLX61HDOtQ2BBKzzkFtT7p0aMsvYnexeCeoRN9xLvoHRXOxhVC22HSWgeURBvrzjxTmHU+mhGmN9G7GNwzdKKPeEU0l15tjyLNbXXP63gYoFiZMG3mWFKexo88Q7uI3sXglqEDfcTL6F1qMe9Zdz38xDoYzJgh6X6RFWec+GhGmN1E72Jwy9CJPuLl5d3UhKvpGEPHNsEnlDoNOGcZMnLH8ijvbzfRuxjcMnSij3jXdPQhdc+6Q1JdNXodEVeJFtBZlRtxwvrIMrSb6F0Mbhk60Ue8i3V0kcBpQrKG62C42+j5s+aeeI9CN8mPLEO7id4tpJ1oJ/q/4t0SFpIQWzLAmQmooEANRRfgo2Cb3FQexaPtJnq3/nGinej/inezDQK3WHbCH0P5zzz0MqJC6D2nMrFT/IOT4Wf0Lka3DJ3oI97NNqgDVceEnBR3KBqhqu5NcD1obzIxvb+8+47exeiWoRN9xLvAf821YTaYlGTV6NLAxqyrow7YQk/UFd8T/R29i24ZOtFHvJu1G6YOq6tGy36U1WIHy6WCtqi1jh5GeTTh366id9EtQyf6iJc7K8Tm0AK57j66Ki+iB0PB2WQP/Nf2B0R/e4bRPUMn+oh3XYdgtGwdiMX2hH+CmqTCHmxAgwYPfE/0L9G76J6hE33Eu6DSNGwzZlCqtProaGD7S865RSnVLD+aqGRX0bvonqETfcQ7h4UnlZQLhLyXgs++2G49QiNtla2blEdPWOwqehfdM3Sij3jngs+wZ/xPoBAGkGaDykEh1IZJ6/p3vHFYcriJ3iW3DB3oI95ZhmMglhEgh9RWiUYDxZCAZPXWKBSF3jQd/wv0L9G75JahE33EO6KDWNsL3zjT4tiQwQKvhrotpmnGVB69yfqH6O82Orll6EQf8c4Ej5gGWoFuGHaNblCCCcTUutKcfYQ3bfQ/RH+30cktQyf6iHfx6Gq9j7EqcycBwoRgurvq1m3GaZPDG8vwH6K/o3fJLUMn+oh3luGgQkwFYtiTSddpEMpqngHzYt16lmL8nujv6F1yy9CJPuKdZSgtoYQMsWncfbRAEWoQR9OKOFD4D7qO7+hdcsvQiT7i3YywmEdgJMhp7F6jFFAte/SuRRrdevuLruM7epfcMnSij3hnGUppVBoCSl9E54qgc3XUI5YWKyeiUN4T/R29S24ZOtFHvJtMmgPWLgoL7AQ0OEK1vE3wQXXUOEp6E+v4h+jv6F1yy9CJPuJdja5lRNtr7qf8nAwbmA6EEDSHGmbK8w/uo789Q3TP0Ik+4t3JcNbMIwr0lgJQlB3rYIHQ69ChPTZ883D2f4n+JXqH7hk60Ue8c1gkx8ItQcw9A6FmWCjT6qjT6DkXzo8mKv1D9LdniO4ZOtFHvHRYIpaSFFJczTTp6j9KaROkB85qXWJ4n+v4JXqH7hk60Ue8q9FTcu1BoMnY99E2wCI36H0EGyyz0KP76HgTvUO3DB3oI94FlTqNTHNC7vvyTiutgyFHMKFaVplWGW8mKv0v0L9E79AtQyf6iHdvssICtzUFNl5EizWw1COoxDx7V+l/QfQvbbRbhk70Ee/y/qu1aGVPix4WVtMhGSzkDtyCzRSNxngzx/Efon9po90ydKKPeGewxGw1zAKCvQElCVC6jnU61NHLTIXbIxM8XkXv0C1DJ/qIlzU6V7JRASkWoLkKtXbse/9bqZlJR/6DruM7eoduGTrRR7wMk46AsU0Yq8/YT7HaInqV7DlijANDKvGRZRivonfklqETfcQromseI7aYINR9HZ0ng3GLQMhZmQdr+4Ma/R29I7cMnegj3tXoVQUZ1UD6HkIzqq4zIhNwGS0Om1Lim7VC/xD9Hb0jtwyd6CNe1mjZ0w1WZaY9mbQgQ7EUYYQR8yiJI//ByfA7ekduGTrRR7yzDHNqUxJCmzUBpR6gFCmrmU7rf4kq2h90Hd+eIbln6EQf8TJMioSYEWqzRTSGVaNna9C1xXVgTMWsPyf6l+gduWfoRB/xbuGsGUbWDDjG6qMrZyhjtR6rdOeOCWd8NVEpXkXvyD1DJ/qId/fRCTlkFIhSGlDMAWoOupcbJi1TqI33J8NfonfknqETfcS7Gr2QnusQCNPiIrr0BmatQ8k8SCZSyo+eGaab6B25ZehAH/GujQ7r9DdThyZcgMbecl+jrWJdG+dAuadHL1jSVfSO3DJ0oo94N2o3lX2hwaBlr+ckHKs679F3nGeiNI3lUVApXUXv2C1DJ/qId03HIMyRCuTMEWjxDcUGQ53WCsVCrep7or/baHbL0Ik+4iXRgqVYAt0uC82+zoRph0ln6Wy9DKVHB8N0Fb1jtwyd6CPeEV20JYsTwk/XUTFBzX2CUS86mFn10ZusdBW9Y7cMnegj3l3eLWoXzAwcJADlrFDS1J+t92UKS6iPXoKnq+gdu2XoRB/xco5jLlF2jmPIAOLIUKp1qGXiOifm3Oajl+DpKnrHbhk60Ue8i3Wo1USpQQpjP8pSWx21CGQaaVqds7Y/IPo7esduGTrRR7wimjJq3Vl/q9z3mnsDC4WASh3D5mL9L27vvqN37JahE33Eu/kznEufrS6E86rRNMr2v8fewpJs1Cwy43uivz1Dds/QiT7iXdfROpYUFWg30zQ6g+aFdedJxI3is8B/uoresXuGTvQR7zxDDFhrF+h7XRaNuCd15Amx95h6zhHDo50V6Sp6J+4ZOtFHvBtA03j0GAfMSXsyKa8+minBpMzTxoiYHz2cTVfRO3HP0Ik+4t3tXbQQM0bINa/uee4cqYwJWIrGxl1HfOSC4030TtwydKCPeHfVEXlgkAQ29lqhVZmhxpShjUHNKk/BR3l/vIreiVuGTvQR70zwiaYZC+S4h0cL79EzJYPldTBM3OYYj8KkeBW9E7cMnegj3s02oJl7ZoZYqgB1zVBCI9gblENos9Gr6B1eRe/ELUMn+oh3B0PcQ6Jl9RqzI1DCANVYYbXWmoMOrvHRbAO8it6JW4ZO9BHvanSe2G33GjMxUEwBCtUKxcKURXlu/OjyDq+id+KWoRN9xLuTIfVQegwwZllE9xKh/ozeRW0D+2haHs02wKvonbhl6EQf8a7rsBRZAkPXaavr0AklBoWS920ehpnTH/TR39E7ccvQiT7i3cPZrqsSU4eSxjoZUkawTfRsOLUHyTU8CvzjVfQuu2XoRB/xbupdbIlXhwEtjf0A3OJ+ZhghThkFtVPKjxbO4lX0Lrtl6EQf8Y7oFqnyXqEckv5nzb3FRfR2DKciRWx/0HV8e4bZPUMn+oh3m7IaDot7XAfa3lkxGxiNDJO5FQ3Fsjya44hX0bvsnqETfcS7Z4YWuElJ0G3fdYjqqtE1gdbeZg3CjR+FSfEqepfdM3Sij3g5gGadDVue0CSsGm2tgKYcwAK2jJRqC49mhOFV9C67Z+hEH/Fy6l2PSjVDLXUAdQ6gGBfg1GftAdHKo6QS3UTvsluGDvQRL6d1SMqtGWCxsg6GA6HM1KD0PoPajD0+uuqgq+hddsvQiT7iHdGxEve2+w2k1UaPsC/vDLqqxIAW+S+I/qWNdsvQiT7iXayDExUaEYTjXsISMuievNsxTDbKYdT3Tccv0bvslqETfcS76+jVdHQrCCNtomdK60yoBQbKsLnH/LdHsw3oKnqnbhk60Ue8u+oYXLByhRAiA2XuoFIEArFI01g6PbqOpqvonbpl6EQf8Yro2TXYoARlrOMhrUMi2GgJuAYOvZjgq1eGdBW9U7cMnegj3lmGpYVJrJB6UaCRBIqsM2JcBZpDbqLj0XU0XUXv1C1DJ/qId/Nn9hguigJx6I5HZ4Pa8jooVqMpljXPR7MN6Cp6p24ZOtFHvDsZYh0hr64Dc1hE/7xeIQ6AOEtYB8VVwx+Z4HQVvVO3DJ3oI97d3sWgMnhvxuoCxK2uk+GoMNhspNqN0qMnLHQVvVP3DJ3oI94FlWaYZnmAYItATTroCBHySEhY28T8aB46XUXv1D1DJ/qId3cdOZVYuUCTuR0WG4toChC19khYaqRHk0npKnqn7hk60Ue8IjoEYopUYYosolslqEqrWnPoUkxqnY8G0NBV9E7dM3Sij3jXdfDsWaPAKDvwn1f/UUJcx8MehRK1kuhRH8030Ttzy9CBPuLdGEfU0HLf49BjASLK64ioYQGda8CAPOKjlRV8Fb0ztwyd6CPezTbQQkVVIY5VmKkOAU2r6ZAwQ5Sy6LZHL8H5Knpnbhk60Ue8i3XMllLoDbinVaNltdFWcoNqZa6euiQuf0D0dxttbhk60Ue8W8JSsvH6OcMMe46jJAPrYrBgDhhtxqaPZoTxVfTO3DJ0oo94V6NZUtwrlInS2NG7uTfcM/RRSHqMRP1RrIOvonfmlqETfcQroo0Tp1wiYLYM1LJAjXkChR5LHyPkV0ElvoremVuGTvQR70xwaxZyjFBoL2HRsVpoSQI9N2zbZcn66Dqar6J35pahE33EK6Il5pawtlWU9wrlLgjWcoE2dt6/5mDtD4j+jt6ZW4ZO9BHvDBZkadZwnQzj6jowJ7C5sU6BcHBtMTx6wsJX0Ttzy9CJPuLdyVD3NsM+YeB2WKYZlN4qNMu2z4kllUdPwfkmepeCe4ZO9BHvbu8qU6x7r1De50HsBUwxQksplZEtrYb6OdHf0bsU3DN0oo945xnKjH0sjqXvZYYlGKyKPUCjTsVcZ0/v7zq+o3frJ+ZEO9H/Fe/moedSMRmBjB2PHrpqdAgImnocGSnO9t4z/I7epeCeoRN9xMupd2h5j9kNw8ae48hQqikk0cWzScf46K5DLqJ363jqQDvQ/xXvmo5uTKNkCDnzvsHLoH0KRNbOmuKY/GiiktxE71Jwy9CJPuKdwdJytRYYDCXtN1l7RCktrHOh2XNav/UfpaPlJnqXgluGTvQR76Z16Gisq+noPFcbXXsFa4UAe0Uu2cTk0ZssuYnepeCWoRN9xLvLO0laaTJ0yT9h0gCVc19HxJkyFizEj6beyU30LgW3DJ3oI951HSmJYOvAezIYdR5QbXRI2AdSR+zx0VWH3ETvUnDL0Ik+4l2NDrP1iX1V5rETpRyh8A78txQRU53j1UQluYnepeiWoRN9xMsaXZOmuQ+Fex66ZoaKViCTxWhNJsc/6Do+o3cpumXoRB/xbkZYl9alG9QYf2aEDTCbA2bhKFG7pfloMqncRO9SdMvQiT7iXY3uhfp+hcW6p3UMzatGjwY5Kaq0nCM+CirJTfRutT5OtBP9X/GO6Jz2ZUcATlb3FpYCVlb/0eMMQSzmVP+A6G/PMLpn6EQf8XZcR469VmDcnmGsbZ0MywI8Yok6U7Xw3jP8JXoX3TN0oo94N/UukCKHCcw/ywxNwMgYZOhoZUGtr56Cy1X0Lrpn6EQf8S7wX0IllQFa98lQyuqj4xAYQoZj6gj6aKSSXEXvonuGTvQRL6fepTpMKkwLCqRqoKYDYigonXtL/dF9dL6J3kW3DB3oI96trEDEKBwgsGzre88IsyyQcY8IG8Ps1WyDfBW9i24ZOtFHvLuOzmwzI4L0jquNbhlKMAJcWMveU2X5fYn+JXqX3DJ0oo94V6OraAtzX0erAKUeQAfmVaMLB+ScU3501ZGvonfJLUMn+oh3B8OA2lOk7XqHdTCcAoXXd5VymyjW58D3RH9H75Jbhk70Ee+uowe2GseE1n4OhnHPcUwJSixYlMM6Kf5B1/EdvUtuGTrRR7yL3ikRzjSB02SgkiOUVRhhSA5lxLZajz/oOr6jd8ktQyf6iHdzHHMiyYtjwlBXH00ZbBVtiFWwRsnK+OjdbL6K3iW3DJ3oI1720VY1UYMedtdBWKHOhFBL7ntAWBmv1tznq+hdcsvQiT7i3e3dzDZjN8g9C5D1AKa5wMyRU+cUGB9ZhvkqepfcMnSij3i3+i2PUiREMN7jSYtUUIsKOTXVJIpKjwL/+Sp6l9wzdKKPeDdrt1MavSDkut+xaJDVR0uDbI0rlklS39/e/RK9S+4ZOtFHvJsRNmKJNgr0EfczwyhQLDDEErpiTt1eLQXPV9E7dM/QiT7i3biOJqVNCzBipEV0TrBOihlmrThnDyJ/cDL8JXqH7hk60Ue8u70j7iK9AzVbJ8O4t7CoMjTJYphWpaZHJ0O9id6hW4YO9BEv13OqofwsT17HQZpBoQYqINWiTY6V2nugf4neoVuGTvQR7yzDkXMdO2uX5tw7wfsiOkeQ3FZjPTqvZuQ90b+00W4ZOtFHvBy1a0XGaIC522o6dO7ZBhFqpTiWVqk+ikfrVfQO3TJ0oo94FyYddZXikKBYy3v1G0IdtUOQXLGP1Bv9AdHf0Tt0y9CJPuLdu9nB++xXIO8cKSki2GwCLY5UhnIar2Yb6FX0Dt0ydKKPeHcytBKqhABaOQCFsProRHGdEVEkryI9+h+cDL+jd+iWoRN9xLuToaWKba4aHXf0bhsstbYGMso0lEL91YwwvYreoVuGTvQR74JKVZpILKuPln3XERn2EgtQxb6Y7p3yI8tQr6J35JahE33Eu5OhtNj32hWjuGp07w1KT4ttC1Z7z4zjD2r0d/SO3DJ0oo94F70rvHhe3XMaafXRGMNme0BKmlLHVCM/mqikV9E7cs/QiT7iXayDh9YwMwSm8J9NWauNrsChBKmkRq8eZelV9I7cM3Sij3g3Ual2az0pWMIOFEsD5boOigv0HsssTR49nNWr6B25Z+hEH/GKaOqS54gG9Yfosg6FBVMGksax8jD5ixr97RmSe4ZO9BHv7jokRjNpkEpCoLoajoqDoeUcJnGphR4RbTfRO3LL0IE+4t1VB82J65/VZRQCmtn2OHSFhFYzTxnYH70Et6voHbll6EQf8e4FyxRLeU6Q0vYK5aJQuRuw1KS9FJH8KHpnV9E7csvQiT7iXRtdxbBjAWEce0ZY2y9YBiQWTKGkrvUPiP6ljXbL0Ik+4l2sozHtzOjOcawaPRlXjdYAPczMaeZZ8NFLcLuK3rFbhk70ES9Xv4U0hhbQsd9krfMgFKIB1jK11GnwqycsdhW9Y7cMnegj3gWVKA3BPmCdCeNelFWh1jJXH40DQy77mPie6O/oHbtl6EQf8W4yqYxe9jWHBWxAsVWwJB3MIrNwUMFHJrhdRe/YLUMn+oh3RBOLUl29xswKFAZBHaUD8cwx2rTeHj1hsavoHbtl6EQf8XYeeqKgdc+6wx0mnVAEdXUdXVse2lH+4GT4Hb1jtwyd6CPePZzNTCOGDDnksYhOq/9gmaBR59RAo/1Fjf72DNk9Qyf6iHddB8c5ezZI1mQR3RPUEhmadSllYIzlvQn+S/SO3TN0oo94N8dxdRWxlbJaaNpPwYVX/6EdZg1Wy5Shr1Yo21X0jt0zdKKPeBf4D1YGJ4VIbQeVaAf+Z4LMIQfjNim99wx/id6xe4ZO9BEvd1b0KtZ/hnQwLKrXGRE1g2CWpiPEgOEJ0RpuonfilqEDfcQ7g6VYmqVOIJQKxHGno9fBMNaMOWfG+Gg95/8C/Uv0TtwydKKPeNd01EaK2y3kuHrpJghqbcAcpaqVHqW8mT/zD9HfbbS4ZehEH/Gu6YhTmHIADC3t1W9pTyZdvbSVGRP1VavfxDr+Ifq7jRa3DJ3oI969MkwtzhoEAtlYNToVqFoSlMw1CXGQvyD6O3onbhk60Ue866MzlS5xHQxDyEBzE91zgVHjEG442qOpd/8Q/R29E7cMnegjXl51YA6RKrQ0d43mCBYL7VEH2vYkjzj+gOjv6J24ZehEH/HOYIlztR0jQ9Q9rcP2XccMEXLUMIOm1uX95d0v0Ttxy9CJPuJdUClOtpbqnh6NQJht75pF0M4mvdei/Ae3d9/RO3HL0Ik+4t0zw6FlZKyrRm+DZQqClbHYplIQZWC0Nyb4P0R/R+/ELUMn+oh3XUdtYQg1SLY5HqFAKTFBGRX7ajlE6psnLP8Q/e0ZZvcMnegj3jksOWi1siqz8X4Kbh1KGwRJOfGq013qm2WG/0v0L9G77J6hE33Eu6fgnRtKyYBqugP/YU/474Asuab1tdj7++hfonfZPUMn+oh3ffRsxBgVUhtxdc8UwYjLYrtyK2FaTG+eGf5D9LdnmN0zdKKPeDckLO2HhiVAqOFn1q5BMV3fDV7HxFlxxkd3HfEmepfdMnSgj3i5sqIQhdV09LDTSmoENcf1R6196uiDx6M2Ol5F77Jbhk70Ee+IphRrmwy8Z6JT3/tXpE+IqUiNNC3JozY6XkXvsluGTvQR75YZctdUCWF1HmPV6AVzqTMAdtU0JhfB903HL9G77JahE33EyzdZqpa1Qyk9AaVGYClUyKSVqWBL4dHBMF5F77Jbhk70Ee+6jpm4prraDMkTaAbZL8EbYIiBamYej6ZH/0P0d/Quu2XoRB/xjmjrdYTMMEUa0Nh9dEwVqOgIHDmM/maZ4T9Ef0fv1C1DJ/qId2HSWUqiEWGGvLqOiKv/EDMQayki0Srff9B1fEfv1C1DJ/qId09YjEaxkOBn9B31uL5rLYLlGHIIIkHeTFT6h+jv6J26ZehEH/FuRlitPU6JwKj7ZGj7Kfiehy5lsNBoSf6gRn9H79QtQyf6iJer32JIc7cZnW3PQ+/rZDjWGZF7xhYj4XwU+I9X0Tt1z9CJPuIV0X2kyBkDxLHDpC0xmMgq1ItntoI27M1k0v8l+pfonbpn6EQf8a7rUB4UO4GNsfroMRbRvFqPpjVPi1aMH8Wj41X0Tt0zdKKPeLf7LajkkQhy0bpOhqlBtarQUwxjxJlJHj1hiVfRO3XP0Ik+4p0LXuLO1yWQ2OMmOoCWzIC5p3Us5JDKo64j3UTv1C1DB/qIV0AXCWHOGoAw/RwMy76OZtCZRsfUA9qjpiNdRe/ULUMn+oh3L1g091girb65rzYaY4aS6oCYW0AMlaa+L9G/RO/MLUMn+oh3A/6ztIxRdtR/v1uJ2zJsCCEW1anM+dGA/3+I/m6jzS1DJ/qId1cdc/KCesKoaWFt2y20UtbBkGUWyrWkR7GOdBW9M7cMnegj3hkskSmUGKHHIbuZnlAWxOt02IbGGVKw9p7o7+iduWXoRB/xbqLS1CayDoXWRYFIC9RSFtspSuqjp/nqOjpdRe/MLUMn+oh3lmEtbLJqNHdGoH1GLEkJtMc2teRcH61Q/ofo7+iduWXoRB/xLnq3/nYztAFqtCcqlQqVaoTWEE1Sskx/cDL8jt6ZW4ZO9BHvbu9aC3V9WUTr6joK7z66EWQzLKxhjPooTJquonfmlqETfcS7aR2lFQu4Rzi2DtSZwKa19UduE3OazR6FSdNV9M7cM3Sij3h31yEtxjhWH904rJOhCSittnqUULjsgbvpUZg0XUXvzD1DJ/qId0GlTmM/YwGqve8bDgNNJQJGxm5I1DC9J/rTM8TgnqETfcQ7z3BwW52HwazTgIwy1MIIso6Hmsiyyfv76O/oHQb3DJ3oI95Nj0YSTixQMK2T4cAEGkeCImlYS30MxTdE40X0DoNbhg70Ee9egmuPYxjvWXfrdEiZwSISFKo11aA085ud4P8L9Hf0DoNbhk70Ee+mdRTspY8JWdvYJvg6GNaJMEdGKzpNw6NYB95E7zC4ZehEH/HOMixIo3eCibtGl1ShdllttCH2NtK08ShMijfROwxuGTrRR7xcZrg6jcC0ToJagFZFBp1NIXYxWmjjbI9mhOFN9A6DW4ZO9BHv3mStw18zbcBhr37TnMAmR+gmQ3ItXMajqw68id5hcMvQiT7iHdGrqwir2YCo1oGydChxMkibPYZGq5X+g5PhZ/QOg1uGTvQR754ZJs3ZsAJJ3UtY4gST0CCSKK/6TYMemeB4E73D4JahE33Euxo9ZsqNEgzai7JEIhTCBD3nFmppecgf3HV8Ru8wumXoRB/xzgSPmTmgAXPfJ8O5avRIGdreXJF4TpRH8Wi8id5hdMvQiT7iFdFtdRxtjgCITEDMuh/ONkiYKtYeLPGjLSx4E73D6J6hE33E24lKYwwLIKq2iC4ZbGIDlqBSubdE72v0d/QOo3uGTvQR77aw6GQtKFDDz4ww7lCHDsBcpGMZyfL7WMcv0bvonqETfcQ7h6WXiSlNmHFP2A3bMyzMEGPro5tqje+7jl+id9E9Qyf6iHfRu7Ga5UAJUgj7KbjsR+FlHQ9niKtgt9bno7sOuoneRbcMHegj3l1H59xaLAgS9jj0HfrXEBLUFChEmh37o1gHXUXvoluGTvQR714ZsmIYCRfCvN8WUgcbQsAjdEsWjeWRZUhX0bvolqETfcS7V4atZKuBYNS6mo7EYbE9AoT1Z9nDaeZ4NNuArqJ30S1DJ/qIdzU6zB6TDOCYB9BICXRnOxJVNSxptleXd3QVvUtuGTrRR7wjWnoUmRVYqKyuI62uQ1UAU6xEpVJ8tZ6TrqJ3yS1DJ/qId12HpaG9MaQ05zoZzrH66HVGZCvUcm2926PZBnQVvUtuGTrRR7wzWKT3ius8qHsKOuWoYBYTrHZj5Jwy15DfE/0dvUtuGTrRR7wjeogmaRXGwP0SfBDoqtnQkVuLVOJ4NeGfrqJ3yS1DJ/qIdwYLF+sh7wn/ldYXRDBigTCbtsIRc/iDk+F39C65ZehEH/HuZFhxTJEKcbS2Z+1WqFUmjNylt2lBXz3KoqvoXXLP0Ik+4l2sY5bRRRq0sac3ttChxoqQKpVinCVUe070L9G75J6hE33Euz6ak+TcEkTBvCf8K9S+R4Zx50lWWhmPZu3SVfQuuWfoRB/xskaTFsUElueu0WKL6CA/HXXmksnk0RxHuoreJfcMnegj3k347630mBC67YezMW62yVYTgrWMuUo1PQqT8k30Dt0ydKCPeHfVYamE0QSqBVtNx6LaYo5QRpysHFOnR3l/voreoVuGTvQR7yxD1Bl39M5IJ9DeOlv2RsNsxuuoGGIpj5oOvoreoVuGTvQR71a/WSlTU4Lxs3B2vwTXBTFoyKFR0zpfzZ/hq+gdumXoRB/xro1e57/cdpj0Z8193C9YpBtI1fVh9czzlcHCV9E7dMvQiT7iZR9dFBsqYA4ZiMN/ds2C6cjUS7Km4z3R39E7dMvQiT7inWWYe2ulI9SqDCSxrpNhVeh99IhZysyPZoTxVfQO3TJ0oo94N61Ds3UtAbBQB9pDaAwZIUectRdK63D4nujv6B26ZehEH/FuolIl69Qa8MQBVIKsPnoyaJIcamtt1EfRO76K3qFbhk70Ea+IjqOk1W/sQ2FdNbrZXivUGYaFGKtJDf1RPJqvonfolqETfcS7++ioOffY9+iZAkSdQKkOmKXOaiWFiI+CSnwVvSP3DJ3oI96dDIlXIY4FBuW95j6uhmOQQqTAQrnFro92VvBV9I7cM3Sij3jXdTRumHIG+dkrpNKhttV1JAlNtBWVVzPC+Cp6R+4ZOtFHvIveJWlDSoBWatnrOVeN1jhhcJTOvVpPf0D0t2dI7hk60Ue8zHUQ45wDNIe0jodlQB1jNSHcS7VR6yiP+mi5id6RW4YO9BHvlhkOTqqtQpw1/XeiUs0BpojkHNimPXqTJVfRO3LL0Ik+4t11dIsUmQmmStu7hQgsG4KlUAv32VeRfk/0L220W4ZO9BEvZ4QlLER1Eb2XsOTcoAriOh3mbrXOrOnRVYdcRe/ILUMn+oh3YdK9uQebAc9EQB0LGNYJBbnR5DEzPprjKFfRO3LL0Ik+4hXROIwk5ALV4k88WkHNInAVkkQ9WviDPvo7ekduGTrRR7yLR6fR6pwIQ0mBjAaYxAlhYqZsdao9muMoV9E7dsvQiT7i3WyDbjRH2QPvigC1/cwwhA4hNbTVeSTmPzgZfkfv2C1DJ/qId0TnWYu0CD3mvvrooutkWBtk00Y022pIHoVJ5Sp6x24ZOtFHvDNYJrEN7tDqnoc+cR0KDfeUg5mFQjUbjx7OylX0jt0ydKKPeEW0Zm5KVQG1J6DCCFpLgdZj4x44N/2Du45vz5DdM3Sij3j3hCWm2ETC3seJq+sIE3a6FGZZ367f+UnpfR/9S/SO3TN0oo94GY/umvf25LZHGhDGDhaDQqx1NdFYpdf3Xccv0Tt2z9CJPuLdNsNRqo79cIXFdjy6QZm2F96vxrrbsFrfnwx/id6xe4ZO9BEvx3XkqLZqNOfU9n5OAR3S98LZgohltdmPJpPmm+gdu2XoQB/xcq3QoBRqBJx7rVDaef+yw9JUQ0oWcuBHsw3yVfSO3TJ0oo94V6L3MLDZMsQQV9PBY68Dbw0ER/55f4jzURudr6J34pahE33Ey+HRtWZLAmFMWUTvfkMaQxHLKjPOmR/NCMtX0Ttxy9CJPuLlm6w21VqF1CcCLb6hzjQhjUKWTOqS3xP9Hb0Ttwyd6CNexqNnp94VUjPb72b3CmVkiFNalNm7vQqT5qvonbhl6EQf8S5MqjH9zDbIw1bXkSmCCvHqo7XIOhn2nB9NVMpX0Ttxy9CJPuJdjU6xxVIj1IZlB5U6qGoHMVwnxB4N8VGYNF9F78QtQyf6iHfPDDmhtjjAamyrRs9Vo3fJjiPGqolo9EeB/3wVvRO3DJ3oI94RLYK1UYCuvLoOyQYlpPVTSSNqiaY5/MF99Hf0TtwydKKPePmEpZZBPUMjpUX0ajhqmgItx5Jy0xDi/2fvXJLsXHEtPCJFgBB6DIfn/IdwwVVElBu/Lx12S646WTuXO2XnFzqCtZB+cDL89gzZPUMn+oh3sY5ILTYsUPNYRBdOUFrqEBbQ1HA2pEdPweUqesfuGTrRR7wjGoXmDBVyKhOojj09mjMk6SlNHCnk8J7ob89Q3DN0oo94l+uoTDXkDC2EVaNJdJ0M2+o6qtpgttnofR/9j+iduGfoRB/xbjJpItOuDFxzBep1Qu2rRrdRa0+1a2qPwqR6E70Ttwwd6CPevZsNMVWyCaFuEzwJQ9mTaCrXlMSwtPwo1qFX0Ttxy9CJPuJd00EWY48BhGyVaGwEymM/Y2lxxtmT4aOrDr2K3olbhk70Ee8mk1LCQWYwZpd9HU1QsjVoqFkFC5X5KO+vV9E7ccvQiT7iXayDw6hKq42OO6jEMS6iA0LoHZFjaCU+OhjqVfRO3DJ0oo94RfRsyajtIehhLzPkbFCTTCilL9ZH7TU/CpPqVfRO3DJ0oo94OX/GauMUoGbCPZmUQQlX/0FpBlbq/GplhV5F78QtQyf6iHddR07TkAQqb4NlxgS1mEKyniZGXRX8ByfD7+iduGXoRB/xLqiUtISgDYbtYY62h/sX2idDY6kNm5RHYVK9it6pW4ZO9BHviFaSVYzDNlhWje429xYWg73fPmimun69J/o7eqduGTrRR7wimnNv488ywzYaUFaCaln3yizRKMj91WRSvYreqXuGTvQR74iOvU2NFeKQuCf8D6hK65Mo792cq8t+9ChLr6J36p6hE33EO4eFZ41EGXrQuvpojGBCukq2htiKZguPwqR6Fb1T9wyd6CPeTSZN2vuwDrFlAhqoUDKvkt1aiRKtzfr+Pvof0Tt1z9CJPuKdw8ISSUuBxfUeQJM7WCgNrOLew6Kc7dHCWbuJ3qlbhg70Ee9Wv00MLdYEZpz31DuFSh33MxbC0prG+ajpsKvonbpl6EQf8a7poFJH6B24C+75MxHKqA0GVuVUbQx8FFSyq+idumXoRB/xLu9vqeUWO8ygfTUdZlBKnKDFiq3qHYQevcmyq+idumXoRB/x7pUh1dRjChBa2sOjtx0+Rwfk2rizTnm1VsiuonfmlqETfcQ7ootg7wmh415zTzFA5T36rgcpugfs06OrDruK3plbhk70Ee8mkxI3yXVCK6hAaQwokwfofj1SQ645PZqoZFfRO3PL0Ik+4uXl3ZTMe/VKH/tkqBlU1vGwjiqshTm8uo62q+iduWXoRB/xrutYJ0KZVKCgFSDuug6Fsif8L5Sxhd5/0XV8R+/MLUMn+oh30bs98o732++Bi+g2CSytbwOzpTgnGf6g6/iO3plbhk70Ee+IbimW1XFAa3URTSOB7oCH1Rn7nEVm+4HD8u0ZmnuGTvQR76J3s6w2OiHMVNfJsGCFEilAjWJ1sc7t1axdu4remXuGTvQRr4jWKfpncTLZDEDCBEXbgLxa6Ex12OD3ffQ/onfmnqETfcTLkUqpEAlCxpqBdHUdRVOHPHMlKRaiPVoKblfRO3PP0Ik+4uXuN5JYlGDV6g60zoJgMgJYKTWPxpQfbTO0cBG9o+CWoQN9xMsZYXUmNYRQNa3OIzewWCaIpR5LQC365mD4v0B/R+8ouGXoRB/x7gWL7lYVV4lulve0jgarOHdIUmbkOVOU9yX6O3pHwS1DJ/qIl6N2Rx/YCdYBkIHSRChpduDVWpdFuo34Jkz6F9GfbTQFtwyd6CPemeBhlWKxCSPURTRiAcM4QFvbU+9mb+PNu9m/iP6M3lFwy9CJPuLdwTBVY8IEXPoEWmUZitQGnEuQ1IY2eROP/ovoz+gdBbcMnegj3sU6WugtJ4GpbU+9sw5GpQLV0CatbjqUH/TRn9E7Cm4ZOtFHvFv9xrWQJYPW454eHQ3qJARNXWqZJQT8AdGf0TsKbhk60Ue8M1gkcg41AqYZF9GkoFoIJmuk3MRQ5T3Rn9E7Cm4ZOtFHvKvRnQVjahDjWDU6i0JVWW1158EiUlN5E+v4i+jP6B0Ftwyd6CNeEV01DCuSQQeFRTQHUFOFgWM0SqUov5ke/RfR355hdM/QiT7i3X20xl6zBWCeDWjWBla0QuUWsTFia2/mz/wv0d/RO4ruGTrRR7zrOlLmEa2s82C2RfSIe7jBfsISZ5p9Fgvv76O/o3cU3TN0oo94F/jHVaOjNkj1P11HBUOOq2RLs9g1ZX1/H/0dvaPonqETfcTL2zuKrNahx7hn7cYdvWsBWrE0Y64x1jcT/i3eRO+iW4YO9BHvSjTXFOKsEHCvFTIasNN2sHoRXAop/gDof0TvoluGTvQRL9PRjRa0E9bpcAD1YVCSJSAeebE+asuPgkrxKnoX3TJ0oo9413S0yd14j/XHuFdWRFDsi20tDUOjkMubN1l/Ef2PNtotQyf6iHevDPfURiWFVOpeVLFg1twEsBoVkaZD3iyc/Yvo7+hddMvQiT7incHSVi1uUyFw4dVH1ww2eAJhVmPKJI/W3P9F9Hf0Lrpl6EQf8Y5oEmEb68fwZ/6MMO6OOkKMNCLatJkfWYbxKnqHbhk60Ue8C5Ni6i3UCjh7W+fBujrqhBN6GIZ5Sp32g5Phd/QO3TJ0oo94uXB21iChwtTw5zq6Q0k4IJeC1JQzlkeWYbyK3qFbhk70Ee+2sHDpmHKAWKMBRSIwXZ801EBVRGZ/9BQ8XkXv0C1DJ/qIl10HDmxWIBqX/XC2QqFK62QYJWhjLK8ezsar6B26Z+hEH/FyC8tew5kipDY7UP8zfwYDpFFLlh7WsfFR4D9eRe/QPUMn+ohXRC+QpZZ1HqQdiiZcRBetDDIzVc4tW3p/H/2P6B26Z+hEH/Hy4Sy3QNYgC64+WtIEtZghGCMzGgZ6s+b+L6K/PUN0z9CJPuIV0YPzyLz3gaOsL9QLWFlsj5HCzJFapkdJJbyJ3qFbhg70Ee/mz+SBZj2D8mqeKeUO2i3C1MwjlKmz6XOg/xG9Q7cMnegj3k29M4xBEkPLfR0MradVoilCzhWx2x5v8GbU7l9Ef7fRyS1DJ/qId2HSyoR1ROircd6jdgksawAWrDLLHJV+UKO/2+jklqETfcRbEzykUjLgajPWwVAEKlKFmWJCjrmk+SjWgVfRu+SWoRN9xLswaVx/vtojUGUB6mFAnWGvnl0HxaiBQ3901YFX0bvklqETfcQroqWh9JgDdEkJaGz/2xIBlj5qznHM+MhgwavoXXLL0Ik+4t0TFuqtNZ2gKeMiOkcw6RWwVUw0Y63lB0R/R++SW4ZO9BEvlxkGxZJWZU64anQMGaoJQyhzMoaAzI8sQ7yK3iW3DJ3oI94tM9QSZAaEUf/Ek9bx0HpW6KublmC9zFdT7/AqepfcMnSij3jXdVQpRNOgrPZiz9qV9ak1GGWUvk6Llh6tfvuL6G/PMLln6EQf8bLrsJmaFiANacc6ItSCGbIG7CmO+ovbu39E75J7hk70ES8D/5Fz0wSt1HUyjMPAbLUeM0ce67dK748ezuJV9I7cM3Sij3h3Hx0miu14NEvegX8CjTbAYi9pWk41PBrXgVfRO3LP0Ik+4t3J0OIORkcYcY/rmGVCNRVo2ik2rUNfLZxNN9E7csvQgT7i3cLZSaFYkNU3/4nesYIiFShc0sAkNdGjNjpdRe/ILUMn+oh3Vx3SI848APteZljbaqMrT0i5BlsVu6b86N1suorekVuGTvQR76J3yjG3OUFq00W07PLcKxQ1bMJhjFdrhdJV9I7cMnSij3jXdWgkiaXAzLQOhhkzKJXxJ3qX+tA6X83aTVfRO3LL0Ik+4l2YdLQZW8bdR+Pqow1BIwvEnAKvrqNEexS9S1fRO3LL0Ik+4l3XQesEmGKAUZhWjY4dzEqGYXOwhG2NPzLB01X0jtwydKKPeLeek4245AQ4w+qjS8h7w30CZgvrH+scf0D0d/SO3DJ0oo94F4/uuRHNAaW1PcfRFExbgRpTTanmWscP+ujv6F12y9CJPuKdZYjakUlA6p4/w6tQa+2r9QirVMc5R8mPFmWlq+hddsvQiT7iXY2e1gLNCpj2oyztDCVj3/fRY0zJyfqj6F26it5l9wyd6CPeDTeIKMxi0Dnt++hYQRUHjDxwpthawfdE/yN6l90zdKKPeDf1DpOM1DpM24+ylBbRVQhS6CW0vv/wj56wpKvoXXbP0Ik+4t19tCCJ6IRe96as0BsYDgIMC2jjspqPR2HSdBW9y+4ZOtFHvIve1ZyEhaE33GHSPa6jlgTDglTO1QY9IppuonfZLUMH+oh3Yxxr75UCAWc1oDYiVIoDgqEh8QitPYre0VX0Lrtl6EQf8e7yznDmlhOEKAMoD4XC60tqKQmFoOPVwlm6it5ltwyd6CNeXt4p0eo8II+0DoZCDLV1gR4aU+CwwH5kGdJV9C67ZehEH/Hu8i7hiDMEqDkHoCITSl5YU0PKNGuU+QOiv6N37JahE33Eu8B/7IEmr+NgokU0jQQqc9VoriQqOdN4dHlHV9E7dsvQiT7i3cLZbqVmKyAx0qrMNUKhjDB6mTxHj6vPfk/0d/SO3TJ0oo94N9sAp6WYGXTsJSw1GOjME5JULGPhPMejJyx0Fb1jtwyd6CPezZ/pbVQpESLvoFKhAlVowBSrq4kds72aqERX0Tt2y9CJPuLl6rdmUfoATXs9J4e2anQMkFGrrGNjTvUHNfo7esduGTrRR7xbz6kWhnSFOvNeCs4BaiwdlPJcnQdpQXtP9LdnyO4ZOtFHvIt1lBBnHQEYc1999H5mqK1Cz7hfiMcg/Gi4AV1F79g9Qyf6iHcnQ8OWQmNALgEoVIISZoaqzai22Xp6f9fxj+gdu2foRB/x7j469LF+IayfdQWaOMHqDICzhZQ4UwvvXfB/RO/YPUMn+oh3LrjUHEeJIHXBTF3yOhkWAjYdTaIOGo+6jnwTvRO3DB3oI9610bmOjHFA0z3bIO6D4ZgRsCPFJtaKPnplmK+id+KWoRN9xLsSHaa0sF+CS1gHwz2JpnSZoAWjUKqD5dGo3XwVvRO3DJ3oI97l/TFXNkqQ9mZOytHWmbAaFC2tZDIb9mjUbr6K3olbhk70Ee8Ohlms99VmTN5t9PoFKiNATJlLD8XafPSCJV9F78QtQyf6iHdhUi4hB2rAg3UTnaDsGWGUiWqTNDL9oEZ/R+/ELUMn+oh3j7I46hBESFwG0H4yW2vKe+Esj8S9Z34Uj85X0Ttxy9CJPuIV0TNXLXEkqEHbNsEjKKvAbKg111hj+0GN/o7eiVuGTvQR7+Y4ZuklmAB2Xb0Gz73MMDRoRUls9tTbo+hdvoreiVuGTvQRL6N3SKn2CjPo2Ld3BdaBsIKmwm2O3Ix+cHv3Hb0Ttwyd6CPeOSyatQXeMf8kQDvgoXnslIeknnjxLj/oo789Q3XP0Ik+4l1QKQsWjOvHQHvW7lgwW5YAfeAYRa3Kqxlh+Sp6p+4ZOtFHvLuPTlNqsx3mCAY05zoZIhaIwtpmbq3x+z76H9E7dc/QiT7i3e3d2C+vqsDEsYgeaY9CXydDM+bFU9EwfkD0t2eo7hk60Ue8OxkOVM6293PK6jrmTirt8eiaebQc4iR+5BnyTfRO3TJ0oI94dx3Nwcag9WPQkNbBMCsY8oSWqK1mJEXVR3l/voreqVuGTvQR70q07C33ucGMec9xpAaFaQAnDGSjZqRHq9/4Knqnbhk60Ue8DCrlrj0MmK0OIDUCG7iqNVkapeSe4qO8P19F79QtQyf6iHdh0jJz7atGy+RtGZJCrZmhM6pE1BLnD7qO7+idumXoRB/xjuiZDCMKtLiXgmM3UEkEq2IHyUKdw6OrDr6K3qlbhk70Ee+IXtyWWQSm6V6h3COsshz25d0I2sLg/sgE56vonbll6EQf8S4ebUIsoUFPc50MLSJU1gSsGGoMQ2z+gOjv6J25ZehEH/FuohILllkRUhx71u6+vdNUoAyeuZclpEcPZ/kqemduGTrRR7zbWRH6DGYFaqsJSCyCjrn6D2ooM2Cl+GhaB19F78wtQyf6iHcmuMUaekLItNdzhmBQLBu0MmOM63dzfLQUnK+id+aeoRN9xLuuQ3oOKSeYjRsQprZjHQqh1Bk1Scvt0WRSvoremXuGTvQR71zwGDi1hXCNsvpoqR1qkARp1lJx9DHTD4j+9gzNPUMn+oh3RBNFzVNAxp56l3aN1r4Oik2bIHIfpO+J/vYMzT1DJ/qId4H/ZLjgTYCytxkOZKilIVicI7DspRWPPEO5id6ZW4YO9BHvrjpSQQ21QsXUYdVrBg2r/ahdqLX1Mcmjg6FcRe/MLUMn+oiXsY7VK7MRiO1Yh6yGekFeoWvutup0LfFR0yE30bsc3DJ0oo94V6NLnWHsWEewvZ5zwaw8DcpopWmUjPzoYCg30bsc3DJ0oo94V6ONUAs2SKXvCGnKUDBFGCMHyhNl2vs2+jt6l4Nbhk70Ee8OhjMJ1VGgrfYDFsMDjKqBWgw6CobZf9BHf0bvcnDL0Ik+4mXgv2O0mCDHtGcbrNajlsCQaGq0GXjOR4F/uYnerX9RONFO9H/FuxlhYqkxN5Bmi+jOBSwUBtyTSdHEojwKKslN9C4Htwyd6CPePTNEmxbjajj6nj+TtUPlVbI15xy5cLJXa+7lJnqXg1uGTvQR73ZWUE9pVoYa9jx0rrpOhhShj5paTpNrfTSZVG6idzm4ZehEH/GKaKO9U1YySGw78D8G1BoqrINhLhJmKq8WZclN9C4H9wyd6CPedR2JS8C9gGWa7BpNYKlmaHO0NEPNvby/vfuO3uXgnqETfcS7k6EGwh3r0D3mn0QIaisZVs8xrFW22R5NVJKb6F2O7hk60Ue8IrqGjhjahD7bIrq1vmOlBIlZW+2cBd+74N/RuxzdM3Sij3hHdB9qRTpgr6uPxohQVhsCOhq2HrRYsTdE60X0Lke3DB3oI95ZhmFqG2gQVq1evfRgWN/rHiMdtFnodTwq0XoTvcvRLUMn+oh3sw1qzTUkBB7tz7SO1UFbzjAljGgjdnn1ElyvonfRLUMn+oh372Yrl1xrgR4qLaKlgGpYRNds2orGmR/NcdSr6F10y9CJPuLddXQvXU0aNOEBFOoACzXv6eiF0kwtjUezDfQqehfdMnSij3hXo4PEzm3BvPAFarNAsd4g14yDY6pUf0D0d/QuumXoRB/xjujJs7BMQGuLaEVZXccimmvEvYO2tvyDPvo7ehfdMnSij3gX67DVOlsfkDvHvXA2gNZiMBrXlLTkkh8FlfQqehfdMnSij3h518G95tJhUg1AqHERvdexMO25Bo0QH81x1KvoHbpl6EQf8c5gqZQy7tEzg+qq0aWCdRNoTUrumkYNj0xwvYreoVuGTvQR72p0iUPLaqFHrXtRljYwnAIjZM4jrs/9B7d3354humfoRB/x7in4KCMxIsyWFch6gBItA8UUemghUnk04V+vonfonqETfcS7p+AcqZYRoKX9hKWbgrYWoYa5X2WVvJqP90R/e4bonqETfcS7rmPMGWUY8J7ZQdIMNLYKAWnE2YaM+WjNvV5F79A9Qyf6iJfDDczSyBMk7ql3qU+wjB36DDPhnKavdr/ZTfQO3TJ0oI94BTSNlLvQKsy5MVArBUzqHoyOvVHCyPbIMrSr6B26ZehEH/HyJTji3h0E3AmBCjcoOioIWu9lSG/x0btZu4reoVuGTvQR7+bPxCFhrqYjSVyVOe85jj0gWG1FUEPj8shgsavoHbpl6EQf8TLwX+KIoQNXLUC1G5Q+IjAVHCVVzPHRu1m7it4ltwyd6CNeEd10dR2rUEPN+/JurIajZjOgTppmwDTwkWVoV9G75JahE33Ey+nRUWZfXUfRPwbLDvyn9ak0iRJzKVN+0Ed/R++SW4ZO9BHvAv+Jw+I4Qtu7hagFAdurZ5NkambreDgeTSa1q+hdcsvQiT7i3V0HZ0uZV69BuMOkbYJRYgiKxr3sNyT0nujv6F1yy9CJPuLdybCqxS4BimgFkqJQZ4t7zT13TjNle/QU3K6id8ktQyf6iHcmeJtS2BIgl7m6Dm2gVjqMnNugLiXZo+idXUXvknuGTvQR7x5lDQxcQoTZ2qrRI45drRmGNEmlzznkPdH/iN4l9wyd6CNeEV2QGo3CUG1PveO8anSsBiIoPRWtWR89M7Sr6F1yz9CJPuJlPLrNINJhNdPrZNjr6qi1FqgsoqmtQm2PNmXZVfQuuWfoRB/xclPWyLyXvXXdY/4jNag4VxMyMbdZBcN8c9ex/lpvsnfknqETfcQ7oifFpK2A0PpCtoeEZWRApCgtrZqtb+LRfxH9j/AduWnoSB/xLqpksxbLCLnKBJqJwSzH1VerLpyCYnzTSP+N9HcnTe4aOtJHvEt2tFWmVzcNHLGtKh1X3xFaBwmWJidUzm866b+R/m6lyW1DR/qIdyaLxpzD6qJ7ldV46FSwxTGkMgtSiAnjD1rpf+TvyH1DR/qIV0hHSVZbWqfDRB2oWoVi2iHU2AdzjPjovuNvpL8DeOTGoSN9xLvGw2zHOCaEsmP/3NI6HoYMMYUmM83S0pu3hn8j/Z3AI3cOHekj3jmHEkantHrpvHP/0QaUsifwNunaO5fWf9F4fEfwyK1DR/qId1W6Vq0aGCpz2o1HgUqRwWKseYQ0o7wJLP2N9HcGj9w7dKSPeIe0zFqoE7SeF9KIvKp0ahDNrFCxLPkXVfo7hEduHjrSR7wMSg/WEir00fdk9C5QAhawhnXvZNkvxH+A9Ld7mN09dKSPePeapZU2Za4qHZmAJlUoUzoYl0xY22jxzQC8v5D+Rwwvu3voSB/xzj1UbGqcYa5+A4jL3l8REjROibo0tPQDQ/wfObzs7qEjfcQrpCfKNOQGSVsHKjGBjZSBd9MRdnRJflGlv93D7O6hI33Eu5FhRiPvxNI6hy2k1TJoogS5lVgNSXp5lfGIN0G87OahE33EOz9cFMsQhIaxAcVoq5VebQi23iyb1dRfmYfxKoiX3Tx0pI94d4eXRogBK+SyVyrL6kAsyWpDMATR3LvSq74jXgXxspuHjvQR75606H4BzgKrbWagaQYVN9JlIHaVHJ5lS+NVEC+7eehIH/HuDk+ElNIARV6t9AIbKhfbGwDSKIptffkB0t9BvOzmoSN9xLv9hrNXGbgXg8e0qnRNC+4w9xGxS+06FH/ReHwH8bKbh470ES+X0FIQyXGvzOJ94VFAQ8/rjBhSVRmjx18cD7+DeOzmoSN9xCukwyrTJY8OrFGAEnYoITRgGsQplNHym7H/fyP9HcRjNw8d6SPeRTxiiqpCUMdeFZ4sgnLaLxHXcZGwY46vzMN4FcRjNw8d6SPemYdxnQZr7mC5zz1UOiyky4BBllKbM6yG+gdIfwfx2M1DR/qIl6mlVEehCJRzAIqzQMkZIe2x/yHXwj9B+ts9ZHcPHekj3rmHC2IuWCBG21bLn51wkSCXMjTWNGJ7Mw7vL6T/EcRjdw8d6SNerjlMqFIbRFJdSOsEpYq78WgWKISJP7Ba/hHEY3cPHekj3vXSHKmLNkAbfR0PNeyMR4MxyXaPHV4N//8b6W/3kN09dKSPeJfxCEFHTAp90uqlgxpYjQI6ufNss+fxZi9cDHgTxGM3D53oI95N8UhYemgZYhh7vbIMMB0EhjIQKyH/guh/BPHYzUNH+oiX2VKaWahD2MNKqdUIOlKAri0OVmy1vzod4lUQT9w8dKSPeOeHVyyr9yirNrOt06EhlFwizBJwIGeZbD9A+ruVFjcPHekj3p0OQ12thwhUKQiU9wCPPCa0YiWWHGrHV6dDvAriiZuHjvQR7/zwkVuLC2kqe+9QSQvu1URDrS1wsskhvhofhldBPHHz0JE+4l3j0VI1Gwy5hgo0i4JVmzBiUaQ6R9c3a8P/Rvo7iCduHjrSR7xsPFAilQqVsQN1S1CjdphasPYeaT6b4oFXQTxx89CRPuLdFI+xeuhoq/HIkxbS1EFnQ0ipDq6GXZ+ttcCrIJ64eehIH/EyiCcZpTcYKWQgqQqlCUGxMcy4YZZXfjheBfHEzUNH+oh399K5cgyUQDMjkEaDmtL6tsvMqAP50RLPv5H+dg/F3UNH+oh3D8RRKuVGwJr6Ti0xaGsTYomppLxqdXv1qAWvgnji7qEjfcS7G48YG5dcYRoZEHOGQq1DbEMjoSZ9NjAdr4J46u6hI33EK6SL6Nj9NHSdf3rpCWqGwCmvvy0pTPaDjMc/gnjq7qEjfcQrpCubtWAJ0LIC9UCggwLIdllGr0ztVZVON0E8dfPQiT7inXloFLjbQlhXP025FNCFMkhofayeY3B/VaTTVRBP3Tx0pI949/JwlpwqrTNhstV36A57YFlIlzlmmq0jvbqWTldBPHXz0JE+4uUUD9lvDnV1G9s8RNnblvuAqCmPXHBa+kHf8Y8gnrp56Egf8c48NGLSuBpoo1WlsRCUOXE11TENqzmU8WrWUroK4qmbh470Ee9Oh9YaDWqwDoOrShsvuMUiSOTONYzS8Re99HcQT908dKSPeDfkUVKQZgRhtLzHhyFokwxsbWJBttRepZbSVRBP3Tx0pI94V6WD7AApQ8NS9viwCTatAWLZq1q4Z8UfIP0dxFM3Dx3pI9754YGZ4156uL9Q070hLpSd8xAKWXLmV9Ol01UQz9w8dKSPeDfyYLXSqp2AMa4qTXFA6cFAS0i52qip/qLx+A7imZuHjvQR74J4XSbnrDBsxNV4xAkFky6uBwdjScN+cYn37R6au4eO9BEvbzxSaZYD1NHX8XD9BUEZEWGKUQvFWPXVtuV0FcQzdw8d6SNeId1zlz+TaSjsFwCNItS2ty0Pia2HicVevQBIV0E8c/fQkT7i5dzShLmPAqHuPZ6zdaioCYauo6JwEsRfVOlv99DcPXSkj3g5Xdq0aIj7BUDYQx4ZtGMCyWiMvcw6X9140E0Qz9w8dKKPeEd01FmHLZhHqkDS1ulQ9xLxEtLAVtVSfk/0P4J45uahI33Eu9MhhjQzMfRhaXFNBiWUtr7VNEtvoz/rO+gqiGduHjrSR7ybW4qmlqdCDs2Asi2k994WUutZUpqxvhpMQ1dBPHPz0JE+4hXShI2rlA6zVATaW2nLyHsCAtXSQl6Hw1cXHnQTxOPg5qEjfcS7uPSouVWZwKGuKh1bAp1zPxLn0sXyGD/ppT+DeBzcPHSkj3jph2dZVXpAQbP/zC1VrWP1ITRmDREX5D9A+jOIx8HNQ0f6iJdVetahAaFaJ6DKfd/hZcBMi/TMeeKr6dJ0E8Tj4OahI33Eu+OhBmsp7D0WSYB6Z6h5GtQYygxz9STj1SheugnicXDz0JE+4t3xsJWse75jm3sHgNW9qcUiNM09LcxraL+48fgM4nFw89CRPuLldOlKC5sKZvvqLtLeAUACI2RUnCXW8YvG49M95ODuoSN9xLt3WqNyTNWAc1KgMhSsIEGespfTGk9+NRGPboJ4HNw9dKSPeDc+jHYtlgZGO4inc0/htQqhJcSWeIT46p0W3QTxOLh76Egf8e54yMMWugGC8Q560ATrpa8vQlyxqf7iePgdxOPg7qEjfcTLe2mbMcYMU2ZbVZoyGGeDXsMYFHWU+qqXzhdBPI5uHjrRR7xbAWAhSmSBlLMA8axQ8uqnY1FOrXSR8Gpeer4J4nF089CRPuLdhQcFDFwq5L7XxOHiusaUoc6IWIiy8atWOt8E8Ti6eehIH/FubmkcxN0K1PXDBgpNoYoOCKJFUWbU+ipbmm+CeBzdPHSkj3h34RH3hjjm7bTE1UpXWgdDI5DYshDOguEHrfQ/gnjRzUNH+oiXp8PSYhgGre0hjxr2+3A0CLPzsKYa+dWFR74K4kU3Dx3pI17GpYWHNoEwCIFoRKi7VM84upKkUZ6tps1XQbzo5qEjfcS7Ki2kfSaG2XQ1HqMNqGwDlNoUTDRb/cWNx3cQL7p56Egf8W66dG3Kta0OOkldSO8g3pwJuPY+pKaO/Gq6dL4K4kU3Dx3pI941HoPWEVAQtPPqpamsKh033Dw4xtVLh/nqnVa+CuJFNw8d6SPeXeLNzLhndzTajQdiBtUeYYQyu2aLpb561JKvgnjo7qEjfcQ7pMtgCVMgRxOguh+I591L66ytjhRT7++R/kcQD909dKSPeDddOtJqoFvY8btVpXsaUKquXrpLxhhNkX6B9Ld7iO4eOtJHvItLY5dQUgVk/LPWYkLhMAEX0BZn3OHSHyD97R6iu4eO9BHvGo/UsHVEiFQYaEbdNx4MMWNJGoZYeFWl+SaIh24eOtFHvJvEG7oqDQYsPe09nh2UsKw2hDgbaqj8A6L/EcRDNw8d6SPetdLS7I+1Yg1XkR77DaKMCG3U0AeVavpqqwVfBfHQzUNH+oh3ceksNTRZPwbkfRkdacE9FZQtiY7UUvlFlf5HK+3moSN9xDs/vHa0OQvoCAYUKEFNHAGDiOQ4e+6vIh58FcRDNw8d6SPeXXgEmRg4r146TVgnxAa1dYM/Xniflsazbct8FcRDNw8d6SPeVWlKLJkmSMe4qnSvUOsu1RR4cKuzl1dDHvkqiJfcPHSkj3j3PrzV1kouUIUa0BwGGmuFIjiijBxFX03x4KsgXnLz0JE+4t3uoTIpxhrXoXCP4u1JoVrIwCqVRuik5dWjFr4K4iU3Dx3pI97NLRXWMjtBS9oX0hZAZTUeWXuLNYvxs9e0fBXES24eOtJHvKvSpKiZVgctCWHV5AJWM0GP2jIjWp2vgnh8FcRL7h460ke8TC1ZqDYHFAsBCKlDjTxXlR6mNczUQnuP9D+CeMndQ0f6iHf7tMrgKXFCraEA5Z6gqDJkYkujddH8A6vlH0G85O6hI33Eu9QSttZnN0g0w34gvo6HuK+pWwsaRqiRfmC1/COIl9w9dKSPeIU0l0C2H2ZxIdpIr66aZwMJFLFFTCG+qtJyE8RLbh460Ue8u5au1eqIBBH7Ph32ClqiAVYm1Fhqia9mLclVEC+5eehIH/Fyj+fMqXaFSGP1HbMJWCoBJpGUhCVzeTWYRq6CeOTmoSN9xLu+o02kSf0/tZlQJlgThMDI1rFM1FcRD7kK4pGbh470Ee9GHtQ6a+x90Vxwb1tGKIUSpFhG5m4YwquIh1wF8cjNQ0f6iJdBPCtlrwCwQLp66RHB5mpBhGOOWVsr6dUUD7kK4pGbh470Ea+QtmCz5xgAba8AGLWBZmQYaZQhWVrsvzgefgfxyM1DR/qId08POaY+tUIo2na2dPXSUzJETauZHhaqvPLD5SqIR24eOtJHvGs8cp0ss0Npu/EYcyelmUB5RBKVUOjV00O5CuKRm4eO9BHvIh6WJkedIHXM1UtH21M8BnBrs89OseRf3Hh8B/HIzUNH+oh3QbwWZuMskHPbE/FWL221ZuAZWxUuU/AX99Lf7iG5e+hIH/Fy5oFMCqtKE++JeGlEUNMMXRqX3JE7vop4yFUQj9w9dKSPeBfEa6POQAEG7yDenBW0brhDLzSF6upHfoD0t3uY3T10pI94t3woh4FTbTXPshoP6gU07pmPZQ+F4RILv5qIJ1dBvOzuoSN9xLsH4iYaEAWw7W3LaSJYzh3mqt5toHLBV1aL3gTxspuHTvQR72YtUQ097Hlhuio1xZyhcCHQ1BbUWtKcr06HehXEy24eOtJHvCvSmaKSjVWVW9rPtHRfeIR1RKSqsVtkfdV36FUQL7t56Egf8e50mMMcaZVlTnHv8QwClXVCn10opoBNX6WW9CqIl908dKSPeJctHVNxtAaG0ncrvXeHj1W0Edd/iUXSLxqP7yBedvPQkT7iXbZ0tplaifupIQH12MF6HFBNeySKwqo/QPo7iJfdPHSkj3hXpXmzXAz66KvxSE32MDyCQJFj7Yk6vhp5oFdBvOzmoSN9xMulhyaz7o1DXRGItUCZKGBzp0pnyJRfTcTTqyBedvPQkT7iXZWuzZrOARglAU2rUAgzsKmFqTFNezU+TK+CeOzmoSN9xLu4dB3YUBmi8arScXXVpeA6Hq6OhEoKWearkQd6FcRjNw8d6SPeWS1mjZMMyGoFyNKE2gkhYZq9iYQSfnHj8e0esruHjvQR77KlKcXaokKXtI6HRSNY6ttHVEq5Yunt1QsAvQrisbuHjvQRr5DOhXqmOsB6b/+deYD7Na2ajphHy+0H7uE/gnjs7qEjfcS7yTS5UiIMECdnIOYKFjpCHjWKpKZjvsqW6lUQj909dKSPePdAXOoUxA69r4aaSg9QhzEwVhGrVcezmQd2E8RjNw+d6CPeXUt3zdKTQbU9a2m0CEW4wcCcbYTA41m01K6CeOzmoSN9xCukF7F1th4h0yrNVKxB0dwhlVaiIKeQXy1qsasgHrt56Egf8S5biki1osKUUYAEDUpZ/fQ01T5z18qvLjzsKojHbh460ke8Mw/3jQfigJb7BMp7nkeaA5RaD7M3rvEXVfo7iCduHjrSR7w1DyPNEWHWtP1waet0uPcAjBhbqjPl9ote+juIJ24eOtJHvGs8ikobMqFFVqBIAXRPE5sVm7T1Zx/PZi3ZVRBP3Dx0pI94N8VjYil1HQqHlrAaj5yg1D3GVNJM69tA6RdIfwfxxM1DR/qId720WLTWIvDYE/GwGdjqr8F6IrI8I9kveunvIJ64eehIH/HOaUmNMGsEpLp6admvaaMipIkaKa+mpL16emhXQTxx89CRPuLd3FLUNGn2vWPZgGwvPUyzAXMyLTyihFfvtOwqiCfuHjrSR7xCOgyN1eIEQVu9NJcCmnWCYqm84FaKrx612FUQT9w9dKSPeGeIp5rqzAScKQLN3KGOGaFMpkoW12+/etRiV0E8cffQkT7iXVx60IiaMwyjvXwoJqg8GmSesaYpWcIvkP52D8XdQ0f6iHdWy2oz2voCOVPfTw8JLO3FLZwGcsyD8qNeekeV/v8gnrp56EQf8a6VRhoUgwLHokC0J5ZKnxBSGhRGJR2PzMP/JfofQTx189CRPuLdJN46o+zHWX1m2S8PF9JtddY1UctY0pBKP0D6u5VWNw8d6SPeTcSr1Va7zOs4OAiomYD1sPrpRoNTiKGNR07LX0h/t9Lq5qEjfcQ7PzzMMXvfs3epAvW0WumYDIa22gIj2ivz8C+kv4N46uahI33EuypdrEokBFFcp0O1CXXs3UMda5hMafCja+m/kP4O4qmbh470ES8f04okWyCniGFV6WqgvL7UkqTNGWTWXxwPv4N46uahI33EO6RNmGoeUPbJkFqdsN/XwiyjVjbpiI9mLf2F9HcQT908dKSPeHfjwUgj0YCZwuqleazjYewVxEioxYzxlR/+F9LfQTx189CRPuKdeWh9lWlcPwb+MxFvdR+qIUOUUAdJq+knVfo7iKduHjrSR7x9eohCBaGmIkClrV46BgLhkoKJGY/6A6S/3UNz99CRPuKlH66rXdUCpHvWUlLcA9MZbCbqQWqI9VHE43+R/kcQz9w9dKSPeDlrqYkGVVhdxtwLxAkKcYGGs1KhHGN69ALgL6S/3UNz99CRPuLdvbQmja03SGU/aslBocQeIY5CEruGYT+4xPtHEM/cPXSkj3g3bKmhWcwd+voEZLOurno1HmSWUyuTJ70K4sWbIJ65eehEH/HudBhTTDYmTLa2Wuk4wQoVSJXDDlDXrq8uPOJVEM/cPHSkj3jXdyyScRBCpj0vnfNqpbE1aJPS4nnIrK9a6XgVxDM3Dx3pI94NpqkpUWVdfYe2HcSbe7FWhWwp1VzTovpVtjReBfHMzUNH+oh3LwBCYTVZZZnwz5sWg6phQuO4+C6tGb8K4sWrIJ65eehIH/EO6TwpKjIMxAJUxwDF3CBR056mjkqv/PB4FcQzNw8d6SPeTfEIKbWEGcRWbd6hjv/sHurJaDKmTvMXSH8G8SS4eehIH/EK6dQsstYBlfYC8UQFTEVBeoo9TsqYX11Lx5sgngQ3Dx3pI96ZhyWuIyBW4D+ppcQRKooBcWvYMhPKL248PoN4Etw8dKSPePdOa8xpZU6wPXCJggWwHfEoTbImUmr8C6Q/g3irMXKkHen/ine99OCGRGkfCvs6HhaFkkYHoTxnWdxheBXEizdBPAnuHjrSR7yr0nHmWlbjISkEoM11jVkhaExZRm7UXwXx4k0QT4K7h470Ee8etSizBeuQ198NUFkHxdLyhKkyOaaRKj1aIP4X0p/uoQR3Dx3pI17OLUXsJAyJg+ythwFKiRU0ZZaUpmlLP0D60z2U4O6hI33EuxuPTrMWqRDHDPsFQIWKk4Ft/YomzcarIB5eBPEkuHnoRB/x7lq6SljNRoDMZa8AyGE/phXImFIcVmOgV6dDvAniSXDz0JE+4l2RHtGwRQSMslppKwiLY4Ldi3A02gvkfoD0dysd3Tx0pI94hfTEQCVihTmQV5WWAkoqMGbRWVhk0qsLD7wJ4kl089CRPuJd4yGxTmMEmVaBGifY5ss6IjajMWOYz4J4eBPEk+jmoSN9xMuIhzYeFqGEPV06jgi1MYG1hXMxXv8jP0D6M4gn0c1DR/qIdy8AQjAeqIB5faE6A5TOFfbYsEqmM9OrOzy8CuJFNw8d6SPevdPq2Sxpg8nrZEhzFqgpClTtg1hNw7NrabwK4kU3Dx3pI96Zh1Iw/Yl4DGzreFgM6qx9IY1EFjhxeJVawqsgXnTz0JE+4hXSOfTVOmeB1mcHQmPQRg1a7UyTrNGrDXF/If0dxItuHjrSR7xrPChWIRsgMxgQiUCRUWHnpKdh2DciP0D62z2M7h460ke8G0zT1Uat+55jBCBjhSq8L/EGBp0qsfzAD/9HEC+6e+hIH/Gu8dDtH67mGVOIQNobqNUGrJnX2ZAnjR80Hv8I4qG7h470Ee+mS2MIeXSEgXMC7Qkepa3uYyQTRkok9gND/B9BPHT30JE+4hXS6whYOQkC1z1dOmMCVRzASYlyr6T6Ki6dboJ46OahE33Eu9QSTylcK6RaB9DIZTXVNYBIbT011sSv3oenqyAeunnoSB/xrkgLG0f+8zirrL4DM5Q+OljYT7YC91nnD5D+Ryvt5qEjfcS70yEmNcEJOY3Vd0ylP8vhoJeY68hEZq9Oh+kqiIduHjrSR7x7TDsZY+QEbXUee9ZSXAVaCGKMOURKreOrWUvpKoiHbh460ke8C+LlmdNEXkj/WadVthU+IzDr+o9I6vKLxuM7iIduHjrSR7w7HuaSy8QGmP88aum8VwA00CoYQhXOz6Z4pKsgHrp56Egf8a6XFoloHSHQ6jmomYCJ1PVljEBpv66NP0D6O4iHbh460ke8m7U0rdRiGfZeLSBtq0pznmAcumQuM/dXfni6CuIlNw8d6SPeIc2ZkLFA4tqBOFQofTKEmqLFwqb6i3vp7yBecvPQkT7i3fFQC0dpEzQWAqKeoeSd82gBawg9y/hF4/HtHiZ3Dx3pI96tpsWZarAEagOBAuKCOxvEMEfoRYLkH1zi/SOIl9w9dKSPePeoJc2UaRiMvk6GxHGAZuRFeGslhR7as9W06SqIl9w9dKSPeGe1JBuGUSFZTEAJI9Sp+0GA6qwptfCL1NI/gnjJ3UNH+oh3VbqYhZE7jBhXla5t9dKhDpjKZXaZkp6N8aCbIF5y89CJPuLdrKVQYk4hQ9/jeGnEAKXVAsMS5dRWI11etdJ0FcRLbh460ke8m8RbMa5+2aDmufqONiOUUf7APftk7qm9egBAV0G85OahI33EK6Q5jJZnqFBD2xPxLEHpaQLPnMbEVbH7L5D+Ryvt5qEjfcQ7pBOz8CRY7fQAKiPvu44OE0NotYowvop40FUQj9w8dKSPeHctPSnLSB3y0FWlY1QoZAYzGiYqE1cX8gOkv4N45OahI33Ey4hHpzxXz9ERJ1CN2w8PCpW4T2uzC7YfIP0dxCM3Dx3pI94F8XotJeYOqHuB+L6WtlAyxJHbqtGhSXsVl6arIB65eehIH/GuSgfGmHhvHNqPWgpN0JoHSCsciKXn+Yte+juIR24eOtJHvLvEY8mlSYEarcHqovP6VCIUnS1xzzLT+AHS30E8cvPQkT7i3WCaOIJYT/sVS1yNR1vHw9gShESyPpQx4ys/nK6CeOTuoSN9xLsbj8jIMzTIYU/E6+ugWCxXsF5m1plbzK+ypXQVxCN3Dx3pI94NeaxoxDXB0DD28iGC2jLCbJZE6+hWftBL/yOIR+4eOtJHvEstoSHu17QtJ1q9NHUwtgihSmLuMY9nay3oKohH7h460ke8u8Qrkrus5plGLUBaA9QQCWJjk9CpjfJqMk2+CeJlNw+d6CNeER2z2Oo8BoTYVpHOvYDt/eE4utSx7/SebbXIV0G87OahI33Eu2ypzpikdkiUGIjIQGl11rijpRQ1SH114ZGvgnjZzUNH+oh3g2lC5ZljgMG6Tod533VUbSDr7yrloCP2V354vgriZTcPHekj3t3hdRwyVcBQ98iDMqFmKbD+1BwW1YbjF43HdxAvu3noSB/xzg9vOacaVpXOY1VpCgMK8uqqMcrkijOHH5wO/xHEy24eOtJHvEO6cJc9OazP1W5QxQ51hAKiNNbZcDajXzQe30G87OahI33Eu+Mh1lJWPw1ZVkNNKQ6o1MJ+iRjjKuFT+6tr6XwVxMtuHjrSR7xLLTWzHFOCNPfA9FIILNUJlkNKrYfVfPwC6e8gXnbz0JE+4t2NhyGP2Tr0rrqQbghFYoVeGkXOYmG8CuLlqyBedvPQkT7i3aaW/Q5cKcDUWYBm2g/EF+GsFMewsU6Nv7jx+HYP2d1DR/qId43HbIo9EvCf1bTEDUrc77SCxlJSKCP+oEr/I4jH7h460ke8Sy1R7FZzAp28ty2vAl36ajxCLqWbJbJn48PyVRCP3T10pI94d+Mxp2mPETKn1XgMK6B/NtXmap3NqOIvkP52D9ndQ0f6iHeNh7QYrGWQGGjv0yKoceRdpdd5sRZq+mrmAd8E8djNQyf6iFdEN2rEjB22SwjrYwBrtj7liZyZOZZXrTRfBfHYzUNH+oiXk3hHnxUFSq0MVHWAUiLQXlCwFaP2C6T/0Uq7eehIH/HudDiKjTjSqs15IT05L5qJoUnWgTaD6Sunha+CeOzmoSN9xLvTYR2GecTVQE9bjcdep2VJAdNMllLUd+YhXwXx2M1DR/qId0MeY6dViidQ3H441gw1tQFtJIwiMYb8akMcXwXx2M1DR/qId41HyEnaOh6irFJNtqq05l5BcpuBulGwV6N4+SqIJ24eOtJHvBtMQyHWbA1sYAAaIUGlLquXrphLCibhF8fD7yCeuHnoSB/x7n14iBTS3nK45zsuvgWsJIM5Vcgmq/6kSn8H8cTNQ0f6iHe9dK2t6Vi9NFtejUeIUFIxCJzyDNPiwFe7h/gqiCduHjrSR7xDevXLJVWERju1VJtBaXFCni1Z6RPHfDWKl6+CeOLuoSN9xDurheOYkRbSHfd0mmirl9YOI6ymo2BNof6gl/5HEE/cPXSkj3hptUjIe+WQqtZVpUeDqsMAO1aslILYq9QSXwXxxN1DR/qId6mlMrD0dTLEsYc87oe0FqqCTB65a1LO8gOkv91DcffQkT7iZRCvzlWWeR0K98D03hNYzhGkjdEr731ar5CWmyCeuHnoRB/xjmidc2hdP4Y/G+JmWh2Isa5KHXqKfbb6rEjLVRBP3Dx0pI94N1xapUdrE8rY42hYZZuHO1uae25aK/dXLw/lKoinbh460ke8i0sPk25oC+mxTodoE3Tn8qpkTCi1z/EqtSRXQTx189CRPuLdyIM4yKIFWPV4AgUZUEsuIAXz7NmGlVfX0nIVxFM3Dx3pI94NeWTuRVqBsFro1W7oqteFETjOGPLAmn5Spb+DeOrmoSN9xLuJeNQll8qgdezHtLHD+i5BoRQz5pGrvHp5KFdBPHXz0JE+4uXSw5ha2CNLo65DYR+0aJ4NNMQSdbYm+GpuqVwF8dTNQ0f6iHdVGgNLrAKzse7GI0PRliD3lJOkGnP/xSXedxBP3Tx0pI94hXTqAdMe21G57T2eSaDMufoQjg2lRVyF+wdIfwfx1M1DR/qId6mlyqQ2KrR1KlxVeqyeg9OAqcFCk834L248vt1DdffQkT7iXbaUubLNAJ10IW3ZoHZmSKnFbCEMi68GpstVEE/dPXSkj3h3iacpE4pC+lOlLTHYKBOw1Nh01NHlF0h/u4fm7qEjfcS7xqOlkDmXRXPfc0u1QmlDYBjbEBmU8dUCcbkK4pm7h470Ea+Qriq5YUII6c/xkCtYTwHGsPXv/Nht6KsF4noTxDM3D53oI97d4XXViUVA+mxAYRYoFQlmWkWbSp5Gr06HehXEMzcPHekjXp4OU8FBAvxn6eFoAlVDXnDbSBXzUHzVSutVEM/cPHSkj3i59HCkRMgQtgtOURvUlhKsH71mlN7DeDXyQK+CeObmoSN9xLtWekpYHcaq0nPYXnpIYDNMGMyrxw5pEL6KeOhVEM/cPHSkj3h54dGJ6jRAa6uXjm2Cpb2tRaZqo5E2eu+R/g7imZuHjvQR766lkWYpnYG0F1jnQYHVSgdINMJ+plVS+8GFxz+CeObmoSN9xLvjYSmLGjToQxbXPDNYaBW6hT6xkUV+NWtJr4J45uahI33Eu6eHQ1uWfdkx4+qly56N12yASZHaKFgYv0D6M4inwc1DR/qId3HpnrNmitBbT3uBuEC1FiHXomXWFt+NPNCbIJ4GNw8d6SPe7QDAtnpmiSDraAhE61NNQUEwtMyNepTyA6Q/3UMN7h460ke8eyBeQxqrZYYycwYaNMH6+jYFwSQcVxH/gdXyHcTT4O6hI33Eu4l4ua/6XBTinz2etey4dOO9EkC00Bj52VoLvQniaXD30JE+4uXWQ62jyoT+Z3xYHXnv8ewwMsaYU1SkHxwPv4N4Gtw9dKSPeIf07FXDWGU57Lmlc50MNbCBjBJipiKRX8WW7CKIt/6/ONFO9H/Fu2tp6Rj7UKhSDWjnS2vTDtJmM2tMEl4VabsJ4mlw89CRPuJdxGNonVwyLMRwnQ7HgKKKUE1m4JhXsX6VWrKbIJ4GNw8d6SNeDpeuTWIPq5Wec1VpCVAzIZRS+rQyYoqv3ofbTRBPg5uHjvQRr5CmIbMkIqilrlZaykL6jzOOe7nF6ka6/qLx+AziaXTz0JE+4t3pUIxawLItwwVyTAMscNpOC04OGGp4dS1tN0E8jW4eOtJHvKvSvIdLL5qZw2o8elIoExfXJVrvPWger+LSdhPE0+jmoSN9xLvVtErKc0TQkWy1G6mCxtWHiGKkTrFYfTUw3W6CeBrdPHSkj3j3TutPfyEEuj4AhSBQa+9g2ihIXiU8/aKX/g7iRTcPHekjXq6mRbHOBll1rONhLFBsTBilpyohmIZXQTy7CuJFNw8d6SNeIZ1TyBZagNCiAu0r6bJqNXReLDPKmPgD8/AfQbzo7qEjfcS7Xjr1PsLc+w57A0q0emmKA3IraY5VtQO+2gFgV0G86O6hI33Eu0ct0nroo0LBWBfSe0ltWb00jxbqfiU++6uB6XYVxIvuHjrSR7y7xJv7GW1Q0D9BPKkD6qrasBfHWYx5FfBX25btKogX3T10pI94NzC9jpxTq5CGRqBAGYxXHxJMNNvUUlt4g/RuNv7/IB66eehEH/GO6InMAwOUvJ9ptcigljNo7zNUnrWGR07L/xL9jyAeunnoSB/x7k3LQhpHZcghxb2oZYc9uoDlnsL6+VPQR6mlv5D+bqXRzUNH+oh319I2Y6scYOSwH9NWgVLCakOo0xw6GtOjbOlfSH+30ujmoSN9xLvGo/UhuSUYxcK+li5QgxXIBUf7P/bOJkkSFFbSV5kLyAyEQNJxxN/9jzBQ72HWuYgYZkGs1NUWlunZm6r6jBa4S8ohrJrk0aylP0h/DuKhm4eO9BHvgnihUc+zgrR/c0vjAIu9QcpZo3UZ9Ko//A/Sn4N46OahI33Eu2fpGibGhXSZtvd46kJauUGknrCzqNijiMcfpD8H8dDNQ0f6iFdIx8BGsQrQpHVKD6ugWgMETp3U5sivnJY/SH8O4qGbh470Ee/8cGNssSlEKwzEWsCmhVWHrBNbeVEdf4H05yAeunnoSB/xco+nhjTX2Tw57nm8644oGSNg6gNH2OtpH5mHf5D+HMRDNw8d6SPeXQ/HrAFLg2qiQNQaaBy7qYVC1hl61l884n12D5O7h470ES/j0qm1meJieJ3NJIlg3cj6OrR3YKnW0OTR0sP/Iv0liJfcPXSkj3jX1JK1xMQdkuIqPGoU0BwC5DIlt1V62PiBe/gliJfcPXSkj3j34iGdYsoJCu9nD6oIlZEgY+WA0su0R62Hf5D+7B4mdw8d6SNeIa2x5yTRILZS98rlvJBedUiMppHqbFUe9Wntk/n/HcRLbh460Ue8nJceKllIwHWmVXdUBqWJMGddF7M4bfH9nugvQbzk5qEjfcS7zsMyi1JkkBHnjnhMqGMqSMMUhg5O8gukv5TSbh460ke8ux1qS6brdkihLaRbaSDdGkwrVcrIhPbKaYlXQbzk5qEjfcS7Nq1uYwothgPtPZ5oIDuIN6TQrkVaGq/e8OJVEC+5eehIH/FuFO8spezZHTOPvJC2ChYKQtAxth++J+b9AOnPQbzk5qEjfcTLZ+lp2HqFSLvzsIayyug6IUqxMDtmG6/e8OJVEI/cPHSkj3iH9AhTOhUYVceOSwvU2jLkkSzKpJbbq7h0vArikZuHjvQR7x7x0pSaw4RsMSyk24DaZwNOuaTILaVXQx7/IP05iEduHjrSR7xzWlKrZXZeICMupPsEGbwbAhbNNM3W1fEHSH8O4pGbh470Ee8KjyqDGjEk2rOWKnWoGQdg0zxKD9rs1cyDeBXEI3cPHekj3sWlZzbt1iHHQXssXgGjkaHHNJr2lNReDaaJV0E8cvfQkT7i3RgPFMl91dJV56qls+Feejj2ijgagUOu/IPC40sQj9w9dKSPeGeIjxYmJgTD7R7avh5uuCfOUquNdXN8NIr3D9Kf3UNy99CRPuIV0r1TVSkRcksM1GwjvQhfZce6K0pjTq9ePPAmiEduHjrRR7xLSxfrNTSGWYYsorOAhliALWltUik/O6TxKohHbh460ke8i3jgwLZfpG0VzQtpknVI590knqmTjlpfLT38g/TnUjq7eehIH/EO6Ri1zNrAgu5m2nVP1JwrhK5W64iZnjkteBXEy24eOtJHvJy11ErNLQDVloAmrwM6zAgayTRHZhT7AdKfg3jZzUNH+oiXqaXYRk4Gui6FQD1WqLkP4HU3tLg+Y3rVAYBXQbzs5qEjfcS7bGnjIWgGRcZe1NIVJOYOAzPPdUbn8awDAK+CeNnNQ0f6iHdTPPYkx2YNaHdnUZsZLI4AYcRQRigp8KtmWrwK4mU3Dx3pI96lljSyhUqQCi2kCxHU3glmC2EkCmPkXyD9OYiX3Tx0pI94hXSQWMoMe4lWXke1rPPaRhcQaaXbUOrzF0h/DuJlNw8d6SPeWS15xj4SwhjrgCYiAS21Qsw5ae9h3Rp/8S792T3M7h460ke8Q9p6594KsK6bIe1+Fiur8EDTsX7jEkp4NT4Mr4J42d1DR/qIdy8elTitOxhwTztbWjpULgaL5LJO74Sz/eDF40sQr7h76Egf8e5dOqZeRi6gvMeHYcwgVA3EtCaspZH+wD38EsQr7h460ke8bD2MlG2/cwRZp3TBsGgO62/FxqQeYhN9NTA93QTxipuHTvQR7xoAbLcAjAlauQGlGkHH7m4hW2Vs09Dbq8E06SqIV9w8dKSPeJdaUm0xr6O5pu2H14FQJ8Z1Ukedqqj5WWopXQXxipuHjvQR73YPKQZhI7C5dw+VuL7iPqATJsU8Y6ZXzbTpKohX3Dx0pI94mVqqGocESGkjHbqswqMMKLNbDNKSxV+c0p+DeMXNQ0f6iFdIp0ERm01IuRvQqjSgxrQKj1yLomQT+cUp/TmIV9w8dKSPeLdOq0jggAil1gFkUlYtTbwKj3VqawvI/Ivr4ecgXnHz0JE+4l1/eKQe4xzrPtgUqIexCg9LYFawBGqjlh+84X0J4hU3Dx3pI96d0qZ7y9AEmlaAYk17UUsGa7OGnkOuqf4A6c9BPHbz0JE+4p3TElseUzOM0Xbh0dd5jWSQJdq6HHZcV8cfIP05iMduHjrSR7x7xCPBXiVBbnsUrwYBbdSAo4VaYp5UfnE9/OwesruHjvQR72rpJuuGmAiqlA5EC27LscMcpQ62GvdMpOdIfwnisbuHjvQR79zD2jqFnfs3Q6BVOYPyv9tiKqGKlTh/UEt/CeKxu4eO9BHv5paGzLzHeLAqA2XZw5YSQtind6axQP9B4fEliMfuHjrSR7yzWqrqDMWA0r4e6oxgPAo0oRjDbLk8a2qhmyAeu3noRB/xrpmWG5pKhhxr30G8BDUMXGUIjzjDxEHynugvQTx289CRPuJlWtpmYDLApP8iHgO0cYFaaM5aokR8FfGgqyAeu3noSB/xLrU0a9cR9rblvahFpOxFLRPmqjsCj4YJX3Ue0lUQj908dKSPeHc77CPZHuAReq1As3eoFP7V0zUyrztj/AXSn4N44uahI33Eu2ZaC7KbD8FK1lV40Co8UhdoqY/BffTEr5pp6SqIJ24eOtJHvDMPE5IFrjDEVi0dZSE9gwIXTilWbq2+esOjqyCeuHnoSB/x7g0vpG55BJj/mmnXHxBYLARBi1rcG+Ke+eF0FcQTNw8d6SPeDXksoSRhhEkzLqT3KF5JfU9Nl4yzRoyvxofRVRBP3Dx0pI94ly0VG1LDQjpRAeIcVlVdB4ScSGMt0hd675H+HMQTNw8d6SPeWS0xlMJmEMf6IFo1h3Jc18P4b2B6M+w/MA+/BPHE3UNH+oh3ay3K5GEq0Od+l84tQa2jwGjIyWYtI/2g8PgSxBN3Dx3pI96N4kW1HrBBiSHtHQAMlqqA5TwkxyGWXwXx6CqIJ+4eOtJHvLsezthX6ZFA4yRYV0QFI0wgss7pmFQx/+DF40sQT9w9dKSPeJnx2C3iEmDO3Nf1kBfczQosluuCvGPKr66H+SaIp24eOtFHvCO6Y6iRFLiGPeOxTrAuCKXrpFJoMdXeE/0liKduHjrSR7yblx5CqjYEOKUBVPe+w1RkIS1au5AEe7X0MF8F8dTNQ0f6iHen9Dqm2ShDzKL7dmgLaSPImQrKWIX0eJVayldBPHXz0JE+4t2Dx+hmnQqEtBtbcNUcNUgBZKU2F+ytvHrDy1dBPHXz0JE+4uWDx8TMuYIY255Ow1ArVdDFtE5tPPr8AdKfg3jq5qEjfcS7gek5cYqFwXJd18NWJsigBjMmHmN9q/YLpD8H8dTNQ0f6iHdTPEaT0DnDaFOAci5gsRFUmqlFG4nKKz88XwXx1M1DR/qIl6tpd26pV0gDE9CqnUEiJcBhXHpoM5VX48PyVRBP3Tx0pI94V3iESkF3UjrvIF7LCjKLgrEEU+E85yvzMF8F8dTNQ0f6iHd9WgvnMiyCtfCvm3bV0tQacJjNMIZ9R/wB0h/dQw3uHjrSR7zr08ox5dAntJL+RTxWGW0YYI9Z2jPxcJ3i75H+HMTT4O6hI33Euwbx2Fqtk8AqMRAtuGvti2uNuL7h3PkXSH90DzW4e+hIH/FyFK+NwqvSaB0FqJa84B4Ew1QtpDBEXjWI55sgngZ3Dx3pI96d0sMCJUMoUSrQWAW1FWsgIcaqKfCYr9zDchHE0+DmoRN9xLs3vJmk5oggva+6Y04FZSVQy+vfEFuOr4ZLl5sgngY3Dx3pI94Nl6YyQmsFdHAEShOhlmowZs9trDLbxqtSutwE8TS4eehIH/Fybmm2mWvdDeETSLCAYI2QRwnZYttZvB8g/aWUdvPQkT7i3WAajjgtIaD1BpQZQf+NmaYZLM02a3s1irfcBPE0uHnoSB/x7nZYrCa0dUrjSOuUzgOq0PqItVCi0Au/8sPLTRBPg5uHjvQR7wqPig0T7RZaDkAxR7Cy03gzx3U9RDX7BdIfg3ga3Tx0pI94F/HAYVi6QR1oQHser2gdIENLQVkXx/Zq5EG5CeJpdPPQkT7indMypczQEaSmAoTG++1jgOG2omNvOfzievgxiKfRzUNH+oh3E/Esy+xhD6aZq/DgBbeWESCWhL32TJF/8S79MYin0c1DR/qId6e09mSYJqzrYAOqNYGJNQiDMORs63r4qpu2XAXxoruHjvQR71oPpfaiRFBbn3tuadtDHiMkDDGXiVjyqzEe5SqIF909dKSPePfiMSQxSYBhvcIqM/aKuCAwylh1dMEe8Qfv0l+CeNHdQ0f6iHfv0g17YxVIanM/4gnIql+BhoRcSy9NfoH0Z/cwunvoSB/xrvDAhkJ1QjFb10Mt/5LSAm1mU651rv/gEdJ8E8SLbh460Ue8rDsSj/ULMve4boeZ1u1wVBDJe95BniG9evDgqyBedPPQkT7iZTNtMZREkFcBsuoOnGB5NCDLk/JEfjeJl6+CeOjmoSN9xLvVtKJYJBYg2dnSmBTUAsG0MHAd0nnOV+YhXwXx0M1DR/qId/3ho2Trec/8x4V07g3qDLsXoI2IaNPwVU8LXwXx0M1DR/qId6f03BMPbF0HTSbQ6BM0tLAIjynPEomfjeLlqyAeunnoSB/xrqkFY0QpGTBi2J2H62bIzBAj26y1EOsvTunPQTx089CRPuLdOq0Ru86aIDXaEQ9e10PjCiatV1UN6wz/AdKfg3jo5qEjfcTL/vC6roGtgc6ZgDoPqH1dFK33OGu0XuwXp/TnIB66eehIH/HuetjDGIIITHmvtbC+px1UWGybJAkZ+y8e8T4H8dDNQ0f6iHfXQ65Me8thFrFVeJQOdZoC2eyWSkmh/uIR77N7iO4eOtJHvKuljS3lJFDTHvKYdwcATQHFULMGNW6vZi3xVRAP3T10pI94Z4hnmhQkwqDdIN6zrZshTkCkoIHMWvxBxONLEC+5e+hIH/FuB0BizXkMCNwqkKQM1WqFpVsdOUpJv0D6s3uY3D10pI94N8aj9QV1mBBVBGhiBmMKIM3WrVFLMn51PZSbIF5y89CJPuJdaqnMMUUNWuVFNNZ1O4xWoPWisY+6U3nvif4SxEtuHjrSR7z0w1etvPCFZMpAwXYpndZXPITbrIXxVbZUroJ4yc1DR/qId05Lbq1MazBl6kJ6ZpBMCpFHMLQ4rL8a8ihXQbzk5qEjfcQ7p4XytGIZCu9SulMHpYGQsRadZWilV7dDuQriJTcPHekj3hUeyVa9XCeMjLqDeLoKD8qQmvacotZSX+0ekqsgXnLz0JE+4t0pbXXGMAhSDRmIMEEt2KBS4VQzldFfTcSTqyBecvPQkT7i3YvHzFmlt1VBl1V4hHVKC9se5ZFbxjTCDD94w/sSxEtuHjrSR7x7lo510MwJZmHbOwAyWEoGOVFKibrq+AXSn4N45OahI33EOz9ci40WI8yadjctIUhBWoTTMJzaOPyi8PgcxCM3Dx3pI14hHTFYwzhA5k4tpcCrBOl7+XKbZdFus/zCavnsHpK7h470Ea+QnotaZlqVhtG+HoawbobTgHNH1MmF6VUQT66CeOTuoSN9xLvrYTXusyD0kVctbbJuhsUI2vrMSqw1/+CU/hLEI3cPHekj3hUeQZtwrIA2VrlBe+FhTBkmN+tcDdfl8QdIf3YPyd1DR/qIl31aPbUUGvSkG+mxV3q2Dr2LlpEDUXyFtN4E8cjNQyf6iHeltOC6ErYJMUoC0mBghDvigYINFfVZEE+vgnjk5qEjfcQ7P1x7tzonqLW4kJ4d6igRZtiP1bTujeNVEE+vgnjk5qEjfcTLbGmuNlKA0MfuPKwIFldlPVnMEiGtIuQHSH8ppd08dKSPeHc7tNBrmQMk7VlL1iOYxA5NtY4QA2F/tahFr4J42c1DR/qId52HuQVe90AoOe/B/zPsNzwB4xzUcKkx/QDpz0G87OahI33EO6QpNBkZQSOlvU5LoEqo0EYco/Qho71aeqhXQbzs5qEjfcS7F4+ONNpooGGV0SQ9L7hbgq6Cc2E987PUkl4F8bKbh470Ee/6tBbAw/KEqZmAsO3d4Wk/UAcZY1aU8iq1pFdBvOzmoSN9xDunRZVxtgBl9A7U4oDKcRFepqQZak32i+vh5yBedvPQkT7iFdKtCs1eDZqsD2pNQHvMECUVYx6J8qtRvHoVxMvuHjrSR7yrpWkS0z8/nFe5Iavw0J4QsE4pe0Mc0w9q6S9BvOzuoSN9xMuB6W3sExmEtOwgHkMNe+9y5iFZVjnybHyYXgXxsruHjvQR75Bex3AckvaIJVmXwtqgjn9pvF5ZyuwtlB8g/dk9zO4eOtJHvDTEa46qCsFKBOpJwCwoSEzr3tjnmOXRZJoUboJ4xc1DJ/qId7uHpln+N/gfy36WzqsCwUar+MBqiMr8aunhf4n+EsQrbh460ke8QhpHpSQhgc2sQNorSKgVipSOKYaO9IND+ksQr7h56Egf8bYBoEeeA6bFdUpbaaDNJtTEleL65PbodvgH6c+ldHHz0JE+4l3nYRytcRdIeYFMQVcJMpShBVplR6feyqOIxx+kPwfxipuHjvQRr5Duapx6n2CjClDSBrXs/vBm1mVWG+NRf/gfpD8H8Yqbh470Ee8ePGRQzzsp3fdWC54NxJJBrETrwpgi10fZ0j9Ifw7iFTcPHekj3qWWRGq1VCCkWoBmXIXHohw09WAxFmr8i8LjcxCvuHnoSB/xzg8fNVAuZcelO1DOBYz3swe3FGNsZK86AP4g/TmIV9w8dKSPePeIhyNL5waFagISoVVVlwGaR8s40EJ6lFr6g/TnIF5x89CRPuIV0iW2NEdgQB5t1dIpgrUQdlMLcVw/sPgotfQH6c/uIbt76Egf8QrpoH39oYwOw8qOS+MEKVlhxoChBhQaPzilvwTx2N1DR/qId3HpmSzPkaA2TjuIh6CzJGi8mNakWl8tH/qD9Gf3kN09dKSPeDfzoKxiWVAWw2EAxZpBAyKY6LowhtbH/EHh8SWIx+4eOtJHvHuXHiaF5oBSuKzCIzWQvc0z96YjCqvqqxePeBPEYzcPnegj3t0ODXtUMeiNFtGBBTQjQct5nc8jxtxeBfHiVRCP3Tx0pI94t9WikynShDr+dR7WPWtpFFCLcaZ/9uGjBoA/SH8ppd08dKSPeBfE42AUMkMIhEA1tHVPXFfEgRoKZW6rHvkB0l9KaTcPHekj3pmHi5mqhWDmdVQTia7bIY+95EKiSe/51dLDP0h/DuKxm4eO9BEvm1o4FMsIhjuIl8lA/q2mnVm0BI6l/uKU/hzEYzcPHekj3mVLC7Y0Z4RSZHce0gALMcFcpXWPky2/2j30B+nPQTxx89CRPuLdkMeYV7GRDBILreshpXVKL8Kb8UwhtkT9B294X4J44uahI33Eu5EHuchgijCnVaCICIJiYJYiIWdDlh8g/TmIJ24eOtJHvKyl0aIqwiid98iDCMbKIKvsqIbEU16Zh/EqiCduHjrSR7yLeHDuqVkHm1OBgjWoIe1ZS22V0YFZwy9O6c/uobh76Egf8TLi0cpIJYBug4XmmGDFEliLobNJU3y0fOi/SH8J4om7h470Ee+sFpLJtA7oRfQ6m1kKWG7/k8arY+bF1KuZB/EqiCfuHjrSR7xrPcxpYiqyLoVhlxtaQFtddUip2ptGGq+GPP5B+rN7KO4eOtJHvHvx6BhRNUKNu5ZmyVCHGTBmrTXngeFVNy3eBPHEzUMn+oh3Dx5WRklYoayzepXSLYIUNqhmjXrsOeKrBgC8CuKJm4eO9BHvnBYOXVsKMPfEUiolgTB1SFrakG4S9NXtEK+CeOrmoSN9xLs3PNIya2MYuuuOVAis1gaSbVUec8b0rE0Lr4J46uahI33Eu2ZaLrJK5gqL6wY0oq6imhbSIePUMVnGq9shXgXx1M1DR/qId6mlPohzqNBnWUjLOqAt1wyFu8xBNnt/1dSCV0E8dfPQkT7i3RtemUQzy7oU9lVLtx736PQJjMPyCDJTfDXyAK+CeOrmoSN9xMt1Wr1p0bgzHRUo5LDK6HVor2tZ6XViK6/Waf1B+nMQT908dKSPeNd6WLkY6lzlBq3r4UgZ1CxA6GXaMI3Wf1FLfw7iqZuHjvQR7xrEVTjV0WE2ykB7KG+1kQG7BtXOM/EvaunPQTx189CRPuJlXLrSqi0qpFn2FI8+QGtnWFfEOkIKcdRXQTy8CuKpu4eO9BHvkFYRtJqg6W4Qb2FAXTUHtNR372EN8VlcGq+CeOruoSN9xLsgHtY8Wx7Q455Mo113fimvb2PpqLHm+IOIx8cgHv77w3ekHen/8/9ReEyrxSr0vVSLciMQkQaRJRXtw1ap/QOkP7mHC2l3Dx3pI95lPOZMJGqwyCagNASqrII6BU40pfeUX10P0/87iLeIdvPQiT7iXcQjd21acRUa63wmbAh7cwsokY7QtVN+lVpKF0G8hbSbh470Ee8iHhm51xEBI0+gva3FgjDkFiwyqtasP0D6Synt5qEjfcTLKR6zSySBVEdYp3RMoHMQlKzWkKVk+8Up/aWUdvPQkT7indPSpqWYIoS4p3jUqaDaGiTNVFudS351O0wXQbyFtJuHjvQR79Zp6ayVhsLkvBeI723LHAzCTLJYX8V0eDXkMV0E8RbSbh460ke8y5Y2EZMegSgpUJ8Gq3o2SD2tUgRLJn415DFdBPEW0m4eOtJHvDulUywlcgYtsmrpMXl9FRqgcs05BJTyKluaLoJ4C2k3Dx3pI16OPMjdrDewmAxIa12ntK2vZlGkVrjj/AHSn4J4GKKbh470Ee/i0slqI6mr0vj34oHrejhrh8SqNmhOCr84pT8F8RbSbh460ke888OlhxIygUpeSFtmsIAVOkaaKn3V0q/i0ukiiLeQdvfQkT7iXWqpNBt9bxvCvMoNI1mFR417fFjvJYxa+niP9Mcg3kLa3UNH+oh3hjiWFkueYMLrlN7L4nROhBEpxE5zlPmDwuNLEC+6e+hIH/HuEQ9ZWo8ZBmsHqrTO6x4ixLFbpMqYpj9ILX0J4kV3Dx3pI14hnUrEPGnuHcur8OiGsK6FYyGdcB3cw9J8tamFboJ40c1DJ/qIV0Rbk8yTOyQcuuqOQFAlxVV3aOaWpNf4qqeFroJ40c1DR/qId0iPVGPLBXAqAsWOUAvmVXwszmMYufMvkP5SSrt56Egf8bbuGH0xDanqqjvKCKCJKzRSa33IaPjqwYOugnjRzUNH+oh35qHVVngiWMYJ1LSCNRJYv+mZ91wxKr84pT8H8dDNQ0f6iHfZ0krYaxOIRcdCutK6J+6pS8XSqLg3H/7ilP4cxEM3Dx3pI16e0tL7tAjRRIBEeU9dEsgiUSjMmeVVxIOugnjo5qEjfcS7Pi2jSI0TsO4hj9QMdKyC2uYcYRKJ5Vd+OF0F8dDNQ0f6iHcvHpkipmrQDOMqNwJD3aZ4sprnKkYCzl8g/TmIh24eOtJHvCs8WBK3giC8t3diFlDhCYgUojBnja/Gh9FVEA/dPHSkj3gX8Ui1dQkCbMa79bDA7gmHHIPMpXV9NhGProJ46O6hI33EK6Q5trDQLSCxZqBAGaSkCr10rDNztfyqm5augnjo7qEjfcS762G1GmNC4IENKLYENnoH7sVaNp6K5QdIf3YP0d1DR/qIV0jH1LmUbmB73AHVNEC1rFM61bhOazQMr4J4dBXEQ3cPHekj3nXTzh6btgFNyyo88N/MA0Joo4/YJw58tk8r3wTxkpuHTvQR7x48qEfjMlahsa6INFsFbU2hamXrOUatrw7pfBXES24eOtJHvEst9VRSNIOicR3ScQpInhk6kvTReYi+2uOZr4J4yc1DR/qId820JRaZTGBpb7VIAddXnSHmUVfNUSs/6w/PV0G85OahI33Eu9thmCVnRuDF8B5Ms26HsScYxSatGhvLs23L+SqIl9w8dKSPeFd4NIo0i0DjvGrpXCJoSQg5DqusodizN7x8FcRLbh460ke8e/CgHNsMHQbtuHSWdT3kpNALk0RuLc9XE/HyVRAvuXnoSB/xrvBA7GptgoSwCg/ZW2llwd16GKilVc2vsqX5KoiX3Dx0pI94NzA9Cw8qEwbnCMR9Ql0wA8Zmvc2cUF7tAMhXQbzk5qEjfcQrpEnKTGkQtLyDeD0lEBkDWotkXZvN/ot36c9BvOTmoSN9xMvCQ6twGFDq+NcgXqHuxEdp6x+SJph+YB5+CeKRu4eO9BHv3qVtUcMBgeteIE49gEVjiHFV2TOu8sNeDabJV0E8cvfQkT7iXVNL5Lb33oNV3Hs8ra3r4apDeM7WeKT181cN4vkqiEfuHjrSR7ybiJdaL9szLFQDUKgDjFYdkhP3UEto8qybNl8F8cjdQ0f6iJd9Wq2VaGFVGmEVHo0jWKsCnCWvumNWG69WxJWbIB65eehEH/Gu7uBU5mIYSlww00gdaqMJJWlpORUK4VXdUa6CeOTmoSN9xLutFrWmOlhgVRgJCOcqqvM6pGO1rjQyZn2VWipXQTxy89CRPuLdCoCJVkIkwF180JAJylJACiHNrDOEV8205SqIR24eOtJHvGumFe6oKYHZPz+87d1DY0CgOCLFuE7sV+PDylUQj9w8dKSPeGce8iy6ymZIhTsQm6xaeg6IuZfOvc5UXz1Ll6sgHrl56Egf8e7BQ1tLxAq8rXDCmtYprTuSpzqUcw7yattyuQriZTcPHekj3iE950hpJ+9G2LuHKK0yOqxDe10aRVrFXF49S5erIF5289CRPuJdXLqRBEaCGtmAao4LadvTpY2rBGyj5x8g/TmIl908dKSPeDeYpk0soa5TepUa63o4M1jmArNs0oty51cdAOUqiJfdPHSkj3gXxGszpU4FcqsFaJR1Slsl6DIst0Itpx+Yh1+CeNndQ0f6iHePeImt15ihVFmFRzMEwc5QSk5jxFYW8++R/hLEy+4eOtJHvOumlTR7wgSWMq7Cg2jV0q1DY8GWMleaP6ilvwTxsruHjvQR7wqP0ppulwVxEBDFCYrcALvUboGazldNLeUqiJfdPXSkj3hXeIQ5hhaEQCPBXhgONmuDFBbnpTS0/spq4ZsgXnbz0Ik+4l1qyWJl7Aat7FKacBE9pkEeXGYN2ge9injwVRAvu3noSB/x0jwMVmfPkFITII4Namx1EU7a98CBXn5wSH8J4hU3Dx3pI96V0tSo62J45lr3kEeFbZFDTqnuyaWDw6tmWr4K4hU3Dx3pI96V0oq9UVqnNO5gB1KEyr2vojr2VKKOjq8ePPgqiFfcPHSkj3i3eyhbTlkEMqc9XZonCDYDyS2MzHVGeeW08FUQr7h56Egf8W7kQe6WrBWYRntuaREw3a/UxikHk0n4Ki7NV0G84uahI33EO6cFexmldKhUdF0PpYHFieu2KDJ5aB/6i1P6cxCvuHnoSB/x7sXDkhINgRQnrVq6LKR1d9M2pZ45cM2vRvHyVRCvuHnoSB/x7nrIXQpxgUZTdjftHpgeBSZ2U57BSvjF9fBzEK+4eehIH/GuT6vHqp0RctUC1ImhdowQZgsFVXOTV9lSvgriFXcPHekj3hUeOYSoHGFyWtdDDQzCuYBhkxY0j8k/cA+/BPGKu4eO9BHvXjyqzMAiYLWswqNYAEFqUCrlGK1w+cUj3pcgHrt76Egf8W6MR8wth4xQm+whj1FBcX0bW9cRkOsor7pp+SqIx+4eOtJHvNsBUDJzsMVw6AvpRAlU+4SMhIPFarRXp7TcBPHYzUMn+ohXRJc8Q8ixAw+bOy1ddxBvQFoH9Cw6BuuriIdcBfHYzUNH+oh3SDMr7hdpEy7rdqgFZDSEzqpUtVppv0D6Synt5qEjfcTLIY8WR8kFNNW2HzwQrNcBq4RtVorYDK/2eMpVEI/dPHSkj3hXSiONRrJB3kG8guu8th5AOeRcQ2k9vxrFK1dBPHbz0JE+4t10aZOkEysgowA1Nai5KZQZkvQQe7BfIP05iMduHjrSR7zLlnIc3Oo6pSdGoFgySOyroM4jtEIJp/yilv4cxGM3Dx3pI95utehkexxNr30hnQrYzuVlFYmt5PXvqz2echXEYzcPHekjXja1rGq1pT0wfaeWKK5TOtk/uEm0VbZnC8TlKognbh460ke8q6VXsTxEFbRJ2yB3qGVXH3kO6rHPOF9lS+UqiCduHjrSR7xCWjEV4sAwK83dcJhW4TEzYLEeZzeb9GpTi1wF8cTdQ0f6iHcN4nnOxkmh1HU2U85jXQ/bhCW1NkpAwh+c0l+CeOLuoSN9xLvp0qH3qSUBNqlAKU/QGiLMlkJDnZqfjeKVqyCeuHvoSB/xzj3ULJpngj5kT8QLuze8BqiBuJmUPW7pB0h/dg/F3UNH+oiXhngbgfuEKry3LY8MuifTMGdNgxGtvUJab4J44uahE33EuwYAypKJ/62xGEBVGazhKj5CiSqNOfKr26FeBfHEzUNH+ohXSHeMXEls1R0DgTQa2OwKwRCDUozlWeehXgXxxM1DR/qId6mlVUmPKgJcdwPAkB1YogYoPc8chsX+agWAXgXxxM1DR/qId0hzjF33TJqA63Yoo4NxWZU1jrKA5ocjD/QqiKduHjrSR7wbeSCt5d4QWPdWC7YEWkoByzXrnvFomn6A9Ocgnrp56Egf8S6Il0jSrAHoXxCvlFV4WLI9eqmnUjlKejVdWq+CeOrmoSN9xLuJeNFalRlBcBceY66aQ+sAxj05TFRMf/Hi8TmIp24eOtJHvCs8ckZFNGiWbT9LV7CYI/Q5UWObo7ZXIw/0Koinbh460ke8Q7rt4WEhQKipAFUeq4yeFSQSixmmLq/WaelVEE/dPHSkj3g5mEZSUZbdp9WBEmewgQqd6+K71BHsF+/Sn91DdffQkT7iXRBPuc9uuCrotq6HIwjYAhmm7onpwlj7D2rpL0E8dffQkT7iXZ8Waqg2EZqE3dSypx/YKIBCVmaVoD9B+rN7qO4eOtJHvNzj2WLLlUD2PF5aAIO2gaBhjjgDWes/qKW/BPHU3UNH+oh3cWnK/yaF7ZnSE8ikgtZSAUMqMaXMGh8F8ShcBPFicPPQiT7i3e2wx87NDEIP65AO0/YgsQxp1lmG4ajj0RSP/xL9OYgXg5uHjvQR7yIeI43WUoNAqttBTFAZDbIYSctDe340xeMP0h9L6RjcPHSkj3j3LB1ptLJAnjYjUOoIFlOAuZ+pU60z2qMpHn+Q/lhKx+DmoSN9xMtTeticphC07ol4M4FOUjAeQrOFlOkHpfTnIF4Mbh460ke8O6W5jUCzw8SWgHre2dI5IaQ4URspll+c0h+DeDG4eehIH/FyfFjhgtyAU2gbaQNJgwBrC5Ko5NofmYd/kP4YxIvBzUNH+oh3SGsSKuuAtthlm4e4lx5GSDKFxgytzF9cDz8G8WJw89CRPuKdH55CCrU2SGWvteg4VuGRGxQhZmHtof/iEe9jEC8GNw8d6SPemYdjFlbMgDwVKMueiLcuiqO3jAnVUnq0e+gP0h+DeDG4eehIH/GuQby0VU23AflfNy2uglopZGjp38KLWcerppY/SH92D6O7h470ES93APBMJgo6dNXSIe1HPJxQEguGNOPIjybi/Rfpz0G8Vdc70o70/4p3+7SstzAzAeaUgYgVhISAa8NQo2q0H7xLfw7ixejuoSN9xLt36W6IQ8o6oPeYdG5zndJNocfeZkVcXz9qEP+D9Gf3MLp76Egf8S62lIul3RZOTAvpFhVM2l6vlXHuGY/THsWlKd4E8aKbh070Ee/6w8fgKHsOHmpcWO9m2mIMg0LASDWG+qiZ9r9EfwniRTcPHekj3j14xJy7tgVy3lM8uJQ933Gd1LnNGWIY5VkpHa+CeNHNQ0f6iHeppVUqBysdMBoCWRGQpghz7BiemYX4aHzYH6S/lNJuHjrSR7xb1BK5hCwGo/Lc67RWCTLj/Pf+kWKnqK9W0/5B+nMQL7p56Egf8e522GpoVlfxXMlW4RH3AI8okPvgFtm6VvkB0p+DeNHNQ0f6iHcD02fOqfcI2kpahcduq43cYJ3UEy33Qol+gPTnIB66eehIH/Gu8JARUw4V5r+RB3v8fy2ZIVbirMhd8VXEI14F8dDNQ0f6iHdzS3slidtkWQDvkQcNdHIAZE0yelyfv0D6cxAP3Tx0pI94F5duobS0GC6jEFCJCpomQVSzvQFgRHkVl45XQTx089CRPuIV0mGU3jgYDNpHdS0Mpmkd1b320CdPma/6tOJVEA/dPXSkj3hXS6cW0qirgg51b2pZSNfZCuCsjUbPunB/j/SXIB66e+hIH/HOEO8c80QB5j2KN5usU7oyaEGlThNVfmC1fAniobuHjvQR79zDFBObEPSx36UHLprDuiNWS1MlthDbq27aeBXEQ3cPHekj3sWliTVMrBBwVdAUQgVDGtBMcsIRR+qvrod4E8RDNw+d6CPeNdNyIqwzgEhepXTUBoLRQJpFK328W7b8X6K/BPHQzUNH+oiXnYc2sEuCiSUupGsDW19Cx1EsxVhKe9V5iFdBvOTmoSN9xMvUktZQeNUdKa1TOjUBxcYLaZmhImaVXyD9uZRObh460ke8e5aO2mMeGUpmAWKpUEucEEqeibKESa+epfEqiJfcPHSkj3jXH44tTewBek0EpBvpSBVYdm5JF9j0KoiHV0G85OahI33Eu8KjxCy5z8Uw7ZEHdYLJXHfEgnF2G6XqqyAeXgXxkpuHjvQR7+LSq8ywIKt4lpyB9rYW1bTH4kkqhIyjzx8g/TmIl9w8dKSPePcsPUovrXXIYxceFhTq7AJcU825dSvp1WAavAriJTcPHekj3tXSuYfOGmAg79W0PYL0dUpTo5RVG4m+6tPCqyBecvPQkT7i3bv07KGNaLCfNhbIqwSpddXSJc2YU9cs9IvC47N7mNw9dKSPeFd49LzO6Txh5K7bPRwgcRboQWZpOWANP3jE+xLES+4eOtJHvEM6dpJADEl5Ia1MYH2uqnqdzrGHMXL9wSn9JYhH7h460ke82+M5m2nXHb9bBTWNmkCwlL0xLhZCYcMfvEt/CeKRu4eO9BHvsqVRhLg0mNJtD0wPUHdfrYSo2iWmOV+9S6ebIB65eehEH/HukO6xUV11h1jcPS1DQW0iNMSEkkqR+mh/+H+J/hLEIzcPHekj3pXSoYeigXfJsQ5pbTv7PyPEbiOkGhDLqwaAdBXEIzcPHekj3p3SUVNdVTPoyAvp2RCk9QTZWqqx8wzxVSmdroJ45OahI33EO6elWqXBAVoKYfvhAjZIoOTSYuSwKulXDx7pKohHbh460ke8G0xTjGNsEXLa25Y30utSqBCa1CFlVdrz1WCadBXEIzcPHekj3tXSTVOvmaGEvW256YTFsu33jy5iTLG+6tNKV0E8cvPQkT7iZeHRuTVbhUcZuGrprKBS1x2xYqwoQVJ+1UybroJ45OahI33E2yke2aYOmLzHhw1cNI+Z9+j0nCP2Mp9NxEtXQbzs5qEjfcS7U5pLqDIHpLpH8cp+xOMxIOqcSWikUn5xSn8O4mU3Dx3pI97V0nmVy00ScCYGqmFA3dOld/NWnanE0l+lltJVEC+7e+hIH/FubilpWUUzQe2o65TOA3TWCdh7y0Fi6+3VRLx0FcTL7h460ke82+M5OPQqBDP2DlRGWXBzhlxqmbrujZJ/8C79JYiX3T10pI9413poMlptAq1GAZqEINomjBRa4apZ2quth+kqiJfdPXSkj3i3qSUEzmUP4MU8gbjv2JIodB0NUa2ZvIot0U0QL7t56EQf8a7uaBNjWBxH5B1dKhFsjA4jNqZSrMdnSw/pKoiX3Tx0pI94V3eMbiUEhBEQgagFWBfGBKvqGD22sZ+nf4D0l1LazUNH+oh3p3QtfXSpILOmPYl3gFackDiHKlpZni1qoasgXnbz0JE+4uVgmhETYgBWXkjr3hDX+4RSq7Gm2NRe3Q7pKohX3Dx0pI949yydSkhtDCi9daA4MlhdBXVMqWioKeT0yg+nqyBecfPQkT7i3RQPrZ32Kd33jhZadTTU3MZO4+VRpGi19AOkPwfxipuHjvQR71JLmHOvPEHSnuLRiUCZAwxKZhyT6HzVp0VXQbzi5qEjfcRLp4VjjcZQlFfh0WIH1d4htjG1D4uaXvnhdBXEK24eOtJHvFxrMZHDXH8NU3af1mCQzgSpY6KcZxj8i0e8z0G84uahI33Eu8IjSe2RDLTJXj4kCeocCgtrjTqiUnm11oKugnjF3UNH+oh3+7QmTiklQ7M9XXrMDlXLhBSKUBy4bo4/uB5+CeIVdw8d6SNeIT07z4WvQZUYgazvHQAogLmM0OJ+3/tBxONLEK+4e+hIH/HulDasZUhbhYetwkNTBbFmkFRtDspjtlcdAHQVxCvuHjrSR7zb1NKSZFzXw2ShrFM6J9Bq63rYFnOqIj2/OqXzTRCP3Tx0oo949+ARcgqphXU+G+/OQwUJA6GL2hCtkcarZ+l8FcRjNw8d6SPePXgUtEhKEGNapTSbgpVGUMOkEDP3FH9wSH8J4rGbh470Ee+climdRuwL6dqA9jwPpWDrvNbGqfQ9n+YHSH8updnNQ0f6iHeltHRMIVSIc/vh1QRs0QwjU055phno1aylfBXEYzcPHekj3gXxaigzWYZUY9ippQYyJcIqsCOOECLFVxvi8lUQj908dKSPeIV0CBkD7YW0Y+4+LemgsxVAyeuGWFflkV6Zh/kqiMduHjrSR7y7Ho5eU8IEg7EA4ao+JGaERlNlXxyzvNpqka+CeOzmoSN9xLvCw5KUIQyWegUyw3VKK0II1ArJRMqvOgDyVRCP3Tx0pI94+S5dDUdsULCE/eJRwGrM0BumkWZFy784pT8H8djNQ0f6iHfdtCaZpxhU5L1AvCQwsbnqkDi5WNxTan6A9Gf3UNw9dKSPeFdLT23B9rywVrd7KBWs5QQ11rp+MGn8AukvQTxx99CRPuLd0sNeYqyToaS0lx5GBtFQYaTemq0im/MPDPEvQTxx99CRPuLdppYQOMXcQHpbhceUPYq3D1AWniGRxNh/gPRn91DcPXSkj3iXLeWZSsUKqRnCKjMSaNgrPfNgCYOC4at36XITxBM3D53oI96V0rsPvHKDqbP8D9EVx14iruuM7oEpvHrwKFdBPHHz0JE+4mVPi4XeZoSq+2hOqS2kE0MLmgMt2Gm8aqYtV0E8cfPQkT7iXd0RClENCJp01R1aDaxLhmGp1tpI5Zl5WK6CeOLmoSN9xDukxySiliHUuU/puG+Huz88B1VUs8avUkvlKognbh460ke8Mw9zSenfYBpWAioqYHsybwjcqtiwib84pT8H8cTNQ0f6iHdveJRKX1dDoMnrlOa0Tum+7ogY665Haqf0qqmlXAXx1M1DR/qId06LlJEyZ1Actk7pUNcp3QRKq6NzSsjP1mmVqyCeunnoSB/xrvCYTEWsg5TYYd0UGbSOCXP2Iav2YNRf1NKfg3jq5qEjfcS7DgBpNGxdD/deY6AuCDXXDDMr5zna0PLKPCxXQTx189CRPuLdKS113QElQQmRV0FtEYSpQYw0h7aJobyKS5erIJ66e+hIH/HSPWy14KhQyRJQzgU0V/r3pmez44jPBqaXqyCeunvoSB/xrkFcNfUqE6LlBiQjgIQ4odPAlBul+GxTS7kK4qm7h470Ea+Q5mYjW2tgZc8t3SlTK7xO6RRGmaZ9tF+c0p/dQ3X30JE+4t31sKmlaXu6UiQgnGN3AETIKYYodRUh9qqW5psgnrp56EQf8XKdVgy9lbxO5W0eavj3QC2AyGw6Fubj1RseXwXx1M1DR/qIV0ivIqNjjwK6h+FR13U7TCnCKkZIe9fK6VUQj2+CeBjcPHSkj3h3ShcbM1YGTq0CMWaw2fc6rTa1TrV3ezz5JoiHwc1DR/qIdxEPo1Y4Zihp7iGPGkCDrUM79dzLlEDz1bx0vgnirb8yR9qR/l/xbm5pptlLM1h18561lAXq7BVCs5pw2uD+qj+cb4J4GNw8dKSPeFd4DKRYxqqgGRPQ3LPx4jqqWRLmVVUvvNsPkP4YxMPg5qEjfcQ7p4UwrrM4wcxxndKtKtTUO+SBrIiL6J9cDz8G8TC4eehIH/EK6ZJGGVYNUhzretjbBG2pAlbptafA+Gy6NN8E8TC4eehIH/EO6YyZrEaoeQ9Mj62CFktQu5RRR0tWf4H0xyAeBjcPHekjXqaWcP1ax3JfdfSe3TFAiHDdEbHy6HFGftXUwjdBPAzuHjrSR7yzWtKqpZtVWKcxAQUyEIsVRpARZguc8VVTC98E8TC4e+hIH/Eu4qFMowpCrPtdeu7roe59WjHmNiuXHH9wPfwcxMPo7qEjfcQ7pOsMoVYGWcU0UCkKGodAW9/OvjsCyg8Kj89BPIzuHjrSR7yzWqTuTeEJsrUBq4peN8MpGSzIbDn3HvurIJ5cBPEwunnoRB/ximjkzBKEYO4PioogqS6ihTnEEXp6NlxaboJ4GN08dKSPeOe0jIlZw6o2aOx1WmOCzmLQS6v7gMaCPzikvwTxopuHjvQR797wShhhd8+GUCoQ1lV3rFJkR/K65ExV+Ren9JdS2s1DR/qId0ivY1imdoiDeO8eSuueaASJQqxDW8H66g1ProJ40c1DR/qId7OWonYMuUIMJQJVMqghC2TRhHOyYnvV1CJXQbzo5qEjfcQrpEfvJDEbqNBeetgj1EkFcuYapeIsz7ZayFUQL7p56Egf8XKdVsBQGoNq29lSRrAkAthXEd0thdpedQDIVRAvunnoSB/x7lm6dbRqi+HJO4g3w4LbGpQh0UbkwfbKaZGrIB66eehIH/EOaaLxb6Z03ZlpmmWCZMsw5jofK3Fpz+LSchXEQzcPHekj3l0PG1MLcSGNldb1cB3VVeY6tFPmlmUMHK8G08hVEA/dPXSkj3i51qLWaNb3fEcEKqmCqCnwJBvSSyvzVYO4XAXx0N1DR/qId+5haPsdegJHjEAjG9S6rocxaEoaI0X8gdXyJYiH7h460ke8y3hoiajDQLbLQmMvEB9pQm1z19QRa3y1qUWugnjo7qEjfcS7wqNSbLEGYN7Xw7wXeU4maMk0hh7Z4iv3UG+CeOjmoRN9xLueloGtBC2Qk4RVT9MAtdG2H04Dy0xzynuivwTx0M1DR/qId0gbpqotQuM9Psxm39uWFfIsNaEs2PHVFA+9CuKhm4eO9BHvzMOqhkYCqeH/jjyQkhqwqIbE3HS+clr0KoiHbh460ke8e5bmOAWDrIthw307VBDZe1tMOuZkXCf+AOnPQbzk5qEjfcQrpGeTBfNiWKXvdVqxgfawCuowtOcSMI5X5qFeBfGSm4eO9BHvgngmjZgjpIjrlEZuIFg69M7D5kBT+8GDx5cgXnLz0JE+4l1/OJOqJAHRnS0dtUFVmtBG4lFn6K2+ikvrVRAvuXnoSB/xbnxYi5TnRBBa5Qa1uRtpgwIP7pqoEfZf1NKfg3jJzUNH+oh3hQdPy6gCuZe9TiutU5qZYZIoq5TMP7kefg7iJTcPHekjXo7i3WM8JkOdM+5sKYGZTEDD0UWDpfiqA0CvgnjJ3UNH+ohXSFNSsrpqabJE+6NCrcjQR0aeg7r94pT+EsRL7h460ke8e5eWUoi1QKB/s5aygmAOMFKnHNuwJq/i0noVxEvuHjrSR7w7pS3HKbGDzrmO6p4S1JRwXQ9nqjiFG77qptWrIF5y99CRPuLdppY2Q9rTpUcuYZ3SscCCfDe11Nr7AqC8GuORw00Qj9w8dKKPePcsXbh226sOx0SgGhvIPrNjns3G+nLwo9vhf4n+EsQjNw8d6SPeNQBgKJ0lQu2cgQYLKPYIFibGGFru9Ci19Afpz6U0uXnoSB/xrpTuOFsvEwp1BiphndKhGeTGI2LgMuVRXPoP0p9LaXLz0JE+4l1cGvtYVXSD2eoeHzbrOqV1AFalJGSU8ReFx+cgHrl56Egf8Q5pFeHc1u2Q+45LcwPlmiGsy2KdveQwH73h/UH6cxCP3Dx0pI949+CRQostI8xUB1Caq4y2WiBG6alTRK2P+sP/IP05iEduHjrSR7yrpXmY5RIhEe7rYch791CFzNNUjUlfbVv+g/TnIB65eehIH/Fy9xAHmn2d0tgCUAwVLKcMmmZPFousWuQHSH8O4pGbh470Ee+aWpg1pxGhWNmbWnAP5Y1p1SGpttYGPZvi8Qfpz0E8cvPQkT7iFdLMMWHtArzTHWRpgvDiukbryIW5zl8g/dk9zO4eOtJHvPTDe00lR8h9LxC3OaFa6WClRu2xcwo/uB5+CeJldw8d6SPexaVLT/yvAwBDAZLSQNKsgBpTsPW/fe4/eJf+EsTL7h460ke8Gx+2So3RW4EetAPlf8OWqEMOEgIzpRAeNYj/Qfqze5jdPXSkj3g3mabNWtpcIJPuNoCZVs1RcHHdFFH7Dk0/QjreBPGym4dO9BHvHjz6XkEbdn84L6Jx++GqtLe1UOo1K4ZX0dJ4FcTLbh460ke8qztiTBmjwaz/lh72ArVwg9jTIK1WY3nlh8erIF5289CRPuLd7ZBTTbkFSKMZ0JQBFbWAzjYDsoQZXgXx4lUQL7t56Egf8TYu3cZYF8PMY0/xUAOZY0LPOolin+/i0vEqiJfdPHSkj3i71cKw6AS2okC5M1QygsKptYIL6/Jo1tIfpD8H8bKbh470ES8Hpreocze1pLiuhxwUKs9F+IyKjcLeOvgDpD8H8Yqbh470Ee/Gh/XSpoUEXRlX4TESSMgMsr6vpUWuffwA6c9BvOLmoSN9xLuIh/WCnSZgHmXPLU1ge6eWtBxGq2bDXmVL41UQr7h56Egf8Qrp1otxpgKh53VKpzDBZimQuynnHlvVX7x4fA7iFTcPHekjXm5q0RraOqXDyPF/TmmJqw7B0UlDCSnLq7h0vAriFXcPHekjXq6m7ZSVBLLtiMc6stdFMQukOPsMM/LMP3jE+xLEK+4eOtJHvEK65qjZ6jZYSlrXQyPQxB1CpkistaT8KrUUr4J4xd1DR/qId1bLbI36qqUTNgYK1kCFCGbEEQRn4PIqWxqvgnjF3UNH+oh3sSVsrVo1GPuoptgraOQMlXAVIWMO41cdAHgTxCtuHjrRR7wrpescA1MAjqPtUhpXBSINmi3CA2Eaz+oOvAriFTcPHekj3pXSfXKZmQBZN9IyYR3ZA9reC1BQA9mjeel/kP5cSrObh470Ee8aAHrqrBhB9lFNXQkqE8O6FJa0DmlM5ZXTgldBPHbz0JE+4h3SOcXeY4QZ9oOHhAmaS4U2g4VsM63f/g+Q/hzEYzcPHekj3s1ayhRKbA3qkAyULYFwbRDVWuxLqz8pPD4H8djNQ0f6iHcRj4TBehfQvvu0AiJIzRXE9vhS4RjqL66Hn4N47OahI33Eu/FhJ4i3DugKVKntjZ4BppGxjBKFXjXT4lUQj908dKSPeNcB0Erv/4bh9WlAqwYBi3HAWHfGkBfU9dl0abwK4rGbh470ES+HPJYcOwnMtCMeLAwaR99rPaXkXmldEH+A9OcgHrt56Egf8c4PNywzNQVNefxPB4AWMpgjq67Co1B/NfMAr4J47O6hI33E2zEemneYlHV3AKR1M6zrvgg4JXAjwvxs5gFeBfHY3UNH+ohXSI+uosoD8q45KK1aWteNEUaIxhnXD+ujPZ5/kP7sHoq7h470Ea+Q7qTa46ggs25DvChIbQhEsg7vhh3tB6mlL0E8cffQkT7iXS09qKZQBYqtmoPs32y8PqHXWHQGbUNfWS3pJognbh460Ue8IzpTDpURhskE2q3hdb/midlCuhYO5ZUfnq6CeOLm4f9t70x2NduN7PwunodFMhpGGIImZQ88tWvkicG2JEClMkpyB8PvbjIlqpQq/T/owd6juBCOTq5sdE/ml9Qi12LQkT7iHdJxQVtsQKx5Id0SQ52msNbtbDNyyfmpAw+8KuKph4eO9BEvn6YNpc2YIFAMa5X+cSy9PqsUiQjzpPbUZVq8KuKph4eO9BHvDjxGVmSsULAjUG9lz3dseyKeJmwL7PDUGR5eFfHUw0NH+oh3SHORWnOGUmVPl9YChcIy1A2nSLDZ8Q2kPxfx1MNDR/qIl69ajKojIOB+SWvBvJDWTrAW6RCoG9sbBx5finjq4aEjfcS71tIcGHvbz4bnZTyW1QDDGKHlgV0lc7an5pbiVRFPPTx0pI9411qKNQiOAK2muPNwBpM5wdYqranlGsdTQx7xqohnHh460ke8e/RwbQh1/QMoowAV7qAl01qlQytWWu34hvH4XMQzDw8d6SPeXRBXjszLadSW1yptLazPNIBMtU5CTfpTQx7xqohnnh460ke8O5eeo4WQAnQby0vXsraHc6/S2pHG0LQMyPNIfynimaeHjvQRL710imXgjzfhGIisLC8tEYq0rimU1OyFqOVLEc88PXSkj3jnpfOg3ptCwziBYq1QqhaonJMkGSknegHpz+mheXroSB/xzktXs9CTAZe+VumSBSqGfThdEVPsIeJTdWm6KeKZh4dO9BHvwsPJYgtkCAHTTloUSrIB1XhZ6ZRzfuztIboq4pmHh470Ee+eAKBBubYGMe4LAHWmZaVxgIjg5LB2jv2p8WF0VcQzDw8d6SPeHXhY4aK5Q4mKQLMjqC7fIdOkjBIk1TeQ/mKlPTx0pI94d5m2dcYyMiDZstIdO1hdPoRKCwXnTDM/tTukmyIeBg8PHekj3nlpk0h1FEhjEpD+ePQwNmij17QW7dTxjVX6YxEPg4eHjvQR7y61UIqTKy+QcwUakaAOaVAzs0oqjPbUrCW6KeJh8PDQkT7infGohrOltR/UPeRRdYDOOIFzCtpK6GsRfwHpj0U8DB4eOtJHvFulm85UwoQ+cTnoYbTr0uuzXHKw0THyU0U8uiniYfDw0JE+4t0Uj4xj2FxeWrsAxX2fxZYFSZwixT2I97HxYXRTxMPg4aEjfcTLWUvEPyb/j0oFCK1ClSnAZarud1KSPHUDgG6KeBg8PXSkj3jXWqJqXOtaoLXvq4czQ2kjLmutBSWpFXvqaVq6KeJh8PTQkT7iHdJppk4UYeBYSBczMJP9mOcQFikpz6dG8dJNEQ+Dp4eO9BHvjEdMWCIGiIJxbQ93jqihQ8IpReeUyE91S+mmiIfB00NH+oh372lNUdSdGQbbD4gvro1xwMIae65BcnrqpRa+KOJh9PDQiT7iXbX0x7zdRFCCrkVac4MaZoA6yhzWrc3HrDTfFPEwenjoSB/xDulkkXbSEmOYQCQIlaxDRG2JymyZn5rEyzdFPIweHjrSR7xCmrVkm5Ogjz3yIJWxW0sTwhwUWimtzzdW6c9WOnp46Egf8bLiwRqNba3NjYF+eI5UDaSmSBIx1sfmpfNVES96eOhIH/Fu1hINVF4LNIokIJwdakn7ImJb6/ao0uWpigdfFfGih4eO9BHvnqZNJthrgdpCAxojgmWr0K1aaZa5yFNFPL4q4kUPDx3pI94hvdCNaz2GHPb7tBER1LqCLDtCfe0dxd5YpT8X8aKHh470Ea+Q3lcMB4vsB8T3kMeZQZEzDGq1F611PDbkka+KeNHDQ0f6iHd5uE2WtUxDa9iX8VhLtfYdt7QppJOs9ReSli9FvOjhoSN9xLtVmhKNMhVKpb6vHu7btImBZ0Jpk6roUxPx+KqIlzw9dKSPeLdKj546tQFCZW0P094oSp/AvUUsQTo/1lriqyJe8vTQkT7i3cwD0mHNbG8K00I6DyhF2zLUc20Oa8feXzjx+FLES54eOtJHvCzi1dlnD9DiYKCsAloCAfaA1GPOi/QXkP6cHiZPDx3pI94ZjxJHjdggzTiApCOYikEvbe0SkdDmU0jLTREveXjoRB/xLjxMa42uqYPyXES3MpfviHk569olRkR5LDyUqyJe8vDQkT7iXWtJYlLsCiGG/X74gnvPQAArtcSw6G7hDaS/WGkPDx3pI961lnhobQVhbcPWKt27QF2UQ5x1GmqNuT818kCuinjJw0NH+oh3VhpnSFQC2FACGmuBrj0YzNBTadyLjaeSFrkq4iUPDx3pI9556TIaG0bIWWTfAIig1QZ0JDMdKffw1EQ8uSriJQ8PHekj3g2mKZRCjwbLUu+B6VWhhr4MdcIiWGOx8tSxtFwV8dDDQ0f6iHdeuiozLbuxHxn6Ux7OM8BmaeJk4/HUpRa5KuKhh4eO9BEvjUegSLFDy7Kf01rrdek9gYUStdU8Y3rqUotcFfHQw0NH+oh3h3h5WJyjgeB+qYUjQeHCYD12k5F6r09VPOSqiIceHjrSR7xbpS2WELoBljqBlJfxoLYIb1llX2kJb4SHX4p46OmhI33E2+nSaxeIdR9JD6BCupDeXJehFLWwPfbooVwV8dDTQ0f6iHdIT6scYoEkupBOqYHNKttLtyoSKcWnxofJVREPPT10pI94hXSbYaS1R4Qha22mVBlqtAlaS7VGEge/cOLxpYiHnh460ke8u027lmhqQ0DbWO6DOi6ka4OeaIGeQ8321PYw3xTx0MNDJ/qId4t0xDESDhh9KpDRshx5fehJc7FK3fJTT9PmqyIeenjoSB/xbmxpF81VFs1Zlu+wtUgXnAZNlohDpdY3kP5spcnDQ0f6iHfH0iRalDPUPX+Xmu63h8yASqGc8/qv8tRl2nxVxCMPDx3pI94dS/ee+uwMHWdcSKdlpTmvzWIUq5qkzPHUGV6+KuKRh4eO9BHvdocDQ5hGIMprbZY9Od2agmHPLYUS6mNnePmqiEceHjrSR7w7ls4xJK0Jku1uaSXeb7QkYO6xxImRqL+A9OciHnl46Egf8fJ+eLCedP0x7GmlRGGsVXos99FqT9JG6vWpGwD5qohHHh460ke8QjrmiGNPSC8zJaBICCXFCI0ajtIkZHnqnla+KuKRh4eO9BHvBtOMwomFILHtVXos4yFpTzCtJrqM9nPPaeWrIh55eOhIH/HuBsCmdp/aNZr7BkCPoCITNFeuVGdIj92mzVdFPPL00JE+4t259HIdKUhZXppprc2S1yqNDNLTrGG2IuOpbmm+KuKRp4eO9BHvrh6GOFpuBnF0AVrmGUpfhKeiEfvsMaUXKh5finjs6aEjfcS7Uby1Uo/WYOB+x1OLgqUWQHuMPEvLNl/w0l+KeOzpoSN9xLtVGoukVBh6iT82hctGxyZQay9l9l5neeoQT2+KeOzhoRN9xLvBNMsz95AyYJgFCMsiWvf49BBTnst7THvKSutVEY89PHSkj3jnO1S0hUbQOWSgifsMDw3SHK1apDHlqcE0elXEYw8PHekjXiYtmWJPBqGW8MdJvJVLWn46zZaXs675qcE0elXEYw8PHekj3tWlc6+NhKGNoAtpamDLRcNgjJMT9URP7Q71qojHHh460ke8Qrpgjz33DpN2STrsOdN1FDAczbj2iOkNL/25iMceHjrSR7w78MipN4592eiJQCUzbK8BzBI4jTjGY9Ol9aqIxx4eOtJHvEJa10I8xAaM0gmoDgVry1qnFJfNTloIn8rD9aqIxx4eOtJHvDvxWBtAavvF8LBvACzrDMqBIaKNlkOzSG9sDz8X8cTDQ0f6iHd1aeEhujaFI6YANHKEatXWN4vEuoAv+FQerldFPPHw0JE+4uXcUpLY8vLSeRfx4phQUukgITdLc7YUXwgPvxTxxNNDR/qId1cPqWmpWWH5jmU8YiOoMQ2QMnPpbTQNLxiPL0U88fTQkT7iFdIVeQxi3p2Ouby0pPWZLPeRJY7CJMYvnHh8KeKJp4eO9BHvtoc2cgsjQ6GwkA7IsBbtCCFwrVhq7POpMR56VcQTTw8d6SPeeelQEMkYYg+8jIc1MEsJkBJWanOmx24A2E0RTzw8dKKPeHfzsFuMmRSa0todCmfQWJfvoGQ91pknlueJ/lLEEw8PHekj3vkOpJhHSTBHCH+6pmUc14cgXXCWHJ/aHdpVEU88PHSkj3hXl26tq5lA5P2qRbEJVbtCj6ozKWrSp4ZL21URTzw8dKSPeGc8EqPpJKild6DeOlSjAGJJm7VEak/NWrKrIl728NCRPuJdXVqNpSaEtqfw0kACw9mgcKujKZPhU2d4dlXEyx4eOtJHvJviwbu3tLaHHJb7IFk0W6AJu4fXrGTt/NR0absq4mUPDx3pI96+EJdq7Wt7uLwzEE5cq7Qu48HLR1sZZeoLZ3hfinjZw0NH+oh3g2k0t8hhwLTMQLUWUFpILzcyRWcXsaeuHtpVES97eOhIH/GuLs2dNWCCijEAJbL1mTLEKK3XqdbaU+GhXRXxsoeHjvQR764eVpNCPQIT2r7Z0qDOwZBlcB85YMc3jMfn9DB7euhIH/GutSQUGrUKbRQCGpaXl84Z5p60lFVmeOwGgF0V8bKnh470ES8vtUwjCgQc9gXxlBHKpPUZdi57glgb8wWkP6eH2dNDR/qIl0hHTjV3WC56rdJFCWxihpFR9iuas/QXtodfinjZ00NH+oiX20O1st+xWMt1BKqtgap2sLU3rEMzjfyQl5ZwU8RTDw+d6CPe3WmRGFtbG0PVFvbTtPuNliGQMNBIy06rPeQ7/pLoL0U89fDQkT7iHdKta22IMNPuluKCu1YqQNJyKpKKtRcW6S9FPPXw0JE+4uXcUp04WoIStu8oPUCVYDAtSF3rd+/9oYrHT0h/ttLq4aEjfcQrpFuomZgRVMpYa/Og9ZkFyBYmhtYqjoeSlp+Q/lzEUw8PHekj3o0P06yj9g4Z50K6jwm1YAPsZZS89o4hvIH05yKeenjoSB/xLjwM0XpJC+nCy0vXvrx0M4SQJllIiUN+6AbAT0h/LuKph4eO9BEvvXSYI3CAIG1PeiSCmuYy1CRxjoaC7Q2kPxfx1MNDR/qId+PDGo8xqUEcum/T5gg689oeIsZJyKnOhy61/IT05yKeenjoSB/xrlsa2bByh1Ja26t0hmIBYZbY0/IkNNpDA9N/QvpzEU89PHSkj3h3Ls3ahTOtVVr2sxbLfRQZAqPw8h7Kzz16+BPSn9ND8/TQkT7i3SotwSqhwuh9r9JRoGZL0MYwxTSzykNjPP4S6S9FPPP00JE+4p2Xjn3InvxPeRAQLc9RNKe9R0yz9bonlr+A9Of00Dw9dKSPeLdKFwqGYjsLTztqaaAjGGhnStQp5Keepv0J6c/poXl66Egf8fLxoaDYk4Ls0Y5Euy6diwEi5d449/zU/DCJN0U88/DQiT7iXVt6kJqFAHMZkLVSV9njw9Y3Kaz12QqpPrU7jFdFPPPw0JE+4hXSEyet/yzf0dJepMu+prXP8DAK6RCh9lS3NF4V8czDQ0f6iHc3D3sbvWSCGcKy0inxctF5ghQcvdY28lPz0n9C+ouV9vDQkT7i3ayllEZQW05DcZ96zARl9vUhU+nU1t7wqZuHPyH9uYhnHh460ke865a2WCr3ArXO/ULcWqo18IDUyqi239N6rOIRr4p45uGhI33Ey0stg8IyrIAiE0h6hlp0P9Silme3OMsbq/THIh4FDw8d6SPeXabNy61KFZh9PxMXxcCECeKMNRuXtn7LXkD6YxGPgoeHjvQR76ZLs+DMXGBIEiCabRmPimBJuaZAbPmp8DDeFPEoeHjoSB/x7lILN0uZdQ8NG0CFMuhMFbJS7FRSH+2Nc+mPRbzlihxpR/pP4t0h3sTFbayQ+p6Il3SC2n6ktnPpTWPgp15b/gnpj+khBU8PHekj3t3TathK2ONoyMIyHrbf8cQAs8rAEMdI8wXj8bmIR8HTQ0f6iHf3tEruUmlC56pAbRioSIbc5/qeXIbOh8aH/YT0x/SQgqeHjvQRL9/x7L2XECHltFbpWed+aBkBB1UOWTGrvID0x/SQgqeHjvQR79LDhjbDWAt0jctLV4ugGBRa44YxaNPylJdOF0U8Ch4eOtFHvCOaIqVoGbDRfiEuGFgdA7gUpJbbKOmpKR7ppohHwcNDR/qIdwceJIWkF8hjv+NpbUCpa4vINaZcmsycn7ofnm6KeBQ9PHSkj3hnpVVqxjAgBmpAsRFY0wolSkmZ0iL9DaQ/W+no4aEjfcS7a1pTbS3LA6yXAuv/5jtojQNGHXHWzJnaU2d46aaIR9HDQ0f6iHdFvLHWaSsdQqwVaIwJe6oHzFg6j6pVx1NFvHRTxKPo4aEjfcS7++HKPCUICK+dIdGC2/I0CDotal27w/rUDYB0VcSLHh460ke8QjrKmPthw/32UNyXtQKU9W1AHTgUB7enXlv+CenPRbzo4aEjfcQ74xEl0pACVln3IR6DUmbglMS4J+VXjMfnIl708NCRPuLdyAOKky0oYE3bS0+Eslw0yMgaYs8t1afCw3RVxIseHjrSR7wc8hi5UWzQe8pAuRaovJ+mxb0zxNy6vOGlP6eH0dNDR/qId3XpqaXPpDAKChDHfeLBCSgQBk5cuTw1ayldFfGip4eO9BHvxnhYYjUNkKkw0NxXD6Xv92lLbbMVbfGp97TSVREveXroSB/xbpWmtSh3zqABC1AaHWrKA8bItZFWy/bU1cN0VcRLnh460ke8PPEYtUtensNkIT3LABtjQMldLY19+XA8hDTeFPGSh4dO9BHv7oePMEOXAaTCe2xp3JdpO7DQ3A+1tGj4PNFfinjJw0NH+oh3RTwrqdDMELAvpEMyqDlNSKZRZfZJ9amxpXhVxEseHjrSR7y7eYgLW2kD8uzLd9T96KGogklKMme10J+y0nhVxEseHjrSR7ybtSSjI9KPpGUPphkEFrXA1FSpWezFXrDSX4p4ycNDR/qId7vDNJFraVAobOPR1+6wJd4vAmC1Xjn2pyoeeFXESx4eOtJHvBuYzjxz0LU9bGEClV73gYeAcSMNczA/Fh7iVREveXjoSB/xzktrt6Y0obDtkQdWoSQsELkgj9y5t6euHuJVES95eOhIH/HyxKNxoSL7vcO0tocVoYyZYeBS0xxC8akpHnhVxEMPDx3pI97dAKCaSrIATbkurvchHnf7ESNa5qbhsZda8KqIhx4eOtJHvLtNm8mw0u50xLK8tCiUtm+2yDDlgVPqG0h/Tg/R00NH+oh3dek6KEhjCHupppAIzPbTtJlTndZ65Be89JciHnp66Egf8e6eVhjr6wsGqRQCihxgfRLABqUZcH0MLxzifSnioaeHjvQR74YtjY5xqMEIPQNhG8tLc4c+Mciy1jXnN5D+nB6ip4eO9BHv3gAQ4ZoqAs79NG0bHUrW5T4wI2VFQ37qxINuinjo4aETfcS7M7w4Y+pFoZG2/apFhNJThW60Vm8cZY6n7rTQVREPPTx0pI94tzs0xbpHSi9/UZbvyLqQxgmIYlVTHzU8dT+crop46OGhI33Euzy8rv1hKhlSDAo0tIBJVOBiJVsMufWnXoijqyIeenjoSB/x7sDDVCiN+scXhyhgBdNcYazd4sDQWPCpiXh0VcQjDw8d6SNeXqZdX5/YWqVteQ7KpUJt0SC0tVjjNJb61GVauirikYeHjvQRL8PDiXlWgtn2I1qtNrAUJ8Qces+Vc+Sninh0VcQjDw8d6SPe3QAY1pnD7v1LBIq4Piu9QeyzWSEsQ97YHn4u4pGHh470Ee9uAISptaUIY5YfE/EGaMsFEtYkwlPqY/e06KqIRx4eOtJHvKtLl0jdxkKaGq9V2hQ0lw65qmTKotjeQPpzEY88PHSkj3i3SmeNU6RCn2tnSE06lBoKBEuTWutB5I1DvM/pIXl66Egf8a7iIarCBYFM14cyEiwHncAwYLAhTfILSH8p4pGnh470Ee9uAODEwtUAZ11IN557zNLeI5IYNZ2hPHVBnK6KeOTpoSN9xLuOh9Cg0Nsyz02AAmeoUxh4LMsRVGd6I2r5UsQjTw8d6SPepYdjknVNa5WmtUrTfpq2cYQiiDJinj09damFb4p47OGhE33Eu4l4tHaBYz87FEeH/cghaAx9N017LtYs2gtEfynisYeHjvQR7/LwKmuDyAo6bfmOyrLLHrzfHlIlC7WUp8JDvirisYeHjvQR746lqw1L+4SjDF6rNCMo89odksqolLm+4Tu+FPHYw0NH+oh3FY/SelrcQmAMQCwTaq0EeeIsOWTE9tQZHl8V8djDQ0f6iJfH0oakKoABde0OG0LhOqHEuceKRRV+Y5X+XMRjDw8d6SPe3TwMofLIvIt4E0jKsiDZEHDUHtP62qc8dYbHV0U89vDQkT7inZeWQqHKvtQiCWjZaihVDGx91ZMCyqSnLtPyVRGPPTx0pI949/ZQKi0NMpC8Fmhqs4FVnWuVxpEqqSV96gYAXxXx2MNDR/qId+EhztAVE/C0PfJge+nRBCoNiYMwBH1q1hJfFfHYw0NH+oh3T9OWHgYjwq6RAuVEoCWv9Xp76V6yBXrqpRa+KuKJp4eO9BHv8vCCxDUZcJtrlQ512egWFSalMWafXOmF7eGXIp54euhIH/EO6RYps2XIISykjfbOcK3XfWofVJrl+MIq/aWIJ54eOtJHvEI6ZB7WVUCiBKCeGZT6hNr6KLP2SkFeQPpzeiieHjrSR7ybTGNqzWaAGfelFpkMRWnPmd7PWljG0PtDSMtNEU88PHSij3g3PqyoyO4q2Z4hRrVGUN1JS+Ce8hwW01MXAOSqiCceHjrSR7zzHV0itrD+GOZOWqZNsMUR9GKsqejyHk/tDuWqiCceHjrSR7yrS88xZT9ooakutyEiUJImEC6Ny9of9sdeiJOrIp54eOhIH/GuLp3DXqUbKO6kpUcFrftCAJXYapuF8andoVwV8cTDQ0f6iJd16fV7Uud+e0gyUIjLVadZ1xYx1V5HSKov7A6/FPHEw0NH+oh3xkOkqxaGhNaBsESwXApENasaKZk+dSwtV0W87OGhI33Eu5EHFjMlahDHfnJZdZ9ISwCdYXuPUMJ4w0t/LuJlDw8d6SPeGQ8LxShFiNkSUCoGxVShy0wBSyicnxofJldFvOzhoSN9xLsiXsstL88Mpj3tE4+1Su/O9DAj7iyh9TcO8T4X8bKHh470ES9X6Zii1QxNO+8L4muV1mVBJFEPqYZZ6Y0Tj8/pYfb00JE+4l3UkkKLEScESnuMB3UoGAh4aoq5pErthVX6SxEve3roSB/xcpUuaCkukBPaMh7LRqsJA7Jhm7lMtBe2h1+KeNnTQ0f6iJcT8RjznAS5Gu+XWgy0U4ZYi7YQuFB/wXh8KeJlTw8d6SNevqfFPfy4mNX3A+L71mEx2nvEFpOkyqE+9axFviniZQ8Pnegj3l2mNa55lgm99kW05QkaZcKQHrTU2ro8dfMwXxXxsoeHjvQR7wbTlD6K5A6Y2gRqOKCMPiAn7WhxGWx6ykrnqyKeenjoSB/xbpUOssxyCsto8Nodbhet1DtY1NipkXHGF5D+bKXVw0NH+oh3s5Z4D1TiDhzTMh5zX9NK2GHkaGSTRwtvGI/PRTz18NCRPuLdGd5u4ZW8docz7LeHJoLx2iwW7poDhdrkqcE0+aqIpx4eOtJHvJviEdaaPKvCNFEgHAy1Li9d99FeX7xnegPpz0U89fDQkT7i3ShenA37PrTT/arFbA0qLeNR4tolEkuK9amrh/mqiKceHjrSR7wzHhSs19BgaB5AAfdGsSPkzgUtq7X5VB6er4p46uGhI33EuxsARjJ7LpATFyBbFsSYBoSYWl+bQwslv4D05yKeenjoSB/x7uqhyTDKBrHaMh6YFLTEDCONItFmjeGpSy35qoinnh460ke8i1pqaaMwQqh7Ip6G5aoLV5A2cosUtNcXzqW/FPHU00NH+oiXRTxa4JYIGmTPWlofirQIITC1Opukx2Ye5Ksinnl66Egf8W58GKf1T+3QKG8vjQmKlQYp7FeJSiOdT10Qz1dFPPP00JE+4t25NCGOsPaD+13jhbTqMh5SoHKMSowV81MnHnpTxDMPD53oI961pcsI0i1DypnX7jAu31FtQmwpxciqOJ5KWvSqiGceHjrSR7xrS8c+1SZDQ9xJS21gcRbIPDLVHBO18ALSX6y0h4eO9BEv74dHlj4KSOC1SrPKshydIWrW1JbtsPDUc1p6VcQzDw8d6SNeIZ1LsFykA3bNu1s6QG0oxM4yAgZFeyoP16sinnl46Egf8e5++B5619IE5uWgKVaEIlYh1WkltKLMT3VL9aqIZx4eOtJHvLsBkGnSkAx9bQ2BkhIYcoQYs0kIKs2eysP1qohnHh460ke8m4hH1FsPa5VWteWlR4A6JYBwV8KQ05hPjQ/TqyKeeXjoSB/xruIRQ67SAqDiAJIFd0GcYNwxVppsj03x0JsiHgcPDx3pI162lkIXFIIuowKF5aqVRoORZlj2OofnnrXQmyIeBw8PHekj3iFNgSlFgtAxAeVpoHkUCE2m1BxrxTe89Mf0kIOnh470Ea+Qbi0ZD0pglBAo5ggl5wm1jxFQylq3X1ilPxfxOHh66Egf8e6JuJxHa3khHXrfxqMsuKlBGjxiYrLnHh/SmyIeB08PHekjXr6npVmr5bUpTAykvD7j3ZnWsSOXovLYA+J6U8Tj4OmhI33Ey3taSRrNsB+ziDsQ77Dc84AUbEzBWnN/ykvbRRGPg4eHTvQR7+60pFJyWr5DZt4jD6KC9bVZnEE42qgtxKfGltpNEY+Dh4eO9BHvRh5oo6IpQVdei7RwgbonPQ7FUqlMnDRfQPqLlfbw0JE+4t2BRzcLUsofN4akcyHdd9mjaO3cNPXHhkvbTRGPg4eHjvQR765pJRIcI4Hl1IBqZLCpAXAZEQw0hfGp4dJ2U8Tj6OGhI33Eu1UaMVEcCsO0LqR7AVtLM0zLsZUaWtQ3VumPRTyOHh460ke865aiEVVOkOse8pgGbaTXet1bw5yWLSlvIP2xiMfRw0NH+oh328NREzIbhOWcgUZGqDUiaMtzSjCjx8JDuynicfTw0JE+4t3Vw2ppbLsxaR/idUWwsufxUutpGeqF+wvH0l+KeNHDQ0f6iHcD01NL2TJD7nE/emgCGgvDbFyjLC9N86nbtHZVxIseHjrSR7wzHlMH1WqQSl5It7ofH+oBsIeAM85s4w3j8Tk9jJ4eOtJHvEsPe5yz5j0wPSeg2hqoJIVCzLFIiXk+dfXQrop40dNDR/qId/e0LBSce/auWQAKoYAFQhhlWlquhBfbLyD9OT2Mnh460ke8Mx5rezhjCjA6VyC1BqWiQLJeTSy0kp6aeWBXRbzo6aEjfcTLE499sBEROAsvL724Lq0laF1rTqzLXD+0PczhpoiXPDx0oo94d+AhDXvZJxw15P00bYEiy1RnSlVKCETloUX6L4n+UsRLHh460ke8TFriiLho5lwFKBeEYvvCFvPgHFLL+FB4+BPSn6108vDQkT7iXR7OOaPKQrrV3S1NDbSXCXPMxFSpNXzowOMnpD9b6eThoSN9xEuktUvkArHYMh6hdCizM2ASYdSA8RWkPxfxkoeHjvQR77w0ZubSOlQu+4U4Xav0UIURSs3VYijpoYdafkL6cxEveXjoSB/xbiKeGifRCaHuSy17clgZswJXwTLVahwPvWrxE9Kfi3jJw0NH+oh3Iw80YiEZkGPRtUpzBm19bQ/7TN2GaHrqOa2fkP5cxEseHjrSR7wzHn2kGriDTSOgVA20SoXZWlIO64vvD109/Anpz0W85OGhI33Ey6uHcWAvDFF2t3SSgEU14KgzIKauJb6A9OciXvLw0JE+4t2JR0o1d0rAowSgmjPUKgpxtCo0Y+rxoSLeT0h/Tg/R00NH+oh3z1qMhqUPAml9v+OZdwcvEvQYRlPhkvpD48P+EukvRTz09NCRPuLdrKW4r83ivhtufW0K49oelrlW6RyaGqOl/NCllp+Q/pweoqeHjvQR70bxtqJTZEBoLAvpOpeXpv2OZ2bJuaSGLxzifSnioaeHjvQR78Z4DAw9V4Tc1tpMXBvsqY8LaaQZJqvyQw955nhTxEMPD53oI95Z6T4DShow1j9AaQ+mkRkgKlnpmGVtHp8n+ksRDz08dKSPeHenZfmOhqlByoOBMjMUXTZkzMGp66K9PNWWjldFPPTw0JE+4t2xNKeQcS3QNWrcd1oKWGsMmlJgzTQjveA7vhTx0MNDR/qId3n4FEzTEPqPa1qlTyhcO3DMZI0HKZcXkP5cxEMPDx3pI94Zj9xKmDWBaM8LaRxgtUfQtUec04TXFvEFpD8X8dDDQ0f6iHcjD8RKTWaQsNoyHnlP8ajLS6vWFhtWam9sDz8X8cjDQ0f6iHfH0kkn7+O7REJAMyeoMitIN6201mgdbxiPz0U88vDQkT7i3SrdJJZeC8yifRmP1EGbIpCUijiKjfjG9vBzEY88PHSkj3iFdE2CyzUrtGblj4d4up/13C8ftlpzLeOpC+LxqohHHh460ke8Qpp12Q7uDXqoa20eLUCRPtaiPZYlGbWpvXEu/Tk9JE8PHekjXr7jGUWREOpMCYjQ1mejQm+pasHcWnrhxONLEY88PXSkj3hX8ZAWxkwDYpHdLR0RapgEPWtjCbEsZ/0C0p/TQ/L00JE+4h3Su05aFsjFJi+kJYH9mOVR05ylUqT5VF06XhXxyNNDR/qId7WlyiX3WSHMXVvqOsHWJhFmmrlWHBMfG+ORbop45OGhE33Eu93hoF5LIKiprUV6LAeigSfIwNLK0MHloRfi/pLoL0U88vDQkT7iFdKIE3tsEdoieD+nVUEjBZgqbapRYXzqWDpdFfHYw0NH+oh3SUtR4oAKNUsGIkXQXCokG6VkNgzjoXnpPyH92Uqzh4eO9BHv8nClyC0FiI1/3GmpUPdEPJl9AV2CSH/DeHwu4rGHh470Ee/mpc9ItccEbVTd06UbLLsxoJrx+uPXkO2p1lK6KuKxh4eO9BEv55bSoP3eYct7ikfDtVGsrUPSiQ1bmBLfWKU/F/HYw0NH+oh3Z3jch2DKkOoIu7XEYJbD+jA5sPCI1l5A+nMRjz08dKSPeOelhXodBSH3Rgtp2VcPQ4I0EoaaW4r6hvH4XMRjDw8d6SNeTsRr+4J4BBXO+wZAhVIlwzAJ0XjkGp561iJdFfHYw0NH+oh33dKZyoxx7Qf7jyLeMh4aYwUkRgox9q5P3QBIV0U89vTQkT7i3SptI5B0hrUgFyAzBJsxQKOWx2QMml7YHn4p4rGnh470Ee+QlsK5zQyd4/LSYxuPkQTQ1JapLpHbU3XpdFXEE08PHekj3gXitixzagqZ92SasQx1walQkhQbg43jC+nhlyKeeHroSB/x8ly6zJ4tQmozAbVOoMYVutFMMeoi76lnLfCmiCceHjrRR7yb4mEBUZBgUJpAITAUShkmizL3gtSe2h3iVRFPPDx0pI9491DLrtvJ2hiOEQ2IiUHRJkRVobVz5MpPneHhVRFPPDx0pI94Fx4ij55bAqsS9hvLCKXMfVO8hJlGaKov+I4vRTzx8NCRPuLdKm1Ia23uMFJeq3TjsZFO++ZhbkVJJr1hPD4X8cTDQ0f6iFdIWwl1ZAsgI0YgygK6k/EwC6a+FnB7bHwYXhXxxMNDR/qIdwcewpFDMkiTeW0PI0GNY8/G60gZS2zzqRfi8KqIJx4eOtJHvPPSMkOVKhB5T/HQUBbSsUHDoV3DzPGxWUt4VcQTDw8d6SPeFfFqaqY6ltNQBSotgyFnSGXibJ3GjG9sDz8X8bKHh470Ee/OpVH2C0MVShh9eWlaSHdhkEyFU5US5Kk8HK+KeNnDQ0f6iHe3aSMT8+ygGdf2cMYJpmlCCLHPwlHosdYSXhXxsqeHjvQRr5Duo7WQ96Yw72ctlBKUMcP65lxIa6MQXvDSX4p42dNDR/qId5NpsMxaJAJW/HGIZ2AD6zYeQxvngfmpdzzxqoiXPT10pI94WcRri+iCoJgbUG8NlIJBixhyGZRDeGoiHl4V8bKnh470Ee9mHmCNmipDLmWt0nmEhXRiQMqtZYl1rdQPIU03Rbzs4aETfcS7RXrPJe2ToSZeRMc9wLThfp+21DGa5RKe8h10VcTLHh460ke8Cw8nqmpk6KMOIFMDHXX5aeszRFHSx56mpasiXvbw0JE+4l3FQ+ooMjNECXswjSaoPQZIrVVpocRuT1lpuiriZQ8PHekj3h1Lm7USeCyk94FHwg5lJ4h5pthH5DiLvYD05yKeenjoSB/xcm5pDsnSHhrWCQip7PCwQh1JUtDY6njDeHwu4qmHh470Ee9etchSmvUOvdcKNBbXJUqCllqmWAWzPHWZlq6KeOrhoSN9xNvxYa3MLtBmakAh71G8mGFI7soqi7ynwkO6KuKph4eO9BHvpniUEFIIEWQkA1p0r1Xa1ird84ih6Pr8qRfi6KqIpx4eOtJHvMvDe429hbGQrmWPPBAosymoCfbKSMpPtZboqoinHh460ke8m4hnM+WkBjWTAs3CYFwTyNyFJa1BwhsnHp/TQ/X00JE+4l0RL0uO+1kL+zERL1AFxVihi80+CuXKT93Toqsinnp66Egf8a7iQQMJl3meae4xHtaX5xgZWtS9QMec6lOPHtJVEU89PXSkj3iFdMkRpUWClvbwjpn2I7WCwNTSKLXN+FgRj66KeOrpoSN9xLtzaSKcTGM56LJW6R4z1M4Kc2KNo6hOe+rEg2+KeObhoRN9xLvW0tASGwpomXn5jsagUgJIGjT6MtK1PVXE46sinnl46Egf8W7WEodBspZmzLRnLeWF9GIZZs9Dkgole+rAg6+KeObhoSN9xDvfsewGoiKMaBEosIDhHBCppz60WSlP5eF8VcQzDw8d6SNePk2bh4Z9k6Xu8WH7AaISgwIHxdCIpclTc0v5qohnHh460ke8Cw/bMA2IUHpiIC0VKuYC2CZSbFKzveGlPxfxzMNDR/qIV0grZ0HkCFPibi2VBoWHAU6sjGEMlqdaS3xVxDMPDx3pI96deGRZKzMb9B95eAsNasn7LkBCDjlnsacqHnxVxDMPDx3pI96deGAjpDCBe65Ahgnqsh8QtJckY7QQnrofzldFPPPw0JE+4t3VwxpazhhgxlT/eKmlRqnAy2Bzrcb0WBGPr4p45uGhI33Eu7r0WGs0q0DfIFPOA0xGBEkxWmAbRm+s0h/TQwmeHjrSR7yceTBDtDGgYF1eOpiC5Tkhrz/7wkjJ2gtRy+cingRPDx3pI96deCSLvTMCF9szD0IGpdJgSOm6Nog9zKdu0/JNEU+Cp4eO9BHv6tKzqVYZwKPj2h7GAXXMCjHFjCO1Pvsbq/TH9FCCp4eO9BHvBqaHXIcspzHiHuMxLIEGGyCmNSqKjMe2h3JRxJPg4aETfcQ7oslCK1YBi/wIDwUsZITBVnrqBdN4qi0tN0U8CR4eOtJHvMvDAyNjTzBR0/Id1aAyJ5CBC/WQW3ssaZGbIp4EDw8d6SPeHUtrCiXMAkn2nZbE+8BDDaxIqjQa9cfO8OSmiCfBw0NH+oh317S6du4tQVNuy0prBx1rs5i4NMocSp9vrNIfi3gSPDx0pI949+ghdtSQI/QW1yodl/HQVibQlF4DztnzUwceclPEk+DhoSN9xLspHrUWGaECl13Em+uDRQzQZrdmfU6Ob2wPPxbxJHp46Egf8c54tIG9TIMufa3SpWQoxRqMOEdkzYXsDS/9sYgn0cNDR/qIl7OWiLS13S0NApRTAaUokFsbGnqesT91T0tuingSPTx0pI94dy5du+YmCP1H0oJjgIbCEAYqrt8uSo89eig3RTyJHh460ke8ay1JLpG4QsyVgZZ1Ba25gs4SykyR2nhqfJhcFfGip4eO9BHv3tPigqPR2hQq7VlLlaAOZUi5So5SMMpTg2nkqogXPT10pI946aVlGAstuxH2rKW8R/EOhWIJZWbqJbQXkP6cHkZPDx3pI17OPCBqtp+ImxmBWtW9ShtgmI1s+ZAuLxzifSniRU8PHekj3nU8kIqNkaCz9GU8mkHVlmDQMJQ4YplPIZ1vinjRw0Mn+oh3l2mphKSJYDSdQCPKWqSxr2+uzaGs5ZvSU7vDfFXEix4eOtJHvJyXnkk6re2gtrAfPYxQpygEo9mVS8WGLyD92UonDw8d6SPeWek8dOJimFGX75DtOwoHCDRleQ6Mkp5KWvJVES95eOhIH/HufnhmU2JaNKc95DEb6LQ9jzeQcqBdL30B6c9FvOThoSN9xLuKx/IWjGWCMBuQ6jIeWgLUxXouudcy0gtIfy7iJQ8PHekjXm8PB2OGXPdl2j3psQ7uYC2S5ZSFHrvUkq+KeMnDQ0f6iFdIJ6GZJTeQGvajh6q7iLcW7TlbjtHKoDe2h5+LeMnDQ0f6iHfhoXCaw9ayrLtbijxAazJIjXsxieO5kQf5qoiXPDx0pI94ZzwaGc2gMEdcXlrWzrCkVPeDcZXKiKHrGycen4t4ycNDR/qId4d4lgkD69oU4vLSWGy/EDchpRyx5dpSeeoGQL4q4iVPDx3pI95dPYzYx2i0zzkaUJq43wBYu8WcY9BpaTz2nla+KuIlTw8d6SPe3QBYSNe8L4gzz33iUWAZjggj1rVhnMRkTz1Nm6+KeOjpoSN9xLshjznoKI0BbaztoXGHwsqLa1OdKXIYbyD9OT1ETw8d6SNeBuItRcS1HyRbq7TuB8SRGDQNMYnJojxVl7abIh56eOhEH/GuWtpTr3ERXaItK225LlO9zz9yCDWlxPSYlbarIh56eOhIH/EuDy+hV60CxjMAzbwsR6IIM+250lSRHivi2VURDz08dKSPePmc1nIYQzrImB0IZa3SaU9AWEyPwojI5QWkv1hpDw8d6SPe1aVxIW2BoC96gMJYVjqLQOokymH2nJ56mtauinjo4aEjfcQrpCXJjBMDhG03KDP9cSKesdTaYsLObxiPz0U89PDQkT7i3ciDINxrnhA1ZKDe4r4antaijX3iGCWNFw48vhTx0MNDR/qId62lPpWsZLDG+9HDuj6jUWCUgjWMsRPxF5D+XMRDDw8d6SPeHeJJ5kplj1nCtUrH0KH03qBTWEBrY5xvIP25iEceHjrSR7yreEgvuOCFObQAUVnbQ6kdolCeipxGf2rWkl0V8cjDQ0f6iHfbw5qXm577Ea2WlvFoBlZzgUilzR6taHoqD7erIh55euhIH/EO6Zis6miQUgr7teW1PYyIIDMuT9Ixc3wB6S9FPPL00JE+4t0F8dipWFwLtGRaXloFKicBtpzqnLU3eQPpz+kheXroSB/xzktza11aA2baNwASQUlx33GpM4e1UYxvHOJ9KeKRp4eO9BHv7mmlbDZDg+WZdQ9bQtC2CKeAvE87RuxPBeL6L0h/Dg/p/yNp+W2p47d//cv8YfyvP/zq/4T/+8tf/Pjsr773x0/592P+5ne/2b/en76AZYN+Qv8HRuFv/A3YP/xvEvGveaB/86dv/shsf/OP66/D/xi/++/jv66vZPzDP/3z//7bfw3+5v/CL3/xV//ef/Xb89e/EX+ThV/+4r+tb/4LZL/8dfn93/26/O4fxu9/Nctvfz9++Yu/UP78o37z+7/7E2z/4Xel/nb084P/9Xf8+ef8tvz+D/9pzPWH/+u//80/jl/tv4cQMmD8+5D+XYz/DvHfGmfhnP7L/rf/+Uf/+Zf5/a//6X/+3T/97g/r9/E/ro///PvR9hf/53/dj9//x1/h/C7851+P8Ye/+r3bP/kndf+kX/7ixw/91f8DxZ9xJG6MHAA=</AdaptiveCompressedXml>
</file>

<file path=customXml/item6.xml><?xml version="1.0" encoding="utf-8"?>
<AdaptiveCompressedXml id="65361c6ab5bb4adb825bf74ea77ae862">H4sIAAAAAAAEAO1d328cOXJ+D5D/wfDz1pmsKpLFhXeD4O4eDgiCIHdPeRGKv2zdyZIhjbPrBPnfUxx7vZY0slrZ6YMz7hfZmm5x2F0fv/rJ4st/+vnNxbP/7Nc351eXPzz3v3PP/+nHf/yHl39+3fvu2Z/aD89joOhrVCihFGBtBQRDgZG4a0raJeLzZ/+qb/oPz3//O3r2x5/f9subfvPchnn27OXNHOgPfZxfnu/sK272n9rn1/3t1fXuz7evfrxol9/q9e7m06+f7v83+3g/K1IuBZODPHK0WXUHxY8ELpSaM3rtWp5/9vc2wr9cVb31JR8/P2/Pdu/f2uzj82cv7l6s/eLin1u77jc3z66vfrIvfv6sXl28e2Mvyx24/2/9/Y/+5Yv5z60vf3Hw21/W6/Ndvz7Xu8P0i/6mX+7+bDLQpm/tnv1DP79z35z95c1OL2u/d+WzazbjZs939ebm+w+v8fzy1VnTnZ69sQsXQODvP8qc9IOD/zLBm0Nf+/Has3Ob8k9X139r+v676/7q3YXurq7fn8FZ62+vez3fv4/7j7QfY0rkmQ1yvnv/l71wDs5wzvHjtx2Y/QNz/HTB3u4dIR0Qx8sXvyLvC3iUEkL2aUDvxQG7YHhMqYMnHCSBOdd18BgfxyNueHwEj+cGx93F+zPd7a7Py7udlot+ZqQ0v+usvtbrV7/w2b3B/78BFXts1WUC7kbiHFsDLc1Bj53Fj0IprQPU9DhQaQPql4Fqw767nuOeCBgjJR8iIVQvA7iSQCZmiI27z4KaslsFjPlxMPIGxi+D8aLrzZyCXraza7tTL87q1c3uVIhyuNhyZ4LopQFLNltT2oDE0gM6rd3pKtj0C0zMsIHzEXCe1z6V9wdwfrpwSgCNbZjbEwZoDgGYPUFOpsnFjSi5u5xyWAegC1R53AD6ZYBeXu3OPkxkGpsnAsksOTFHc3sSmxekAaEwJdDuOUmR6t1YBZK4gDPTBskvQ/Jq97pff3SGToopHWsZtUTIA83nya5D1iYwTIWjNzVPidcJFsnjsJQNll+GpU1Cz69v9qr8jZ5f7vrlCblAOTbMwSuokLlAOScoWBRCGzUGquLWCmQu8IHyhs0vY3OnP58IDhuWRhg6xBGzueLRcJiTg9JH1OZEsqZVcMi4IKLuNiB+GYg/6emEKDOhZlUGLWpQTAZFqUGgmSPOvvQgcR1KDAti6X6LC/0Kxfn3Ta/bd9E7PBH0EQqzIwYjPQbumEEaOXAppJTIjXb3UY9FhEvQt4XID6PPnQj60A0MpQuELAk41AY5ZoEuw2ngoDH5VdC3wFNBv7nQB9AXEE8FfaFmDcO8jxq4mhGYTPNKMSOwiOPhxRCY1wkpLjACEbfCikPw8z6dCPyqr3lkc4ObGXrAHBiEgjfXuHjzhMX84nXiNN4vgd/mhByGH58I/Eqimqom8N6JWX5aIbs8YJRYEkuIpLQO/NwS5bsFYw7Cz+UTgZ+0zlnFPI2QzfRL0qHMQsviQwx1oISyjtvrl9SQ4Wb7Hbb9/InAL9XqffcGOmN0YPIDyqgesA8SJFecX6neYUnYBbeE8kH4nYzyddnH7nCA1mKuhwwBVYlQi4TmetbkZB34LYm74FZwc1D54qnAL7pRqUYGNaox5dsCyBgNXNPkQ4i993VsP1zi+dIGv0NhP+cPTH9///83+FXtFKSb54uYgUPIUKg5aDokITvGu2buseC3xPOlLedxGH6nkvNgbslpRmO/uXulhgiCRSAiV+QwzAaM68BviedLW9LjMPxOxvXQ3n0dHcRkA+zM/yjeDMBBTrSHqC31dWy/BTUwSNv+qYPwc6di+zUJws5liKGY54tRDYjT/dXRI7ZSS1yH/fySpBttWY/D8DsV9osUekMmEKemfL36fcgPvAjPfVBNaR340YI6fgyb7XfQ86VTgZ+rGmUUBOa5z6kkhCycQJrjpN6wWdYp/KMlYeew2X6HAy9yIvArbqRuzgck0bmLSTuUkivE3FPPOdbW1tkCSkvCzmGz/Q7D71RKDpBFSWuCUcTgZ2Az5asCWEav2CKmts6OJVoSdg6b7XcYfqcS90stxYFGd5mcuR7JF1ClDolK7k5jHrJO0o0WbJjDsFW8HIbfqdT7sR+tYc5AEpN5vqOClI4w2hiJpDC3lTYfLcl68Fbxcrjg6lQqXrAV7ETRQJeM/aJ0EB4Fonn3hULpuayT86UlWQ/edmYeht+puB6tk2CICBpqNM/X3F+hpFBYTSVXikTr7PSgJVkP3gquDsMvngj8zLdlTq1C6LkBEw+QLhGCtuglMousU+2MS7IevBVcHYZfOBH4NTP5AnEBdKEDexdBh0ZIfqhw7YgrlZvikqwHbxUvh+F3Kp5v115ciwF6nfBzOpNugcFTMuBRLLSS64FLsh68ZT0Ow+9Ush6NtHtsGYqbnQcFBbJShjjEvA8qMcSVCq6WZD14y3ocht/pBF4CoygDTuRxRPM6ilOoOIg4kJa14Lck68Fb1uPwVqNTsf1ycD4Z4KDnmg1+aYBin3s9UpIQfc5pnZwvLsl68Jb1OAy/U7H9sksBk5l9Ek3lcuMA4lwFrTGl7KnVlQIvvCTul7asx6GCq9OpeJHsSHBEaDIS8DDlKz0TVEYi9b26ldiPl8T94pb1OAy/U7H9YsPBLSL4FCIwz8q/KhkSpRIIO/m6TosXXuL5pi3sfEj54uns9cBYcR7lgzi7HFR1oFkR1McxShwc0jpJN17i+aYt7HwYfqfCfj1J7XUg5FC7Kd8ss2G5h5FSKs3l6Ggl5bvE801b2Pmw63Eqtl/0HSuXBlQjAZfYobQoRobeVZ+4aVqn3o+XeL5pCzsfht/JsJ/02k0Dg2OcW42IQEN0kHtA9VJb13Xq/XhJvV/aws6H4OfyqRRciTm3BXsHaRlntXOdYecKHh0Sh1bxbmXtkeD3meM7270chJ//1sN+VS/6hNwfP0PheP/9+37213eX35mIHgo///KHf2o/GlU6Q8ivHyzDrTyE2ztzemzRvL262fW2dLWYSvzw6z4jd/7m+79evbu+1Isz+/T6/Zm9w927m7Pz9tRFdWdS5erqb9+P88uz+Z+zevXmzfJjJ+9NcT/Gb56SRqSzq+tXenn+X3t4n1330a/3Rxad/9/fX313s7t6c3tg92ROujPX6mQx/x0gg6d9Fy3f2PTk7/o7q/o+XBBfzbHGalw7/WxnHrcPpdcWlNxYZ1P7Z1xLD2l6963HuA9y7dvPufa7D/8/e+u8/XuxUe+tyW3Uu1Hvb5DBu8Uv+gCFffmr/s7R1OR8q0HB5VqAe01QvFOIUTh1Vynw6hY1P2RQ5289lfQUlsczffdqY/lbk9tYfmP5jeV/eB6cyzxkhu1GBCbheSRChlE1VEcxK6/TpOAzln8wbJK/9X1qT2F5OrvpbzeWvzW5jeU3lt9Yfu6IypmVC2iYnZAqdyiaGDB6H5K9U1ypE9JnLH/o/g8s/63X5TyF5fnsqu42lr81uY3lN5bfWN44o/iURnQzRJOAXasgRAo5BlHOjcdKGw8/Y/n0IMt/6+VvT2H5cHZ59Z8by9+a3MbyG8tvLG8AH7HqvsbKaQTO2UEe9qNjEdeIWO4W9Ryf5Q8wyEeW/9arTJ/C8vGs9bqx/K3JbSy/sfzG8j8878FXSqVCr70DK1XQ3gSYGqGLRLmtzvL5QZb/1ou5n8Ly6eyv+hA3bSz/xUltLL+x/IHvOh2WTzPNOlqHKjUAx4IgFCOICyn6NiiW1VneP7RpwudvfdPEU2hezkYvG83fmtxG8xvNbzQ/TwIJahZ7hSizK0zNDXTEAezLyIolVd9Wp/kDMPtI8996T6yn0Hw+e6PXG83fmtxG8xvNbzQ/+48IO60DqFAxa95nKC1FUKRB9sPz+vuiPD5I89sm1MU0792Zvt1o/vbkNprfaH6jeQM4jthmjXzlHoENSVBEBDwF5ZrUt7p6ybx/aP+rz9v+1+U0782af7/R/K3JbTS/0fxG8z88z6SBsSEUn8ms+VlN2YVnvwNEoZC4rW/NP7gBVrYNsMtpHue/G83fmtxG8xvNbzRvoucaeuEBbuy3RnUjfFICKh21+ioprHRK9680/1DMBp9QZ3OhpV/cHWTXf979+N/uf16+2P/vztX9n/yh2+o+n+N9nLypn1vaYC/vA10K95I+SJILm8fZpA6N8PLFnXndefy7D7pQzibJHNR36OI8sGMEqTqgdV9QIyFJWEXOcYGcn1A1u8n5EbMtmQtOvUHtQWYfSgcaSoeghV1Xl0dZpw1qWiDnJ+yB2eT8WHuarJydQHGhmFHeGbLXZuu51IQ8mNw6cs4L5PyEHa2bnB+JthEX8qEButjniSodShz2q46KiSWOsM6ZAn6Jgn5Cg4pN0I8dHlEwpRigJGNvW9ABlJrO2KorFFH17vHMxxL0EuZ+gru9CfqRljNanHQsQGkyd6qTw9VDrB7Zx0jU1lnRuGBF0xPC55ugH+nJXEyUVStMsZprlQbkOhgq1VCneTZWOg6GZIGgn5AO3wT9iA9dE+XoEHDWMnOr3QQd55Gj3RXT3pqwriPoBcYYPaG8bRP0I9TdqXISo+6KzqjbZCwOCYy5k3SXRcs6TjTjAkE/oVx9E/QjrSTMW25hhLnfjIFD85BbayB1lOaojcLrrGhc0E6fTiUsdjBz8Hembu5azIU26vbT6h4K2SWBZtY46aCquk6WCxf08vanQt1fgaBrZB1uOLC1m4CleJDWM/hU1PcsWFpcW9APZTPxKQdkbIL+sqAVySVbvhA1zgDo8KCZIviK8ywUIhd5bUE/xNzoT8W9+goEzZwVzceCmko2QXuGHEqEMMzcVp4ngK2zqwQfb+qH7lQCJl+BoDOWnkuPYASOJuhph0mu4LQMjSGZpl6duh/q64XuVEKgX4GgTcaNa0uQWjb3io3Ec+gVMpq4c9ahss7p4fh4ax90p5LU+AoEHbq0pozQtJqOznWAxiwQqYgmnzX6dc5WwMe7e6A7lSzlVyDo1MSn7jrUXIy6CU3QNQfQ1GPqiDOFubof/eCpiO5U6g6+AkljSZkkBRA2Y5t9MkmnbIIPvRDTGLGszt0P7vFFt4VMjhcyEZd6ZQ+YhtndkRuUGgf44TUgO/Z9ncoDXLDND92pREG/AklXVgnB5DskqBnebCZ4SRG687ak6+hrJbBwwU4fc+Y3SR9N0r64kUKAMnoxg6wMKMkoPIYY+1TVnFf3pR8s9ke3hceO52PV1kO3RRxq9cbeWkB0VAilSVKcB8Kvc051WFBl4k/F9P4KUliMJUaNDDk3M70HCggFhsJU8r5GdKXwGC8R9KlY3l+BoEfR5luxdZxmBb96+WCPaSEMTYYWXOdwkwVVJuhPJTz2FQg6SVdzrCJgbs5WtBColACUuMU2/eyVzDG/oPoAt80aR1zSbqj5y+ZisRh3l+rMMKsFHLvmhHsxJl9H0n6JpE/FxfoKJC21luyVwFW1NW2PCNry9LiEs8s1uriOlvZuiaRPxcX6CiTNkVSHOVY+dJ3sXSDP8+NJo8dSsQxZSdJLdmBtdb/H3Grnk5v1n7nWbs50IhBnqxt91jqyd0rrnEPkl/hYWyn/EfdsiKhI8qChzQAZmXuFGqHpyNU5ibbW15H0Eidr251zRPZuzJiowyhp2t7O9HSIAn34Wu1zCmWlgtAltjdv7H00SbtY2ZF4qMGlj4ms7AnCiJGrd03Xqh9bYnvTxt7H87KqmIZ2AtzEfUhOZ4wepKcwGhK6sVLQe4ntTRt7H03SFNUN9A2i29eb2OpWTGaglUw1qXi/0qZ4v2S3NJ1KZdFXIGkzvVvNMUFulYE5ZJCYFEpIbbg6N3GsFDlZEg2lLb9xPIvMY0/SGGKPsyqUEhQhAhq9peFKSmWlxjWLOl1s7H28akGXE6fgIbtsXhabKy3FnGp0oXdJzZT2OjvjaUnkJG7sfbxo6EhmZHdTzKomaV8HFBJb2CP4yl0j+ZXW9JLISdzY+3hFZD2hq85BlkrARcTWNFUTvGSWUIsb65Qh0JLISdzS08eLkZGOMHsU+WbLmV2PkEP2s6as8qiZya9TGEpLGtjELWt5PEkzdsTugNrckFU7maRDAtIa+xDT1nmdyAktiZHFLWt5PEmPjDl3D8XPrCXr1NMVISc/Qgwu9ZUOdKIlMbK4ZS2PJumOrWMODrQGY++YxCSdKkzxh9JSqm0l9l4SI4unUhj6FUia0SG2mctKs0Go+AYy+0gOER98IrPIVtrAsSRGFrcMxxE3Tpf9UU2gEecGjuKgdJcAS5pB79Z5rZ4XS2JkYctwHK/YO5dB2hVSjbamQyYoLUSIJVXsaWCgdSInuCRGFrYY2fHi3thYOCCQn9VFHqP508NBH1TTIHbFrZTLWtTfeYuRHc/29pxy4wEpGHFzJzI9rcHInN3oTSjJSpUIS2JkYYuRHW9LbXKh5hKnaKc/nRAK2q+MOsrs8Wwe2DqSXhIjC1uM7GiS1pZDmq3aY/Oz3RwWyI4QlAMFypW5rpOf5iX+dNr86SP60xIa5QDSiknazxYnpSRITKmZn+Uyr2N78xJ/Om3+9PG8rO6xxbn1TvdtnlVBSyWgql5LG7Wkldb0EttbtjV9vDqyeazGrDmhWmfH0GFeVjWzrGiL1eHsJbpSV9gltrdsa/p47K2Ucs0Jopqy5pnryJPHqyY2iVeJcZ0YGS+xvWWLkR0vckJYHFYHwzVb014UMqOH4bO06sIobZ0OVbzE9k5bjOx4kZNKebSQwMWw362ToMxzLgfVYEq7iy/rxMh4SX46bTGy/6OkX754a7/+eobey9d68/vXevmq3/w49OKmv3zx2Sef7jq/+f3Hs/T+eKnlordfbr5/4dPfXOjN7t/7MNG+/sv5mz5b0wRwGTz+xfnvUb4n/l0SJ97Tf8zZ37770zA3r69++v3V5c5e25/s5/VNr/PhP033weu/PuJ5v9br+vr9v9169LtXbr/O+Zr+9ar1Z/M/+yos32vB3s1HyWa+tlahFFftcRwSh1YR7x2SOkexef1xSvy83z+x9PB5pe8/P6/00IGKTzyedHHHlS8fTbqHzsNP8/Lq7f69f1wthuz+81u9bP88TCizd7xJ6/mz1t/uXu9Xdv+5XrxrH+48v/nD+0t9c14/3ffiDrh/Ecftj+vr8wvjjnuUc094i47tvU8298ZZdMr7gnH2mSatA6iQuUHRZygtRVA0O9l+eB7L5uOCEuUKUWgGw3IDHXGYai4jK5ZU/YGDVe+Pk0bVMI/pqDKN9VgQhGIEcSFF3wbFcqgz5L1xevCVUqnQq60UVqqgvck8MIDQRZtqWzROGbEqownIqb3nnM2kHPajYxHXiFjyonFG8SmN6CBGSTbYlDuRWS0xiPIMGLeyZJxm38fKBTTszwOd542ZdQsYvQ+pEtqrXjJOcC7zkAiOhz0XGQTLhNN8/dVRzMrL8JOcQS2o8Wk1/PRq6tk7nY/Js+MFBT7UIey+vPpwQbxJaW66ttXgQJ0zPIfSazNsufs4NJ64v+xMbTzApU8iWbJ3XDDtpW3vR82VKH6YFRJKzRm9di1PJtnPj6j96er6b03ff3fdX7270N3V9fszODNSuu71fG88HOTbpXr78OG1v404d9fvfuVN/yBvfrjtyLRJRlPsiGH21zCYYTbtZz6eSyGlZOBo7pCNdoB+UbMqgxbN84SYBMYzAs1LM6rqQeK9ZbgmzLCbBnBTE/QZhYrNaLM0o5fYWfwolNIKMDu/vHl3Pc803zD2uSzcQGMbgZAnRYfajJ2zQJfhTGkHjenem1gTG5GSD5EQqhdTpJUEMjFDbNzNzUVNd5vzHgMbF11vzi9fnZlMzuZQenFWr252NxtUPrcKEtVUNYH3c39q1zo3vwwYJZbEYlLTRVqv+mr6hQa0uVOKOfBsAudn3yhPVQSLHuq6eF+b12xWU1GogetMRRqtyawbMiOFhxeD7z0rZU3oDhdb7kwQ/bRSZFpN0gbYu+kBzd7sTleA7nntRmofofvpwgbfu+Jx2cfu9s2+zUJmGQKqZgvWIqG5njW5Q3327xvrtXrfvZmgfuZFyY/ZB8sD9kGC5MpsVrlgHGmds4qp85CNeZPYiEbFNmyIoQ6UUP6uWjm2YQZfmJ0Fgjkh7AlyMq0sbkTJ3eWU77nDvx2+l1e7sw+Bkhm/2AB7y+sJ5qa6DDHMtCxGBdGJNh09Yiu1xEMxvfuA1d59NV9ZZicvdoZas+oFBjnRHqK2tMjbZW7JaUZzk2eRTw3moJpDCBG5IodhC2DRfKp2CtKN/3GWeoZg3jcZ0JoOSbNXN7pF3mV0o1KNZtYimreSWgAZo4FrajZEiL33e/pozQWUJSfm2MEnnm3TAs6+pslccD/PZ5Tq755+fowFdLV73a/P2rm5ULuN9e8LJTifiuG15zrrimfnFOyTrVMyk8XnnBaFDtgHRjEfCgXN+ImoM/5otgcOIg6kJS4CbSOdOXiDvJv27RwsK81jWSVGRyWGZeN07cW1GKDXmSFwOsnBLClPCUuhaCtqYWglpkBc9huXgb2bJxpphOSHCteOeF8LHXzPsbItwQqhZzN+iMcM8UUI2swciswii4y61k2JhmgkE2qcezBnxf/slcCKuVaKRIt8XuNH7ESz4jQZeUbTrsKjgL1kVyjMw5sWaXv2ozXMGche1Dy5rdqIHWG0MRJJmQcCLSLhluKwJzBvxtl8ki9mfVCHRMV0q8Y8ZJHVgCxKWpNZ3RJmHHyGaFQAy+gVW8TUxrLQ5Ujd6BySwWbuljLro8xIZu6pZ5OmjbxkHFc1ypjnqPA0ektCM3rZLPHmOKkPvS0LzUWyW5E/dqVjr35vCIE33EzXryndUy6rknk0qQev5pWYp8JGE7POUSG0UWMwN8WtEQrb6c8be39uI2dndDCiuYojzX7hxnI9E1RGIvW9umXsnV0KmIzgJM5AfWMzFZyr5grElLKnVu+zyproalgaoc0njjgTB0YtJae55WWYOeZEzBs5Prp+0ld9sw5uaVHptZtlDW6f7TBQzQ565rebw65eauu6iJWj71i5NDB7dHYOMCOwtGisjN5VMwfNIl3Eyj1J7eb7QQ6zS+fIMt0vDyOlVJrLZiEss1YwVvMlTavjDNXMNr6a1ZSqj2OUODikRdrPSHCwKRUzaY2LmSc/V8mmtVIJZArW198WHbzz+S/Q+SV5/ufXve/upNxnzvnWp/OPXr7Y3/rj/wJ9iaLQYUwBAA==</AdaptiveCompressedXml>
</file>

<file path=customXml/item7.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9A58CC-66B4-4028-A0A5-95005663E7B7}">
  <ds:schemaRefs/>
</ds:datastoreItem>
</file>

<file path=customXml/itemProps2.xml><?xml version="1.0" encoding="utf-8"?>
<ds:datastoreItem xmlns:ds="http://schemas.openxmlformats.org/officeDocument/2006/customXml" ds:itemID="{C4F3CE0D-79BF-4D95-89C7-FB6C016997F3}">
  <ds:schemaRefs>
    <ds:schemaRef ds:uri="http://schemas.microsoft.com/office/2006/metadata/properties"/>
    <ds:schemaRef ds:uri="http://schemas.microsoft.com/office/infopath/2007/PartnerControls"/>
    <ds:schemaRef ds:uri="http://schemas.microsoft.com/sharepoint/v3"/>
    <ds:schemaRef ds:uri="704da589-9a5f-45d1-b9c9-18eae98c3af3"/>
    <ds:schemaRef ds:uri="68339cd5-4ed0-4715-a10c-fb6cfca0aa9a"/>
  </ds:schemaRefs>
</ds:datastoreItem>
</file>

<file path=customXml/itemProps3.xml><?xml version="1.0" encoding="utf-8"?>
<ds:datastoreItem xmlns:ds="http://schemas.openxmlformats.org/officeDocument/2006/customXml" ds:itemID="{15E575B8-F33B-429F-B028-5F152CB8F360}">
  <ds:schemaRefs/>
</ds:datastoreItem>
</file>

<file path=customXml/itemProps4.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5.xml><?xml version="1.0" encoding="utf-8"?>
<ds:datastoreItem xmlns:ds="http://schemas.openxmlformats.org/officeDocument/2006/customXml" ds:itemID="{D9AE6347-7A38-41A9-89F2-E60A2DADCCE2}">
  <ds:schemaRefs/>
</ds:datastoreItem>
</file>

<file path=customXml/itemProps6.xml><?xml version="1.0" encoding="utf-8"?>
<ds:datastoreItem xmlns:ds="http://schemas.openxmlformats.org/officeDocument/2006/customXml" ds:itemID="{B5E35976-E7EA-41C0-AFFC-0F0BBBA14051}">
  <ds:schemaRefs/>
</ds:datastoreItem>
</file>

<file path=customXml/itemProps7.xml><?xml version="1.0" encoding="utf-8"?>
<ds:datastoreItem xmlns:ds="http://schemas.openxmlformats.org/officeDocument/2006/customXml" ds:itemID="{85113D76-5D6E-40F3-AA22-70BDC7D3E2B2}"/>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Manager/>
  <Company>ACCC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asood</dc:creator>
  <cp:keywords/>
  <dc:description/>
  <cp:lastModifiedBy>Chai, Melvin</cp:lastModifiedBy>
  <cp:revision/>
  <dcterms:created xsi:type="dcterms:W3CDTF">2012-02-16T03:44:14Z</dcterms:created>
  <dcterms:modified xsi:type="dcterms:W3CDTF">2025-10-28T05:14:59Z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2024-10-01T11:21:36Z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f4b16afa-6804-4158-a16e-23eb4e6a126f</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11caea64-5adb-42f2-8163-3676fb763516</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15e575b8-f33b-429f-b028-5f152cb8f360</vt:lpwstr>
  </property>
</Properties>
</file>