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7/FY26/1. KKP/ERA Template/z. Publication/"/>
    </mc:Choice>
  </mc:AlternateContent>
  <xr:revisionPtr revIDLastSave="1550" documentId="14_{BAB312BA-78DF-4907-B636-5236C130A15A}" xr6:coauthVersionLast="47" xr6:coauthVersionMax="47" xr10:uidLastSave="{2DFE2C2A-23B9-46E4-9893-7EE2DFF90438}"/>
  <bookViews>
    <workbookView xWindow="-120" yWindow="-120" windowWidth="57840" windowHeight="23520" tabRatio="952" firstSheet="2" activeTab="2" xr2:uid="{00000000-000D-0000-FFFF-FFFF00000000}"/>
  </bookViews>
  <sheets>
    <sheet name="CrossfireHiddenWorksheet" sheetId="107" state="veryHidden" r:id="rId1"/>
    <sheet name="OfficeConnectCellHighlights" sheetId="108" state="veryHidden" r:id="rId2"/>
    <sheet name="Cover" sheetId="11" r:id="rId3"/>
    <sheet name="Contents" sheetId="4" r:id="rId4"/>
    <sheet name="1. Pipeline information" sheetId="44" r:id="rId5"/>
    <sheet name="1.1 Financial summary" sheetId="70" r:id="rId6"/>
    <sheet name="2. Revenues and expenses" sheetId="5" r:id="rId7"/>
    <sheet name="2.1 Revenue by service" sheetId="56" r:id="rId8"/>
    <sheet name="2.2 Revenue contributions " sheetId="57" r:id="rId9"/>
    <sheet name="2.3 Indirect revenue" sheetId="45" r:id="rId10"/>
    <sheet name="2.4 Shared costs" sheetId="16" r:id="rId11"/>
    <sheet name="3. Statement of pipeline assets" sheetId="6" r:id="rId12"/>
    <sheet name="3.1 Asset useful life" sheetId="55" r:id="rId13"/>
    <sheet name="3.2 Shared supporting assets" sheetId="59" r:id="rId14"/>
    <sheet name="Auditor's Report Statements" sheetId="92" r:id="rId15"/>
    <sheet name="4. Recovered capital" sheetId="47" r:id="rId16"/>
    <sheet name="4.1 Pipelines capex" sheetId="66" r:id="rId17"/>
    <sheet name="Auditor's Review Report RCM" sheetId="88" r:id="rId18"/>
    <sheet name="5. Weighted average price" sheetId="54" r:id="rId19"/>
    <sheet name="5.1 Exempt WAP services" sheetId="60" r:id="rId20"/>
    <sheet name="5.2 Actual Pricing" sheetId="69" r:id="rId21"/>
    <sheet name="Auditor's Review Report WAP" sheetId="93" r:id="rId22"/>
    <sheet name="6. Notes" sheetId="64" r:id="rId23"/>
    <sheet name="Amendment record" sheetId="67" r:id="rId24"/>
    <sheet name="APA Amendment record" sheetId="89" r:id="rId25"/>
    <sheet name="Sheet1" sheetId="61" state="hidden" r:id="rId26"/>
  </sheets>
  <definedNames>
    <definedName name="\0">#REF!</definedName>
    <definedName name="\A">#REF!</definedName>
    <definedName name="\B">#REF!</definedName>
    <definedName name="\C">#REF!</definedName>
    <definedName name="\M">#REF!</definedName>
    <definedName name="________LUT1">#REF!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May08">#REF!</definedName>
    <definedName name="____NPV1">#REF!</definedName>
    <definedName name="____NPV2">#REF!</definedName>
    <definedName name="____TB1">#REF!</definedName>
    <definedName name="____UAG99">#REF!</definedName>
    <definedName name="___cpi1">#REF!</definedName>
    <definedName name="___CPI2">#REF!</definedName>
    <definedName name="___INDEX_SHEET___ASAP_Utilities">#REF!</definedName>
    <definedName name="___IRR1">#REF!</definedName>
    <definedName name="___IZS2">#REF!</definedName>
    <definedName name="___LUT1">#REF!</definedName>
    <definedName name="___May08">#REF!</definedName>
    <definedName name="___NPV1">#REF!</definedName>
    <definedName name="___NPV2">#REF!</definedName>
    <definedName name="___TB1">#REF!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A66444">#REF!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MAY09">#REF!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672A001">#REF!</definedName>
    <definedName name="_0700">#REF!</definedName>
    <definedName name="_0701">#REF!</definedName>
    <definedName name="_0710">#REF!</definedName>
    <definedName name="_1___123Graph_ACHART_1" hidden="1">#REF!</definedName>
    <definedName name="_1__123Graph_ACHART_1" hidden="1">#REF!</definedName>
    <definedName name="_10___123Graph_ACHART_9"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_123Graph_B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_123Graph_BCHART_13"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_123Graph_BCHART_19"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_123Graph_BCHART_2"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_123Graph_BCHART_25"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_123Graph_BCHART_26"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_123Graph_BCHART_3"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_123Graph_BCHART_4" hidden="1">#REF!</definedName>
    <definedName name="_18__123Graph_BCHART_4" hidden="1">#REF!</definedName>
    <definedName name="_181__123Graph_BCHART_7" hidden="1">#REF!</definedName>
    <definedName name="_184__123Graph_XCHART_1" hidden="1">#REF!</definedName>
    <definedName name="_19___123Graph_BCHART_5"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_123Graph_ACHART_2" hidden="1">#REF!</definedName>
    <definedName name="_2__123Graph_ACHART_1" hidden="1">#REF!</definedName>
    <definedName name="_2__123Graph_ACHART_2" hidden="1">#REF!</definedName>
    <definedName name="_20___123Graph_BCHART_6" hidden="1">#REF!</definedName>
    <definedName name="_20__123Graph_BCHART_6" hidden="1">#REF!</definedName>
    <definedName name="_200501">#REF!</definedName>
    <definedName name="_203__123Graph_BCHART_9" hidden="1">#REF!</definedName>
    <definedName name="_204__123Graph_CCHART_12" hidden="1">#REF!</definedName>
    <definedName name="_21___123Graph_BCHART_7"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_123Graph_BCHART_8"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_123Graph_BCHART_9"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_123Graph_CCHART_12" hidden="1">#REF!</definedName>
    <definedName name="_24__123Graph_CCHART_12" hidden="1">#REF!</definedName>
    <definedName name="_249__123Graph_CCHART_6" hidden="1">#REF!</definedName>
    <definedName name="_25___123Graph_CCHART_2"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_123Graph_CCHART_26" hidden="1">#REF!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_123Graph_CCHART_4" hidden="1">#REF!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_123Graph_CCHART_5" hidden="1">#REF!</definedName>
    <definedName name="_28__123Graph_ACHART_9" hidden="1">#REF!</definedName>
    <definedName name="_28__123Graph_CCHART_5" hidden="1">#REF!</definedName>
    <definedName name="_284__123Graph_XCHART_1" hidden="1">#REF!</definedName>
    <definedName name="_29___123Graph_CCHART_6"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_123Graph_ACHART_25" hidden="1">#REF!</definedName>
    <definedName name="_3__123Graph_ACHART_1" hidden="1">#REF!</definedName>
    <definedName name="_3__123Graph_ACHART_25" hidden="1">#REF!</definedName>
    <definedName name="_30___123Graph_CCHART_7" hidden="1">#REF!</definedName>
    <definedName name="_30__123Graph_CCHART_7" hidden="1">#REF!</definedName>
    <definedName name="_30_Sep_08">#REF!</definedName>
    <definedName name="_31___123Graph_DCHART_25" hidden="1">#REF!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_123Graph_DCHART_7" hidden="1">#REF!</definedName>
    <definedName name="_32__123Graph_BCHART_13" hidden="1">#REF!</definedName>
    <definedName name="_32__123Graph_DCHART_7" hidden="1">#REF!</definedName>
    <definedName name="_3200">#REF!</definedName>
    <definedName name="_3201">#REF!</definedName>
    <definedName name="_3230">#REF!</definedName>
    <definedName name="_3231">#REF!</definedName>
    <definedName name="_3270">#REF!</definedName>
    <definedName name="_3271">#REF!</definedName>
    <definedName name="_33___123Graph_ECHART_26" hidden="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_123Graph_XCHART_1" hidden="1">#REF!</definedName>
    <definedName name="_34__123Graph_ACHART_3" hidden="1">#REF!</definedName>
    <definedName name="_34__123Graph_XCHART_1" hidden="1">#REF!</definedName>
    <definedName name="_35___123Graph_XCHART_8"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_123Graph_ACHART_3"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_123Graph_ACHART_4"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_123Graph_ACHART_5"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_123Graph_ACHART_6"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_123Graph_ACHART_7"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_123Graph_ACHART_8"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66444">#REF!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g">#REF!</definedName>
    <definedName name="_INS95">#REF!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#REF!</definedName>
    <definedName name="_May08">#REF!</definedName>
    <definedName name="_MAY09">#REF!</definedName>
    <definedName name="_NPV1">#REF!</definedName>
    <definedName name="_NPV2">#REF!</definedName>
    <definedName name="_Order1" hidden="1">255</definedName>
    <definedName name="_Order2" hidden="1">255</definedName>
    <definedName name="_PA21">#REF!</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Eff_SO_Corrected">OFFSET(#REF!,0,0,,COUNTA(#REF!)-1)</definedName>
    <definedName name="A_Eff_SO_Target">OFFSET(#REF!,0,0,,COUNTA(#REF!)-1)</definedName>
    <definedName name="A_GI_Corrected">OFFSET(#REF!,0,0,,COUNTA(#REF!)-1)</definedName>
    <definedName name="A_GI_Lower_Target">OFFSET(#REF!,0,0,,COUNTA(#REF!)-1)</definedName>
    <definedName name="A_GI_Upper_Target">OFFSET(#REF!,0,0,,COUNTA(#REF!)-1)</definedName>
    <definedName name="A_Resid_Input">#REF!</definedName>
    <definedName name="A_Resid_Mrgins">#REF!</definedName>
    <definedName name="A_Starts_Cold">OFFSET(#REF!,0,0,,COUNTA(#REF!)-1)</definedName>
    <definedName name="A_Starts_Hot">OFFSET(#REF!,0,0,,COUNTA(#REF!)-1)</definedName>
    <definedName name="A_Starts_Warm">OFFSET(#REF!,0,0,,COUNTA(#REF!)-1)</definedName>
    <definedName name="A10acvalue">#REF!</definedName>
    <definedName name="A10offset">10</definedName>
    <definedName name="A10remlife">#REF!</definedName>
    <definedName name="A10resid">#REF!</definedName>
    <definedName name="A10stdlife">#REF!</definedName>
    <definedName name="A10taxremlife">#REF!</definedName>
    <definedName name="A10taxstdlife">#REF!</definedName>
    <definedName name="A10taxvalue">#REF!</definedName>
    <definedName name="A10value">#REF!</definedName>
    <definedName name="A11acvalue">#REF!</definedName>
    <definedName name="A11offset">11</definedName>
    <definedName name="A11remlife">#REF!</definedName>
    <definedName name="A11resid">#REF!</definedName>
    <definedName name="A11stdlife">#REF!</definedName>
    <definedName name="A11taxremlife">#REF!</definedName>
    <definedName name="A11taxstdlife">#REF!</definedName>
    <definedName name="A11taxvalue">#REF!</definedName>
    <definedName name="A11value">#REF!</definedName>
    <definedName name="A12acvalue">#REF!</definedName>
    <definedName name="A12offset">12</definedName>
    <definedName name="A12remlife">#REF!</definedName>
    <definedName name="A12resid">#REF!</definedName>
    <definedName name="A12stdlife">#REF!</definedName>
    <definedName name="A12taxremlife">#REF!</definedName>
    <definedName name="A12taxstdlife">#REF!</definedName>
    <definedName name="A12taxvalue">#REF!</definedName>
    <definedName name="A12value">#REF!</definedName>
    <definedName name="A13acvalue">#REF!</definedName>
    <definedName name="A13offset">13</definedName>
    <definedName name="A13remlife">#REF!</definedName>
    <definedName name="A13resid">#REF!</definedName>
    <definedName name="A13stdlife">#REF!</definedName>
    <definedName name="A13taxremlife">#REF!</definedName>
    <definedName name="A13taxstdlife">#REF!</definedName>
    <definedName name="A13taxvalue">#REF!</definedName>
    <definedName name="A13value">#REF!</definedName>
    <definedName name="A14acvalue">#REF!</definedName>
    <definedName name="A14offset">14</definedName>
    <definedName name="A14remlife">#REF!</definedName>
    <definedName name="A14resid">#REF!</definedName>
    <definedName name="A14stdlife">#REF!</definedName>
    <definedName name="A14taxremlife">#REF!</definedName>
    <definedName name="A14taxstdlife">#REF!</definedName>
    <definedName name="A14taxvalue">#REF!</definedName>
    <definedName name="A14value">#REF!</definedName>
    <definedName name="A15acvalue">#REF!</definedName>
    <definedName name="A15offset">15</definedName>
    <definedName name="A15rem">#REF!</definedName>
    <definedName name="A15remlife">#REF!</definedName>
    <definedName name="A15resid">#REF!</definedName>
    <definedName name="A15stdlife">#REF!</definedName>
    <definedName name="A15taxremlife">#REF!</definedName>
    <definedName name="A15taxstdlife">#REF!</definedName>
    <definedName name="A15taxvalue">#REF!</definedName>
    <definedName name="A15value">#REF!</definedName>
    <definedName name="A16acvalue">#REF!</definedName>
    <definedName name="A16offset">16</definedName>
    <definedName name="A16remlife">#REF!</definedName>
    <definedName name="A16resid">#REF!</definedName>
    <definedName name="A16stdlife">#REF!</definedName>
    <definedName name="A16taxremlife">#REF!</definedName>
    <definedName name="A16taxstdlife">#REF!</definedName>
    <definedName name="A16taxvalue">#REF!</definedName>
    <definedName name="A16value">#REF!</definedName>
    <definedName name="A17acvalue">#REF!</definedName>
    <definedName name="A17offset">17</definedName>
    <definedName name="A17remlife">#REF!</definedName>
    <definedName name="A17resid">#REF!</definedName>
    <definedName name="A17stdlife">#REF!</definedName>
    <definedName name="A17taxremlife">#REF!</definedName>
    <definedName name="A17taxstdlife">#REF!</definedName>
    <definedName name="A17taxvalue">#REF!</definedName>
    <definedName name="A17value">#REF!</definedName>
    <definedName name="A18acvalue">#REF!</definedName>
    <definedName name="A18offset">18</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acvalue">#REF!</definedName>
    <definedName name="A19offset">19</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acvalue">#REF!</definedName>
    <definedName name="A1offset">1</definedName>
    <definedName name="A1remlife">#REF!</definedName>
    <definedName name="A1resid">#REF!</definedName>
    <definedName name="a1std">#REF!</definedName>
    <definedName name="A1stdlife">#REF!</definedName>
    <definedName name="A1taxremlife">#REF!</definedName>
    <definedName name="A1taxstdlife">#REF!</definedName>
    <definedName name="A1taxvalue">#REF!</definedName>
    <definedName name="a1valu">#REF!</definedName>
    <definedName name="A1value">#REF!</definedName>
    <definedName name="A20acvalue">#REF!</definedName>
    <definedName name="A20offset">20</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acvalue">#REF!</definedName>
    <definedName name="A21offset">21</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acvalue">#REF!</definedName>
    <definedName name="A22offset">22</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acvalue">#REF!</definedName>
    <definedName name="A23offset">23</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acvalue">#REF!</definedName>
    <definedName name="A24offset">24</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acvalue">#REF!</definedName>
    <definedName name="A25offset">25</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acvalue">#REF!</definedName>
    <definedName name="A26offset">26</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acvalue">#REF!</definedName>
    <definedName name="A27offset">27</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acvalue">#REF!</definedName>
    <definedName name="A28offset">28</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acvalue">#REF!</definedName>
    <definedName name="A29offset">29</definedName>
    <definedName name="A29remlife">#REF!</definedName>
    <definedName name="A29stdlife">#REF!</definedName>
    <definedName name="A29taxremlife">#REF!</definedName>
    <definedName name="A29taxstdlife">#REF!</definedName>
    <definedName name="A29taxvalue">#REF!</definedName>
    <definedName name="A29taxxstdlife">#REF!</definedName>
    <definedName name="A29value">#REF!</definedName>
    <definedName name="A2acvalue">#REF!</definedName>
    <definedName name="A2offset">2</definedName>
    <definedName name="A2remlife">#REF!</definedName>
    <definedName name="A2resid">#REF!</definedName>
    <definedName name="A2stdlife">#REF!</definedName>
    <definedName name="A2taxremlife">#REF!</definedName>
    <definedName name="A2taxstdlife">#REF!</definedName>
    <definedName name="A2taxvalue">#REF!</definedName>
    <definedName name="A2value">#REF!</definedName>
    <definedName name="A30acvalue">#REF!</definedName>
    <definedName name="A30offset">30</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1acvalue">#REF!</definedName>
    <definedName name="A31offset">31</definedName>
    <definedName name="A31remlife">#REF!</definedName>
    <definedName name="A31stdlife">#REF!</definedName>
    <definedName name="A31taxremlife">#REF!</definedName>
    <definedName name="A31taxstdlife">#REF!</definedName>
    <definedName name="A31taxvalue">#REF!</definedName>
    <definedName name="A31value">#REF!</definedName>
    <definedName name="A32acvalue">#REF!</definedName>
    <definedName name="A32offset">32</definedName>
    <definedName name="A32remlife">#REF!</definedName>
    <definedName name="A32stdlife">#REF!</definedName>
    <definedName name="A32taxremlife">#REF!</definedName>
    <definedName name="A32taxstdlife">#REF!</definedName>
    <definedName name="A32taxvalue">#REF!</definedName>
    <definedName name="A32value">#REF!</definedName>
    <definedName name="A33acvalue">#REF!</definedName>
    <definedName name="A33offset">33</definedName>
    <definedName name="A33remlife">#REF!</definedName>
    <definedName name="A33stdlife">#REF!</definedName>
    <definedName name="A33taxremlife">#REF!</definedName>
    <definedName name="A33taxstdlife">#REF!</definedName>
    <definedName name="A33taxvalue">#REF!</definedName>
    <definedName name="A33value">#REF!</definedName>
    <definedName name="A34acvalue">#REF!</definedName>
    <definedName name="A34offset">34</definedName>
    <definedName name="A34remlife">#REF!</definedName>
    <definedName name="A34stdlife">#REF!</definedName>
    <definedName name="A34taxremlife">#REF!</definedName>
    <definedName name="A34taxstdlife">#REF!</definedName>
    <definedName name="A34taxvalue">#REF!</definedName>
    <definedName name="A34value">#REF!</definedName>
    <definedName name="A35acvalue">#REF!</definedName>
    <definedName name="A35offset">35</definedName>
    <definedName name="A35remlife">#REF!</definedName>
    <definedName name="A35stdlife">#REF!</definedName>
    <definedName name="A35taxremlife">#REF!</definedName>
    <definedName name="A35taxstdlife">#REF!</definedName>
    <definedName name="A35taxvalue">#REF!</definedName>
    <definedName name="A35value">#REF!</definedName>
    <definedName name="A36acvalue">#REF!</definedName>
    <definedName name="A36offset">36</definedName>
    <definedName name="A36remlife">#REF!</definedName>
    <definedName name="A36stdlife">#REF!</definedName>
    <definedName name="A36taxremlife">#REF!</definedName>
    <definedName name="A36taxstdlife">#REF!</definedName>
    <definedName name="A36taxvalue">#REF!</definedName>
    <definedName name="A36value">#REF!</definedName>
    <definedName name="A37acvalue">#REF!</definedName>
    <definedName name="A37offset">37</definedName>
    <definedName name="A37remlife">#REF!</definedName>
    <definedName name="A37stdlife">#REF!</definedName>
    <definedName name="A37taxremlife">#REF!</definedName>
    <definedName name="A37taxstdlife">#REF!</definedName>
    <definedName name="A37taxvalue">#REF!</definedName>
    <definedName name="A37value">#REF!</definedName>
    <definedName name="A38acvalue">#REF!</definedName>
    <definedName name="A38offset">38</definedName>
    <definedName name="A38remlife">#REF!</definedName>
    <definedName name="A38stdlife">#REF!</definedName>
    <definedName name="A38taxremlife">#REF!</definedName>
    <definedName name="A38taxstdlife">#REF!</definedName>
    <definedName name="A38taxvalue">#REF!</definedName>
    <definedName name="A38value">#REF!</definedName>
    <definedName name="A39acvalue">#REF!</definedName>
    <definedName name="A39offset">39</definedName>
    <definedName name="A39remlife">#REF!</definedName>
    <definedName name="A39stdlife">#REF!</definedName>
    <definedName name="A39taxremlife">#REF!</definedName>
    <definedName name="A39taxstdlife">#REF!</definedName>
    <definedName name="A39taxvalue">#REF!</definedName>
    <definedName name="A39value">#REF!</definedName>
    <definedName name="A3acvalue">#REF!</definedName>
    <definedName name="A3offset">3</definedName>
    <definedName name="A3remlife">#REF!</definedName>
    <definedName name="A3resid">#REF!</definedName>
    <definedName name="A3stdlife">#REF!</definedName>
    <definedName name="A3taxremlife">#REF!</definedName>
    <definedName name="A3taxstdlife">#REF!</definedName>
    <definedName name="A3taxvalue">#REF!</definedName>
    <definedName name="A3value">#REF!</definedName>
    <definedName name="A40acvalue">#REF!</definedName>
    <definedName name="A40offset">40</definedName>
    <definedName name="A40remlife">#REF!</definedName>
    <definedName name="A40stdlife">#REF!</definedName>
    <definedName name="A40taxremlife">#REF!</definedName>
    <definedName name="A40taxstdlife">#REF!</definedName>
    <definedName name="A40taxvalue">#REF!</definedName>
    <definedName name="A40value">#REF!</definedName>
    <definedName name="A41acvalue">#REF!</definedName>
    <definedName name="A41offset">41</definedName>
    <definedName name="A41remlife">#REF!</definedName>
    <definedName name="A41stdlife">#REF!</definedName>
    <definedName name="A41taxremlife">#REF!</definedName>
    <definedName name="A41taxstdlife">#REF!</definedName>
    <definedName name="A41taxvalue">#REF!</definedName>
    <definedName name="A41value">#REF!</definedName>
    <definedName name="A42acvalue">#REF!</definedName>
    <definedName name="A42offset">42</definedName>
    <definedName name="A42remlife">#REF!</definedName>
    <definedName name="A42stdlife">#REF!</definedName>
    <definedName name="A42taxremlife">#REF!</definedName>
    <definedName name="A42taxstdlife">#REF!</definedName>
    <definedName name="A42taxvalue">#REF!</definedName>
    <definedName name="A42value">#REF!</definedName>
    <definedName name="A43acvalue">#REF!</definedName>
    <definedName name="A43offset">43</definedName>
    <definedName name="A43remlife">#REF!</definedName>
    <definedName name="A43stdlife">#REF!</definedName>
    <definedName name="A43taxremlife">#REF!</definedName>
    <definedName name="A43taxstdlife">#REF!</definedName>
    <definedName name="A43taxvalue">#REF!</definedName>
    <definedName name="A43value">#REF!</definedName>
    <definedName name="A44acvalue">#REF!</definedName>
    <definedName name="A44offset">44</definedName>
    <definedName name="A44remlife">#REF!</definedName>
    <definedName name="A44stdlife">#REF!</definedName>
    <definedName name="A44taxremlife">#REF!</definedName>
    <definedName name="A44taxstdlife">#REF!</definedName>
    <definedName name="A44taxvalue">#REF!</definedName>
    <definedName name="A44value">#REF!</definedName>
    <definedName name="A45acvalue">#REF!</definedName>
    <definedName name="A45offset">45</definedName>
    <definedName name="A45remlife">#REF!</definedName>
    <definedName name="A45stdlife">#REF!</definedName>
    <definedName name="A45taxremlife">#REF!</definedName>
    <definedName name="A45taxstdlife">#REF!</definedName>
    <definedName name="A45taxvalue">#REF!</definedName>
    <definedName name="A45value">#REF!</definedName>
    <definedName name="A46acvalue">#REF!</definedName>
    <definedName name="A46offset">46</definedName>
    <definedName name="A46remlife">#REF!</definedName>
    <definedName name="A46stdlife">#REF!</definedName>
    <definedName name="A46taxremlife">#REF!</definedName>
    <definedName name="A46taxstdlife">#REF!</definedName>
    <definedName name="A46taxvalue">#REF!</definedName>
    <definedName name="A46value">#REF!</definedName>
    <definedName name="A47acvalue">#REF!</definedName>
    <definedName name="A47offset">47</definedName>
    <definedName name="A47remlife">#REF!</definedName>
    <definedName name="A47stdlife">#REF!</definedName>
    <definedName name="A47taxremlife">#REF!</definedName>
    <definedName name="A47taxstdlife">#REF!</definedName>
    <definedName name="A47taxvalue">#REF!</definedName>
    <definedName name="A47value">#REF!</definedName>
    <definedName name="A48acvalue">#REF!</definedName>
    <definedName name="A48offset">48</definedName>
    <definedName name="A48remlife">#REF!</definedName>
    <definedName name="A48stdlife">#REF!</definedName>
    <definedName name="A48taxremlife">#REF!</definedName>
    <definedName name="A48taxstdlife">#REF!</definedName>
    <definedName name="A48taxvalue">#REF!</definedName>
    <definedName name="A48value">#REF!</definedName>
    <definedName name="A49acvalue">#REF!</definedName>
    <definedName name="A49offset">49</definedName>
    <definedName name="A49remlife">#REF!</definedName>
    <definedName name="A49stdlife">#REF!</definedName>
    <definedName name="A49taxremlife">#REF!</definedName>
    <definedName name="A49taxstdlife">#REF!</definedName>
    <definedName name="A49taxvalue">#REF!</definedName>
    <definedName name="A49value">#REF!</definedName>
    <definedName name="A4acvalue">#REF!</definedName>
    <definedName name="A4offset">4</definedName>
    <definedName name="A4remlife">#REF!</definedName>
    <definedName name="A4resid">#REF!</definedName>
    <definedName name="A4stdlife">#REF!</definedName>
    <definedName name="A4taxremlife">#REF!</definedName>
    <definedName name="A4taxstdlife">#REF!</definedName>
    <definedName name="A4taxvalue">#REF!</definedName>
    <definedName name="A4value">#REF!</definedName>
    <definedName name="A50acvalue">#REF!</definedName>
    <definedName name="A50offset">50</definedName>
    <definedName name="A50remlife">#REF!</definedName>
    <definedName name="A50stdlife">#REF!</definedName>
    <definedName name="A50taxremlife">#REF!</definedName>
    <definedName name="A50taxstdlife">#REF!</definedName>
    <definedName name="A50taxvalue">#REF!</definedName>
    <definedName name="A50value">#REF!</definedName>
    <definedName name="A5acvalue">#REF!</definedName>
    <definedName name="A5offset">5</definedName>
    <definedName name="A5remlife">#REF!</definedName>
    <definedName name="A5resid">#REF!</definedName>
    <definedName name="A5stdlife">#REF!</definedName>
    <definedName name="A5taxremlife">#REF!</definedName>
    <definedName name="A5taxstdlife">#REF!</definedName>
    <definedName name="A5taxvalue">#REF!</definedName>
    <definedName name="A5value">#REF!</definedName>
    <definedName name="A6acvalue">#REF!</definedName>
    <definedName name="A6offset">6</definedName>
    <definedName name="A6remlife">#REF!</definedName>
    <definedName name="A6resid">#REF!</definedName>
    <definedName name="A6stdlife">#REF!</definedName>
    <definedName name="A6taxremlife">#REF!</definedName>
    <definedName name="A6taxstdlife">#REF!</definedName>
    <definedName name="A6taxvalue">#REF!</definedName>
    <definedName name="A6value">#REF!</definedName>
    <definedName name="A7acvalue">#REF!</definedName>
    <definedName name="A7offset">7</definedName>
    <definedName name="A7remlife">#REF!</definedName>
    <definedName name="A7resid">#REF!</definedName>
    <definedName name="A7stdlife">#REF!</definedName>
    <definedName name="A7taxremlife">#REF!</definedName>
    <definedName name="A7taxstdlife">#REF!</definedName>
    <definedName name="A7taxvalue">#REF!</definedName>
    <definedName name="A7value">#REF!</definedName>
    <definedName name="A8acvalue">#REF!</definedName>
    <definedName name="A8offset">8</definedName>
    <definedName name="A8remlife">#REF!</definedName>
    <definedName name="A8resid">#REF!</definedName>
    <definedName name="A8stdlife">#REF!</definedName>
    <definedName name="A8taxremlife">#REF!</definedName>
    <definedName name="A8taxstdlife">#REF!</definedName>
    <definedName name="A8taxvalue">#REF!</definedName>
    <definedName name="A8value">#REF!</definedName>
    <definedName name="A9acvalue">#REF!</definedName>
    <definedName name="A9offset">9</definedName>
    <definedName name="A9remlife">#REF!</definedName>
    <definedName name="A9resid">#REF!</definedName>
    <definedName name="A9stdlife">#REF!</definedName>
    <definedName name="A9taxremlife">#REF!</definedName>
    <definedName name="A9taxstdlife">#REF!</definedName>
    <definedName name="A9taxvalue">#REF!</definedName>
    <definedName name="A9value">#REF!</definedName>
    <definedName name="aa">#REF!</definedName>
    <definedName name="AA_Types">#REF!</definedName>
    <definedName name="AA2_SmoothingDifference">#REF!</definedName>
    <definedName name="AA3_SmoothingDifference">#REF!</definedName>
    <definedName name="AA4_SmoothingDifference">#REF!</definedName>
    <definedName name="aaa">#REF!</definedName>
    <definedName name="AAA_DOCTOPS">"AAA_SET"</definedName>
    <definedName name="AAA_duser">"OFF"</definedName>
    <definedName name="aaaaaaa" hidden="1">{#N/A,#N/A,FALSE,"CapitalReport"}</definedName>
    <definedName name="AAabove_tbl">#REF!</definedName>
    <definedName name="AAB_Addin5">"AAB_Description for addin 5,Description for addin 5,Description for addin 5,Description for addin 5,Description for addin 5,Description for addin 5"</definedName>
    <definedName name="aarAdBankID">#REF!</definedName>
    <definedName name="aarAdBankUsage">#REF!</definedName>
    <definedName name="AB">INDEX(INDIRECT(CountryShortCode&amp;"Codes"),MATCH(Item,INDIRECT(CountryShortCode&amp;"Desc"),0))</definedName>
    <definedName name="abba" hidden="1">{"Ownership",#N/A,FALSE,"Ownership";"Contents",#N/A,FALSE,"Contents"}</definedName>
    <definedName name="abc">#REF!</definedName>
    <definedName name="ABN">Cover!$C$17</definedName>
    <definedName name="ABS">OFFSET(#REF!,1,0,1,1):INDEX(#REF!,COUNTIF(#REF!,"?*"))</definedName>
    <definedName name="ABSColHeaderRows">#REF!</definedName>
    <definedName name="ABSRangeToClear">#REF!</definedName>
    <definedName name="ABSRangeToCopy">#REF!</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Gen1">#REF!</definedName>
    <definedName name="accGen2">#REF!</definedName>
    <definedName name="Account_Manager">#REF!</definedName>
    <definedName name="ACCOUNTEDPERIODTYPE1">#REF!</definedName>
    <definedName name="ACCOUNTING">#REF!</definedName>
    <definedName name="accrued_interest">#REF!</definedName>
    <definedName name="Acct_Names">#REF!</definedName>
    <definedName name="AcctCodes">#REF!</definedName>
    <definedName name="AcctngDist">#REF!</definedName>
    <definedName name="Acquisition_date">#REF!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#REF!</definedName>
    <definedName name="Actual___by_month">#REF!</definedName>
    <definedName name="Actual___Year_to_date">#REF!</definedName>
    <definedName name="Actual_CBIT98">#REF!</definedName>
    <definedName name="ACTUAL_PRICE">#REF!</definedName>
    <definedName name="ACTUAL_REVENUE">#REF!</definedName>
    <definedName name="Actual_Tail">#REF!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ctuals_End">#REF!</definedName>
    <definedName name="Actuals_Start">#REF!</definedName>
    <definedName name="Additional_MDQ">#REF!</definedName>
    <definedName name="AdditionalOM">#REF!</definedName>
    <definedName name="AdditionalOMDate">#REF!</definedName>
    <definedName name="ADDRESS">#REF!</definedName>
    <definedName name="addressrequirements">#REF!</definedName>
    <definedName name="AddressUsage">#REF!</definedName>
    <definedName name="Adelaide_Postcodes_Table">#REF!</definedName>
    <definedName name="AdelFixedAA_tbl">#REF!</definedName>
    <definedName name="AdelVarAA_tbl">#REF!</definedName>
    <definedName name="Adjustment">#REF!</definedName>
    <definedName name="adsc">#REF!</definedName>
    <definedName name="adsfds">#REF!</definedName>
    <definedName name="ADSWAPCount">#REF!</definedName>
    <definedName name="AEP">#REF!</definedName>
    <definedName name="afdvwrt">#REF!</definedName>
    <definedName name="Afghanistan">#REF!</definedName>
    <definedName name="AgeGroup">#REF!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Åland_Islands">#REF!</definedName>
    <definedName name="Albania">#REF!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geria">#REF!</definedName>
    <definedName name="Allc">#REF!</definedName>
    <definedName name="Allco">#REF!</definedName>
    <definedName name="Alloc">#REF!</definedName>
    <definedName name="alPassword">#REF!</definedName>
    <definedName name="Alt">#REF!</definedName>
    <definedName name="AltFisc">#REF!</definedName>
    <definedName name="AltFiscalSch">#REF!</definedName>
    <definedName name="am">#REF!</definedName>
    <definedName name="amadeuscons">#REF!</definedName>
    <definedName name="amadeusdetailed">#REF!</definedName>
    <definedName name="AMADEUSSUMMARY">#REF!</definedName>
    <definedName name="Amcor">#REF!</definedName>
    <definedName name="AMDQ">#REF!</definedName>
    <definedName name="AME_Table_Data">#REF!,#REF!,#REF!,#REF!,#REF!,#REF!,#REF!</definedName>
    <definedName name="American_Samoa">#REF!</definedName>
    <definedName name="Amort_Paste">#REF!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alytical_period">#REF!</definedName>
    <definedName name="anchor">#REF!</definedName>
    <definedName name="Andorra">#REF!</definedName>
    <definedName name="Angola">#REF!</definedName>
    <definedName name="Anguilla">#REF!</definedName>
    <definedName name="Ann">#REF!</definedName>
    <definedName name="AnnOverheadCosts">#REF!</definedName>
    <definedName name="Annual_Load">#REF!</definedName>
    <definedName name="ANP2_Holding">#REF!</definedName>
    <definedName name="ANP3_Holding">#REF!</definedName>
    <definedName name="anscount">1</definedName>
    <definedName name="Antigua_and_Barbuda">#REF!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GN_APA_stake">#REF!</definedName>
    <definedName name="APAGN_consideration">#REF!</definedName>
    <definedName name="APAGN_EBITDA_TV">#REF!</definedName>
    <definedName name="APAGN_equity_contribution">#REF!</definedName>
    <definedName name="APAGN_EV">#REF!</definedName>
    <definedName name="APAGN_FCFF_EV">#REF!</definedName>
    <definedName name="APAGN_Investor1_stake">#REF!</definedName>
    <definedName name="APAGN_Investor2_stake">#REF!</definedName>
    <definedName name="APAGN_IRR">#REF!</definedName>
    <definedName name="APAGN_ND">#REF!</definedName>
    <definedName name="APAGN_NR_PV">#REF!</definedName>
    <definedName name="APAGN_PV">#REF!</definedName>
    <definedName name="APAGN_RAB_TV">#REF!</definedName>
    <definedName name="APAGN_TC">#REF!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endix4" hidden="1">{#N/A,#N/A,TRUE,"Cover sheet";#N/A,#N/A,TRUE,"Summary";#N/A,#N/A,TRUE,"Key Assumptions";#N/A,#N/A,TRUE,"Profit &amp; Loss";#N/A,#N/A,TRUE,"Balance Sheet";#N/A,#N/A,TRUE,"Cashflow";#N/A,#N/A,TRUE,"IRR";#N/A,#N/A,TRUE,"Ratios";#N/A,#N/A,TRUE,"Debt analysis"}</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rLedAccID">#REF!</definedName>
    <definedName name="aprLedAccName">#REF!</definedName>
    <definedName name="APTIT_Profit">#REF!</definedName>
    <definedName name="APTooCY">OFFSET(#REF!,,#REF!-24,,24)</definedName>
    <definedName name="APTooMAT">OFFSET(#REF!,,#REF!-24,,24)</definedName>
    <definedName name="APTooPY">OFFSET(#REF!,,#REF!-24,,12)</definedName>
    <definedName name="APV_LAST_PRICE">OFFSET(#REF!,#REF! + 1,,1)</definedName>
    <definedName name="APV_MEAN">#REF!</definedName>
    <definedName name="APV_PERCENTILE">#REF!</definedName>
    <definedName name="APV_RNG_PRICE">OFFSET(#REF!, 1, ,#REF!)</definedName>
    <definedName name="APV_RNG_RETURN">OFFSET(#REF!, 2, ,#REF!)</definedName>
    <definedName name="APV_STDEV">#REF!</definedName>
    <definedName name="APV_TARGET">#REF!</definedName>
    <definedName name="APXAXIS">OFFSET(#REF!,,#REF!-24,,24)</definedName>
    <definedName name="arb">#REF!</definedName>
    <definedName name="Area">#REF!</definedName>
    <definedName name="Argentina">#REF!</definedName>
    <definedName name="Armenia">#REF!</definedName>
    <definedName name="Aruba">#REF!</definedName>
    <definedName name="AS2DocOpenMode" hidden="1">"AS2DocumentEdit"</definedName>
    <definedName name="AS51DivYld">#REF!</definedName>
    <definedName name="ASD">#REF!</definedName>
    <definedName name="asdads">#REF!</definedName>
    <definedName name="asdc">#REF!</definedName>
    <definedName name="asdcasd">#REF!</definedName>
    <definedName name="asdfdsf">#REF!</definedName>
    <definedName name="asdfdsfre">#REF!</definedName>
    <definedName name="Asset_class">#REF!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1a">#REF!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1">#REF!</definedName>
    <definedName name="Asset32">#REF!</definedName>
    <definedName name="Asset33">#REF!</definedName>
    <definedName name="Asset34">#REF!</definedName>
    <definedName name="Asset35">#REF!</definedName>
    <definedName name="Asset36">#REF!</definedName>
    <definedName name="Asset37">#REF!</definedName>
    <definedName name="Asset38">#REF!</definedName>
    <definedName name="Asset39">#REF!</definedName>
    <definedName name="Asset3Life">#REF!</definedName>
    <definedName name="Asset3TaxLife">#REF!</definedName>
    <definedName name="Asset4">#REF!</definedName>
    <definedName name="Asset40">#REF!</definedName>
    <definedName name="Asset41">#REF!</definedName>
    <definedName name="Asset42">#REF!</definedName>
    <definedName name="Asset43">#REF!</definedName>
    <definedName name="Asset44">#REF!</definedName>
    <definedName name="Asset45">#REF!</definedName>
    <definedName name="Asset46">#REF!</definedName>
    <definedName name="Asset47">#REF!</definedName>
    <definedName name="Asset48">#REF!</definedName>
    <definedName name="Asset49">#REF!</definedName>
    <definedName name="Asset4Life">#REF!</definedName>
    <definedName name="Asset4TaxLife">#REF!</definedName>
    <definedName name="Asset5">#REF!</definedName>
    <definedName name="Asset50">#REF!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etClass1">#REF!</definedName>
    <definedName name="AssetClass10">#REF!</definedName>
    <definedName name="AssetClass11">#REF!</definedName>
    <definedName name="AssetClass12">#REF!</definedName>
    <definedName name="AssetClass13">#REF!</definedName>
    <definedName name="AssetClass2">#REF!</definedName>
    <definedName name="AssetClass3">#REF!</definedName>
    <definedName name="AssetClass4">#REF!</definedName>
    <definedName name="AssetClass5">#REF!</definedName>
    <definedName name="AssetClass6">#REF!</definedName>
    <definedName name="AssetClass7">#REF!</definedName>
    <definedName name="AssetClass8">#REF!</definedName>
    <definedName name="AssetClass9">#REF!</definedName>
    <definedName name="assset1">#REF!</definedName>
    <definedName name="assset10">#REF!</definedName>
    <definedName name="AssSumm">#REF!</definedName>
    <definedName name="Assumed_MDQ_MAP">#REF!</definedName>
    <definedName name="Assumed_MDQ_SE">#REF!</definedName>
    <definedName name="AUDINT">#REF!</definedName>
    <definedName name="AUDip">#REF!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#REF!</definedName>
    <definedName name="AustralianFarmCorporation">#REF!</definedName>
    <definedName name="AustralianMeatHoldings">#REF!</definedName>
    <definedName name="Austria">#REF!</definedName>
    <definedName name="AUTable">#REF!</definedName>
    <definedName name="Author">#REF!</definedName>
    <definedName name="Avail4SaleMTM_B002">#REF!</definedName>
    <definedName name="Avail4SaleMTM_B003">#REF!</definedName>
    <definedName name="Available_Countries">#REF!</definedName>
    <definedName name="AVGBBSWBud">#REF!</definedName>
    <definedName name="Azerbaijan">#REF!</definedName>
    <definedName name="B">#REF!</definedName>
    <definedName name="B_Eff_SO_Corrected">OFFSET(#REF!,0,0,,COUNTA(#REF!)-1)</definedName>
    <definedName name="B_Eff_SO_Target">OFFSET(#REF!,0,0,,COUNTA(#REF!)-1)</definedName>
    <definedName name="B_GI_Corrected">OFFSET(#REF!,0,0,,COUNTA(#REF!)-1)</definedName>
    <definedName name="B_GI_Lower_Target">OFFSET(#REF!,0,0,,COUNTA(#REF!)-1)</definedName>
    <definedName name="B_GI_Upper_Target">OFFSET(#REF!,0,0,,COUNTA(#REF!)-1)</definedName>
    <definedName name="B_Starts_Cold">OFFSET(#REF!,0,0,,COUNTA(#REF!)-1)</definedName>
    <definedName name="B_Starts_Hot">OFFSET(#REF!,0,0,,COUNTA(#REF!)-1)</definedName>
    <definedName name="B_Starts_Warm">OFFSET(#REF!,0,0,,COUNTA(#REF!)-1)</definedName>
    <definedName name="B002_BH_Equity">#REF!</definedName>
    <definedName name="B002_BH_Units">#REF!</definedName>
    <definedName name="B003_DebtMTM">#REF!</definedName>
    <definedName name="B003_FECMTM">#REF!</definedName>
    <definedName name="B003_FECReserves">#REF!</definedName>
    <definedName name="B003_IRSMTM">#REF!</definedName>
    <definedName name="B003_IRSReserves">#REF!</definedName>
    <definedName name="B160_FECMTM">#REF!</definedName>
    <definedName name="B160_FECReserves">#REF!</definedName>
    <definedName name="B160_IRSMTM">#REF!</definedName>
    <definedName name="B160_IRSReserves">#REF!</definedName>
    <definedName name="B164_FECReserves">#REF!</definedName>
    <definedName name="B164_IRSReserves">#REF!</definedName>
    <definedName name="Ba">#REF!</definedName>
    <definedName name="baAccName">#REF!</definedName>
    <definedName name="baAccType">#REF!</definedName>
    <definedName name="baBankFormat">#REF!</definedName>
    <definedName name="baBIC">#REF!</definedName>
    <definedName name="baCompID">#REF!</definedName>
    <definedName name="baCompName">#REF!</definedName>
    <definedName name="bafdsf">#REF!</definedName>
    <definedName name="Bahamas">#REF!</definedName>
    <definedName name="Bahrain">#REF!</definedName>
    <definedName name="baIBAN">#REF!</definedName>
    <definedName name="BalanceCheck">#REF!</definedName>
    <definedName name="balancesheet">#REF!</definedName>
    <definedName name="Balancing_Margin">#REF!</definedName>
    <definedName name="Baller_SGSA_CPI_Base">#REF!</definedName>
    <definedName name="Ballera_EGSA_Comp_Base_CPI">#REF!</definedName>
    <definedName name="Bangladesh">#REF!</definedName>
    <definedName name="Bank_Accounts">OFFSET(INDIRECT("'Bank Accounts'!R15C4",FALSE),0,0,(COUNTA(#REF!))-9,1)</definedName>
    <definedName name="bankAccountTypesDD">OFFSET(#REF!,0,0,(COUNTA(#REF!))-1,1)</definedName>
    <definedName name="bankAccountUsages">#REF!</definedName>
    <definedName name="bankCC">#REF!</definedName>
    <definedName name="bankCountry">#REF!</definedName>
    <definedName name="bankCurCode">#REF!</definedName>
    <definedName name="bankFinInst">#REF!</definedName>
    <definedName name="bankID">#REF!</definedName>
    <definedName name="bankName">#REF!</definedName>
    <definedName name="baNumber">#REF!</definedName>
    <definedName name="BAPAYR">#REF!</definedName>
    <definedName name="baPayType1">#REF!</definedName>
    <definedName name="baPayType2">#REF!</definedName>
    <definedName name="baPayType3">#REF!</definedName>
    <definedName name="baPayType4">#REF!</definedName>
    <definedName name="baPayType5">#REF!</definedName>
    <definedName name="baPayType6">#REF!</definedName>
    <definedName name="baPayType7">#REF!</definedName>
    <definedName name="baPayType8">#REF!</definedName>
    <definedName name="baPayType9">#REF!</definedName>
    <definedName name="Barbados">#REF!</definedName>
    <definedName name="baRoutNum">#REF!</definedName>
    <definedName name="Barr_Creek_Line_Losses">#REF!</definedName>
    <definedName name="Base_yr">#REF!</definedName>
    <definedName name="BaseDeal">1000000</definedName>
    <definedName name="BaseSwapRateInput">#REF!</definedName>
    <definedName name="bb">#REF!</definedName>
    <definedName name="BBSW3M">#REF!</definedName>
    <definedName name="BBSW6M">#REF!</definedName>
    <definedName name="BBSY">#REF!</definedName>
    <definedName name="BBSY1">#REF!</definedName>
    <definedName name="BBSY1M">#REF!</definedName>
    <definedName name="BBSY3M">#REF!</definedName>
    <definedName name="BBSY3MAllco">#REF!</definedName>
    <definedName name="BBSY6M">#REF!</definedName>
    <definedName name="BC_Table">#REF!</definedName>
    <definedName name="BCCToowong">#REF!</definedName>
    <definedName name="BCost_B003">#REF!</definedName>
    <definedName name="BCost_B014">#REF!</definedName>
    <definedName name="BCost_B094">#REF!</definedName>
    <definedName name="BCost_Total">#REF!</definedName>
    <definedName name="BCR">#REF!</definedName>
    <definedName name="Bd">#REF!</definedName>
    <definedName name="Be">#REF!</definedName>
    <definedName name="BEL">#REF!</definedName>
    <definedName name="Belarus">#REF!</definedName>
    <definedName name="Belgium">#REF!</definedName>
    <definedName name="Belize">#REF!</definedName>
    <definedName name="BEN">OFFSET(#REF!,1,0,1,1):INDEX(#REF!,COUNTIF(#REF!,"?*"))</definedName>
    <definedName name="BENColHeaderRows">#REF!</definedName>
    <definedName name="BENElections">OFFSET(#REF!,1,0,1,1):INDEX(#REF!,COUNTIF(#REF!,"?*"))</definedName>
    <definedName name="BENElectionsColHeaderRows">#REF!</definedName>
    <definedName name="BENElectionsRangeToClear">#REF!</definedName>
    <definedName name="BENElectionsRangeToCopy">#REF!</definedName>
    <definedName name="Benin">#REF!</definedName>
    <definedName name="BENRangeToClear">#REF!</definedName>
    <definedName name="BENRangeToCopy">#REF!</definedName>
    <definedName name="BEP">#REF!</definedName>
    <definedName name="Bermuda">#REF!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hutan">#REF!</definedName>
    <definedName name="Bill">#REF!</definedName>
    <definedName name="Bill_Start">#REF!</definedName>
    <definedName name="Billed_Margin">#REF!</definedName>
    <definedName name="Billion">#REF!</definedName>
    <definedName name="Billions">#REF!</definedName>
    <definedName name="Birla_13_CM_Date">#REF!</definedName>
    <definedName name="Birls_Contract_End">#REF!</definedName>
    <definedName name="BkPymtDate">#REF!</definedName>
    <definedName name="BLUE">#REF!</definedName>
    <definedName name="Bolivia">#REF!</definedName>
    <definedName name="Bonaire__Sint_Eustatius__and_Saba">#REF!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nus">#REF!</definedName>
    <definedName name="BookCodes">OFFSET(#REF!,0,0,(COUNTA(#REF!))-3,1)</definedName>
    <definedName name="Bookedgas">#REF!</definedName>
    <definedName name="Bosnia_and_Herzegovina">#REF!</definedName>
    <definedName name="Botswana">#REF!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azil">#REF!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ritish_Indian_Ocean_Territory">#REF!</definedName>
    <definedName name="British_Virgin_Islands">#REF!</definedName>
    <definedName name="brsum">#REF!</definedName>
    <definedName name="Brunei">#REF!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End">#REF!</definedName>
    <definedName name="Budget_Start">#REF!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lgaria">#REF!</definedName>
    <definedName name="Bundaberg">#REF!</definedName>
    <definedName name="Bundaberg_Cost">#REF!</definedName>
    <definedName name="Bundled_Fixed_Allocation">#REF!</definedName>
    <definedName name="Bundled_Uplift">#REF!</definedName>
    <definedName name="Burkina_Faso">#REF!</definedName>
    <definedName name="Burundi">#REF!</definedName>
    <definedName name="business99">#REF!</definedName>
    <definedName name="BWIZS">#REF!</definedName>
    <definedName name="BWIZS2">#REF!</definedName>
    <definedName name="BWMLP">#REF!</definedName>
    <definedName name="BYI_LAST_PRICE">OFFSET(#REF!,#REF! + 1, ,1)</definedName>
    <definedName name="BYI_MEAN">#REF!</definedName>
    <definedName name="BYI_PERCENTILE">#REF!</definedName>
    <definedName name="BYI_RNG_PRICE">OFFSET(#REF!, 1, ,#REF!)</definedName>
    <definedName name="BYI_RNG_RETURN">OFFSET(#REF!, 2, ,#REF!)</definedName>
    <definedName name="BYI_STDEV">#REF!</definedName>
    <definedName name="BYI_TARGET">#REF!</definedName>
    <definedName name="C_">#REF!</definedName>
    <definedName name="C_unit">#REF!</definedName>
    <definedName name="Cabo_Verde">#REF!</definedName>
    <definedName name="CADEOMSPOT">#REF!</definedName>
    <definedName name="Cairns">#REF!</definedName>
    <definedName name="Cairns_Cost">#REF!</definedName>
    <definedName name="CalculatedDatesHeading">#REF!</definedName>
    <definedName name="Calculations">#REF!</definedName>
    <definedName name="Cambodia">#REF!</definedName>
    <definedName name="Cameroon">#REF!</definedName>
    <definedName name="CAMS_equity">#REF!</definedName>
    <definedName name="CAMS_equity1">#REF!</definedName>
    <definedName name="Canada">#REF!</definedName>
    <definedName name="CANPAY1">OFFSET(#REF!,1,0,1,1):INDEX(#REF!,COUNTIF(#REF!,"?*"))</definedName>
    <definedName name="CANPAY1ColHeaderRows">#REF!</definedName>
    <definedName name="CANPAY1RangeToClear">#REF!</definedName>
    <definedName name="CANPAY1RangeToCopy">#REF!</definedName>
    <definedName name="CANPAY2">OFFSET(#REF!,1,0,1,1):INDEX(#REF!,COUNTIF(#REF!,"?*"))</definedName>
    <definedName name="CANPAY2ColHeaderRows">#REF!</definedName>
    <definedName name="CANPAY2RangeToClear">#REF!</definedName>
    <definedName name="CANPAY2RangeToCopy">#REF!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Mask">#REF!</definedName>
    <definedName name="Capral">#REF!</definedName>
    <definedName name="CapTarBud04">#REF!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hflowdetailed">#REF!</definedName>
    <definedName name="cashflowsummary">#REF!</definedName>
    <definedName name="CastlemainePerkins">#REF!</definedName>
    <definedName name="Category">#REF!</definedName>
    <definedName name="Cayman_Islands">#REF!</definedName>
    <definedName name="CBIT99">#REF!</definedName>
    <definedName name="cBoard">1</definedName>
    <definedName name="ccCode">#REF!</definedName>
    <definedName name="ccID">#REF!</definedName>
    <definedName name="ccIncCode">#REF!</definedName>
    <definedName name="ccName">#REF!</definedName>
    <definedName name="ccOrgSub">#REF!</definedName>
    <definedName name="ccRef1">#REF!</definedName>
    <definedName name="ccRef2">#REF!</definedName>
    <definedName name="ccRef3">#REF!</definedName>
    <definedName name="ccRef4">#REF!</definedName>
    <definedName name="ccRef5">#REF!</definedName>
    <definedName name="CE_Table">#REF!</definedName>
    <definedName name="Central_African_Republic">#REF!</definedName>
    <definedName name="CFADS">#REF!</definedName>
    <definedName name="CGPCR">#REF!</definedName>
    <definedName name="CGPTR">#REF!</definedName>
    <definedName name="CGS">#REF!</definedName>
    <definedName name="Chad">#REF!</definedName>
    <definedName name="CHANGE">#REF!</definedName>
    <definedName name="Charge">#REF!</definedName>
    <definedName name="CHART">#REF!</definedName>
    <definedName name="CHARTOFACCOUNTSID1">#REF!</definedName>
    <definedName name="Child_Account_Sets">#REF!</definedName>
    <definedName name="Chile">#REF!</definedName>
    <definedName name="China">#REF!</definedName>
    <definedName name="CHQREQ">#REF!</definedName>
    <definedName name="Christmas_Island">#REF!</definedName>
    <definedName name="CINo_Tbl">#REF!</definedName>
    <definedName name="cityRefID">OFFSET(#REF!,0,0,COUNTA(#REF!),2)</definedName>
    <definedName name="citysheet">#REF!</definedName>
    <definedName name="Claimed_to_Date">#REF!,#REF!,#REF!,#REF!,#REF!,#REF!</definedName>
    <definedName name="client">#REF!</definedName>
    <definedName name="Client_name">#REF!</definedName>
    <definedName name="CLIENTCODE">#REF!</definedName>
    <definedName name="CLIENTTAB">#REF!</definedName>
    <definedName name="CM">#REF!</definedName>
    <definedName name="cManual">0</definedName>
    <definedName name="Cmp_Table_Data">#REF!,#REF!</definedName>
    <definedName name="cnstVal">#REF!</definedName>
    <definedName name="Cocos_Keeling_Islands">#REF!</definedName>
    <definedName name="Code">INDEX(INDIRECT(CountryShortCode&amp;"Codes"),MATCH(Item,INDIRECT(CountryShortCode&amp;"Desc"),0))</definedName>
    <definedName name="codes">#REF!</definedName>
    <definedName name="CoG">#REF!</definedName>
    <definedName name="COG_2000">#REF!</definedName>
    <definedName name="COG_Fixed">#REF!</definedName>
    <definedName name="col">#REF!</definedName>
    <definedName name="CollarMask">#REF!</definedName>
    <definedName name="Colombia">#REF!</definedName>
    <definedName name="Com_Table_Data">#REF!,#REF!,#REF!,#REF!,#REF!,#REF!,#REF!,#REF!,#REF!</definedName>
    <definedName name="combine">#REF!</definedName>
    <definedName name="Commercial_Paper">#REF!</definedName>
    <definedName name="Commitment">#REF!</definedName>
    <definedName name="Comoros">#REF!</definedName>
    <definedName name="Comp_Currencies">OFFSET(#REF!,0,0,(COUNTA(#REF!))-1,1)</definedName>
    <definedName name="comp2Hier1">#REF!</definedName>
    <definedName name="comp2Hier2">#REF!</definedName>
    <definedName name="comp2Hier3">#REF!</definedName>
    <definedName name="comp2Hier4">#REF!</definedName>
    <definedName name="comp2Hier5">#REF!</definedName>
    <definedName name="comp3Hier1">#REF!</definedName>
    <definedName name="comp3Hier2">#REF!</definedName>
    <definedName name="comp3Hier3">#REF!</definedName>
    <definedName name="comp3Hier4">#REF!</definedName>
    <definedName name="comp3Hier5">#REF!</definedName>
    <definedName name="comp4Hier1">#REF!</definedName>
    <definedName name="comp4Hier2">#REF!</definedName>
    <definedName name="comp4Hier3">#REF!</definedName>
    <definedName name="comp4Hier4">#REF!</definedName>
    <definedName name="comp4Hier5">#REF!</definedName>
    <definedName name="comp5Hier1">#REF!</definedName>
    <definedName name="comp5Hier2">#REF!</definedName>
    <definedName name="comp5Hier3">#REF!</definedName>
    <definedName name="comp5Hier4">#REF!</definedName>
    <definedName name="comp5Hier5">#REF!</definedName>
    <definedName name="compAccCont">#REF!</definedName>
    <definedName name="compAccPost">#REF!</definedName>
    <definedName name="compAccSet">#REF!</definedName>
    <definedName name="compAccTrans">#REF!</definedName>
    <definedName name="compAltLed">#REF!</definedName>
    <definedName name="Companies">#REF!</definedName>
    <definedName name="CompaniesID">OFFSET(#REF!,0,0,(COUNTA(#REF!))-4,1)</definedName>
    <definedName name="COMPANY">#REF!</definedName>
    <definedName name="COMPANY1">#REF!</definedName>
    <definedName name="companyCountryCode">#REF!</definedName>
    <definedName name="companyID">#REF!</definedName>
    <definedName name="CompanyRollup">#REF!</definedName>
    <definedName name="compCode">#REF!</definedName>
    <definedName name="compCountry">#REF!</definedName>
    <definedName name="compCurCode">#REF!</definedName>
    <definedName name="Compensation">OFFSET(#REF!,1,0,1,1):INDEX(#REF!,COUNTIF(#REF!,"?*"))</definedName>
    <definedName name="CompensationColHeaderRows">#REF!</definedName>
    <definedName name="CompensationRangeToClear">#REF!</definedName>
    <definedName name="CompensationRangeToCopy">#REF!</definedName>
    <definedName name="compHier1">#REF!</definedName>
    <definedName name="compHier2">#REF!</definedName>
    <definedName name="compHier3">#REF!</definedName>
    <definedName name="compHier4">#REF!</definedName>
    <definedName name="compHier5">#REF!</definedName>
    <definedName name="compHierAct">#REF!</definedName>
    <definedName name="compHierAva">#REF!</definedName>
    <definedName name="compHierCode">#REF!</definedName>
    <definedName name="compHierEff">#REF!</definedName>
    <definedName name="compHierID">#REF!</definedName>
    <definedName name="compHierName">#REF!</definedName>
    <definedName name="compHierOrgSub">#REF!</definedName>
    <definedName name="compHierOrgVis">#REF!</definedName>
    <definedName name="compHierSup">#REF!</definedName>
    <definedName name="compIncCode">#REF!</definedName>
    <definedName name="Completion_2">#REF!</definedName>
    <definedName name="Completion_Date">#REF!</definedName>
    <definedName name="compName">#REF!</definedName>
    <definedName name="compOrgCont">#REF!</definedName>
    <definedName name="compOrgCont2">#REF!</definedName>
    <definedName name="compOrgCont3">#REF!</definedName>
    <definedName name="compOrgCont4">#REF!</definedName>
    <definedName name="compOrgCont5">#REF!</definedName>
    <definedName name="compOrgSub">#REF!</definedName>
    <definedName name="compPrim">#REF!</definedName>
    <definedName name="Compressor">#REF!</definedName>
    <definedName name="CONAME">#REF!</definedName>
    <definedName name="Congo">#REF!</definedName>
    <definedName name="Congo__Democratic_Republic_of">#REF!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nNames">#REF!</definedName>
    <definedName name="cons">#REF!</definedName>
    <definedName name="Cons_Dates">#REF!</definedName>
    <definedName name="consdetailed">#REF!</definedName>
    <definedName name="consolidatedCompensation">OFFSET(#REF!,1,0,1,1):INDEX(#REF!,COUNTIF(#REF!,"?*"))</definedName>
    <definedName name="consolidatedCompensationColHeaderRows">#REF!</definedName>
    <definedName name="consolidatedCompensationRangeToClear">#REF!</definedName>
    <definedName name="consolidatedCompensationRangeToCopy">#REF!</definedName>
    <definedName name="ConsolidateRutile">#REF!</definedName>
    <definedName name="consRT2">#REF!</definedName>
    <definedName name="ConsRT3">#REF!</definedName>
    <definedName name="ConsRT4">#REF!</definedName>
    <definedName name="ConsRT5">#REF!</definedName>
    <definedName name="CONSSUMMARY">#REF!</definedName>
    <definedName name="Construction_Facility_I">#REF!</definedName>
    <definedName name="Construction_Facility_III">#REF!</definedName>
    <definedName name="Construction_Facility_IV">#REF!</definedName>
    <definedName name="Construction_Headroom">#REF!</definedName>
    <definedName name="Construction_Revisions">#REF!</definedName>
    <definedName name="ContIntang_J117">#REF!</definedName>
    <definedName name="CONTRACT">#REF!</definedName>
    <definedName name="Contract_Lift">#REF!</definedName>
    <definedName name="Contract_Range_1">#REF!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ok_Islands">#REF!</definedName>
    <definedName name="Copy_Area">#REF!</definedName>
    <definedName name="cor_var">#REF!</definedName>
    <definedName name="corporateallocation">#REF!</definedName>
    <definedName name="CorporateRevDSCRTable">#REF!</definedName>
    <definedName name="CorpTaxRate">#REF!</definedName>
    <definedName name="Cost_Center_Names">OFFSET(#REF!,0,0,(COUNTA(#REF!))-1,1)</definedName>
    <definedName name="Cost_Center_NamesCol">#REF!</definedName>
    <definedName name="cost2Hier1">#REF!</definedName>
    <definedName name="cost2Hier2">#REF!</definedName>
    <definedName name="cost2Hier3">#REF!</definedName>
    <definedName name="cost2Hier4">#REF!</definedName>
    <definedName name="cost2Hier5">#REF!</definedName>
    <definedName name="cost3Hier1">#REF!</definedName>
    <definedName name="cost3Hier2">#REF!</definedName>
    <definedName name="cost3Hier3">#REF!</definedName>
    <definedName name="cost3Hier4">#REF!</definedName>
    <definedName name="cost3Hier5">#REF!</definedName>
    <definedName name="cost4Hier1">#REF!</definedName>
    <definedName name="cost4Hier2">#REF!</definedName>
    <definedName name="cost4Hier3">#REF!</definedName>
    <definedName name="cost4Hier4">#REF!</definedName>
    <definedName name="cost4Hier5">#REF!</definedName>
    <definedName name="cost5Hier1">#REF!</definedName>
    <definedName name="cost5Hier2">#REF!</definedName>
    <definedName name="cost5Hier3">#REF!</definedName>
    <definedName name="cost5Hier4">#REF!</definedName>
    <definedName name="cost5Hier5">#REF!</definedName>
    <definedName name="Costa_Rica">#REF!</definedName>
    <definedName name="costHier1">#REF!</definedName>
    <definedName name="costHier2">#REF!</definedName>
    <definedName name="costHier3">#REF!</definedName>
    <definedName name="costHier4">#REF!</definedName>
    <definedName name="costHier5">#REF!</definedName>
    <definedName name="costHierAct">#REF!</definedName>
    <definedName name="costHierAva">#REF!</definedName>
    <definedName name="costHierCode">#REF!</definedName>
    <definedName name="costHierEff">#REF!</definedName>
    <definedName name="costHierID">#REF!</definedName>
    <definedName name="costHierName">#REF!</definedName>
    <definedName name="costHierOrgSub">#REF!</definedName>
    <definedName name="costHierOrgVis">#REF!</definedName>
    <definedName name="costHierSup">#REF!</definedName>
    <definedName name="costOrgCont">#REF!</definedName>
    <definedName name="costOrgCont2">#REF!</definedName>
    <definedName name="costOrgCont3">#REF!</definedName>
    <definedName name="costOrgCont4">#REF!</definedName>
    <definedName name="costOrgCont5">#REF!</definedName>
    <definedName name="Côte_DIvoir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iesDD">OFFSET(#REF!,1,0,COUNTA(#REF!)-1,1)</definedName>
    <definedName name="Country">#REF!</definedName>
    <definedName name="countryCities">#REF!</definedName>
    <definedName name="countryCodes">#REF!</definedName>
    <definedName name="countryCodesDD">OFFSET(#REF!,1,0,COUNTA(#REF!)-1,1)</definedName>
    <definedName name="countryCodeTable">OFFSET(#REF!,1,0,COUNTA(#REF!)-1,2)</definedName>
    <definedName name="CountryShortCode">VLOOKUP(Country,CountryTable,2,FALSE)</definedName>
    <definedName name="CountryTable">#REF!</definedName>
    <definedName name="coupon">#REF!</definedName>
    <definedName name="CP">#REF!</definedName>
    <definedName name="CPI">#REF!</definedName>
    <definedName name="CPI_b">#REF!</definedName>
    <definedName name="CPI_Indexation">#REF!</definedName>
    <definedName name="CPI_Q">#REF!</definedName>
    <definedName name="CPI_Rate">#REF!</definedName>
    <definedName name="CPI_TABLE">#REF!</definedName>
    <definedName name="CPI_tbl">#REF!</definedName>
    <definedName name="CR">#REF!</definedName>
    <definedName name="Cr_Int_Rate">#REF!</definedName>
    <definedName name="CR_Table">#REF!</definedName>
    <definedName name="CRCP_final_year">#REF!</definedName>
    <definedName name="CRCP_span" comment="Generic cover sheet">CONCATENATE(CRCP_y1, " to ",CRCP_y5)</definedName>
    <definedName name="CRCP_y1">#REF!</definedName>
    <definedName name="CRCP_y10">#REF!</definedName>
    <definedName name="CRCP_y11">#REF!</definedName>
    <definedName name="CRCP_y12">#REF!</definedName>
    <definedName name="CRCP_y13">#REF!</definedName>
    <definedName name="CRCP_y14">#REF!</definedName>
    <definedName name="CRCP_y15">#REF!</definedName>
    <definedName name="CRCP_y2">#REF!</definedName>
    <definedName name="CRCP_y3">#REF!</definedName>
    <definedName name="CRCP_y4">#REF!</definedName>
    <definedName name="CRCP_y5">#REF!</definedName>
    <definedName name="CRCP_y6">#REF!</definedName>
    <definedName name="CRCP_y7">#REF!</definedName>
    <definedName name="CRCP_y8">#REF!</definedName>
    <definedName name="CRCP_y9">#REF!</definedName>
    <definedName name="Create_Union_Names">#REF!:INDEX(#REF!,COUNTIF(#REF!,"&lt;&gt;"))</definedName>
    <definedName name="CREATESUMMARYJNLS1">#REF!</definedName>
    <definedName name="CredEntAcqu_NC_J117">#REF!</definedName>
    <definedName name="CreditorDays">#REF!</definedName>
    <definedName name="CRITERIACOLUMN1">#REF!</definedName>
    <definedName name="Croatia">#REF!</definedName>
    <definedName name="CRY">#REF!</definedName>
    <definedName name="cStart">#REF!</definedName>
    <definedName name="CT">#REF!</definedName>
    <definedName name="CTEC_CRCA_LD">#REF!</definedName>
    <definedName name="CTEC_Ops_LD">#REF!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ba">#REF!</definedName>
    <definedName name="CUC">#REF!</definedName>
    <definedName name="Cur_Catergory">#REF!</definedName>
    <definedName name="Cur_period">#REF!</definedName>
    <definedName name="Curaçao">#REF!</definedName>
    <definedName name="Currency">#REF!</definedName>
    <definedName name="Currency_Code">OFFSET(#REF!,0,0,(COUNTA(#REF!))-1,1)</definedName>
    <definedName name="Currency_Code_2">#REF!</definedName>
    <definedName name="currencyCodesDD">OFFSET(#REF!,1,0,COUNTA(#REF!)-1,1)</definedName>
    <definedName name="Current_valuations">#REF!</definedName>
    <definedName name="CurrentFY">#REF!</definedName>
    <definedName name="CurrentMonth">#REF!</definedName>
    <definedName name="CurrentPeriod">#REF!</definedName>
    <definedName name="CurrentYear">#REF!</definedName>
    <definedName name="CurrMonth">#REF!</definedName>
    <definedName name="cusIDTable">OFFSET(#REF!,1,0,COUNTA(#REF!)-13,2)</definedName>
    <definedName name="CuSm_Monthly_Gas_Usage">#REF!</definedName>
    <definedName name="Cust_Status">#REF!</definedName>
    <definedName name="Cust_Table">#REF!</definedName>
    <definedName name="CUSTBUD99">#REF!</definedName>
    <definedName name="CustEmailRange">#REF!</definedName>
    <definedName name="CUSTGAINS">#REF!</definedName>
    <definedName name="CUSTGAINS99">#REF!</definedName>
    <definedName name="CUSTMENU">#REF!</definedName>
    <definedName name="Custom_Worktag_Dimension">OFFSET(#REF!,0,0,(COUNTA(#REF!))-1,1)</definedName>
    <definedName name="Custom_Worktag_Type">OFFSET(#REF!,0,0,(COUNTA(#REF!))-3,1)</definedName>
    <definedName name="Customer_Group">OFFSET(#REF!,0,0,(COUNTA(#REF!))-1,1)</definedName>
    <definedName name="Customer_Name">#REF!</definedName>
    <definedName name="CUSTOMER_SITES">#REF!</definedName>
    <definedName name="Customer_Table">#REF!</definedName>
    <definedName name="CUSTOMER_TABLE_2">#REF!</definedName>
    <definedName name="Customer_Type">#REF!</definedName>
    <definedName name="customerNamesDD">OFFSET(#REF!,1,0,COUNTA(#REF!)-1,1)</definedName>
    <definedName name="CUSTOMERS">#REF!</definedName>
    <definedName name="CUSTOMERSITES">#REF!</definedName>
    <definedName name="CUSTOMERTABLE">#REF!</definedName>
    <definedName name="custOrg1.2Hier1">#REF!</definedName>
    <definedName name="custOrg1.2Hier2">#REF!</definedName>
    <definedName name="custOrg1.2Hier3">#REF!</definedName>
    <definedName name="custOrg1.2Hier4">#REF!</definedName>
    <definedName name="custOrg1.2Hier5">#REF!</definedName>
    <definedName name="custOrg1.3Hier1">#REF!</definedName>
    <definedName name="custOrg1.3Hier2">#REF!</definedName>
    <definedName name="custOrg1.3Hier3">#REF!</definedName>
    <definedName name="custOrg1.3Hier4">#REF!</definedName>
    <definedName name="custOrg1.3Hier5">#REF!</definedName>
    <definedName name="custOrg1.4Hier1">#REF!</definedName>
    <definedName name="custOrg1.4Hier2">#REF!</definedName>
    <definedName name="custOrg1.4Hier3">#REF!</definedName>
    <definedName name="custOrg1.4Hier4">#REF!</definedName>
    <definedName name="custOrg1.4Hier5">#REF!</definedName>
    <definedName name="custOrg1.5Hier1">#REF!</definedName>
    <definedName name="custOrg1.5Hier2">#REF!</definedName>
    <definedName name="custOrg1.5Hier3">#REF!</definedName>
    <definedName name="custOrg1.5Hier4">#REF!</definedName>
    <definedName name="custOrg1.5Hier5">#REF!</definedName>
    <definedName name="custOrg1.Hier1">#REF!</definedName>
    <definedName name="custOrg1.Hier2">#REF!</definedName>
    <definedName name="custOrg1.Hier3">#REF!</definedName>
    <definedName name="custOrg1.Hier4">#REF!</definedName>
    <definedName name="custOrg1.Hier5">#REF!</definedName>
    <definedName name="custOrg1.OrgCont">#REF!</definedName>
    <definedName name="custOrg1.OrgCont2">#REF!</definedName>
    <definedName name="custOrg1.OrgCont3">#REF!</definedName>
    <definedName name="custOrg1.OrgCont4">#REF!</definedName>
    <definedName name="custOrg1.OrgCont5">#REF!</definedName>
    <definedName name="custOrg1Code">#REF!</definedName>
    <definedName name="custOrg1ID">#REF!</definedName>
    <definedName name="custOrg1IncCode">#REF!</definedName>
    <definedName name="custOrg1Name">#REF!</definedName>
    <definedName name="custOrg1OrgSub">#REF!</definedName>
    <definedName name="custOrg1OrgType">#REF!</definedName>
    <definedName name="custOrg2.2Hier1">#REF!</definedName>
    <definedName name="custOrg2.2Hier2">#REF!</definedName>
    <definedName name="custOrg2.2Hier3">#REF!</definedName>
    <definedName name="custOrg2.2Hier4">#REF!</definedName>
    <definedName name="custOrg2.2Hier5">#REF!</definedName>
    <definedName name="custOrg2.3Hier1">#REF!</definedName>
    <definedName name="custOrg2.3Hier2">#REF!</definedName>
    <definedName name="custOrg2.3Hier3">#REF!</definedName>
    <definedName name="custOrg2.3Hier4">#REF!</definedName>
    <definedName name="custOrg2.3Hier5">#REF!</definedName>
    <definedName name="custOrg2.4Hier1">#REF!</definedName>
    <definedName name="custOrg2.4Hier2">#REF!</definedName>
    <definedName name="custOrg2.4Hier3">#REF!</definedName>
    <definedName name="custOrg2.4Hier4">#REF!</definedName>
    <definedName name="custOrg2.4Hier5">#REF!</definedName>
    <definedName name="custOrg2.5Hier1">#REF!</definedName>
    <definedName name="custOrg2.5Hier2">#REF!</definedName>
    <definedName name="custOrg2.5Hier3">#REF!</definedName>
    <definedName name="custOrg2.5Hier4">#REF!</definedName>
    <definedName name="custOrg2.5Hier5">#REF!</definedName>
    <definedName name="custOrg2.Hier1">#REF!</definedName>
    <definedName name="custOrg2.Hier2">#REF!</definedName>
    <definedName name="custOrg2.Hier3">#REF!</definedName>
    <definedName name="custOrg2.Hier4">#REF!</definedName>
    <definedName name="custOrg2.Hier5">#REF!</definedName>
    <definedName name="custOrg2.OrgCont">#REF!</definedName>
    <definedName name="custOrg2.OrgCont2">#REF!</definedName>
    <definedName name="custOrg2.OrgCont3">#REF!</definedName>
    <definedName name="custOrg2.OrgCont4">#REF!</definedName>
    <definedName name="custOrg2.OrgCont5">#REF!</definedName>
    <definedName name="custOrg2Code">#REF!</definedName>
    <definedName name="custOrg2ID">#REF!</definedName>
    <definedName name="custOrg2IncCode">#REF!</definedName>
    <definedName name="custOrg2Name">#REF!</definedName>
    <definedName name="custOrg2OrgSub">#REF!</definedName>
    <definedName name="custOrg2OrgType">#REF!</definedName>
    <definedName name="custOrg3.2Hier1">#REF!</definedName>
    <definedName name="custOrg3.2Hier2">#REF!</definedName>
    <definedName name="custOrg3.2Hier3">#REF!</definedName>
    <definedName name="custOrg3.2Hier4">#REF!</definedName>
    <definedName name="custOrg3.2Hier5">#REF!</definedName>
    <definedName name="custOrg3.3Hier1">#REF!</definedName>
    <definedName name="custOrg3.3Hier2">#REF!</definedName>
    <definedName name="custOrg3.3Hier3">#REF!</definedName>
    <definedName name="custOrg3.3Hier4">#REF!</definedName>
    <definedName name="custOrg3.3Hier5">#REF!</definedName>
    <definedName name="custOrg3.4Hier1">#REF!</definedName>
    <definedName name="custOrg3.4Hier2">#REF!</definedName>
    <definedName name="custOrg3.4Hier3">#REF!</definedName>
    <definedName name="custOrg3.4Hier4">#REF!</definedName>
    <definedName name="custOrg3.4Hier5">#REF!</definedName>
    <definedName name="custOrg3.5Hier1">#REF!</definedName>
    <definedName name="custOrg3.5Hier2">#REF!</definedName>
    <definedName name="custOrg3.5Hier3">#REF!</definedName>
    <definedName name="custOrg3.5Hier4">#REF!</definedName>
    <definedName name="custOrg3.5Hier5">#REF!</definedName>
    <definedName name="custOrg3.Hier1">#REF!</definedName>
    <definedName name="custOrg3.Hier2">#REF!</definedName>
    <definedName name="custOrg3.Hier3">#REF!</definedName>
    <definedName name="custOrg3.Hier4">#REF!</definedName>
    <definedName name="custOrg3.Hier5">#REF!</definedName>
    <definedName name="custOrg3.OrgCont">#REF!</definedName>
    <definedName name="custOrg3.OrgCont2">#REF!</definedName>
    <definedName name="custOrg3.OrgCont3">#REF!</definedName>
    <definedName name="custOrg3.OrgCont4">#REF!</definedName>
    <definedName name="custOrg3.OrgCont5">#REF!</definedName>
    <definedName name="custOrg3Code">#REF!</definedName>
    <definedName name="custOrg3ID">#REF!</definedName>
    <definedName name="custOrg3IncCode">#REF!</definedName>
    <definedName name="custOrg3Name">#REF!</definedName>
    <definedName name="custOrg3OrgSub">#REF!</definedName>
    <definedName name="custOrg3OrgType">#REF!</definedName>
    <definedName name="custOrg4.2Hier1">#REF!</definedName>
    <definedName name="custOrg4.2Hier2">#REF!</definedName>
    <definedName name="custOrg4.2Hier3">#REF!</definedName>
    <definedName name="custOrg4.2Hier4">#REF!</definedName>
    <definedName name="custOrg4.2Hier5">#REF!</definedName>
    <definedName name="custOrg4.3Hier1">#REF!</definedName>
    <definedName name="custOrg4.3Hier2">#REF!</definedName>
    <definedName name="custOrg4.3Hier3">#REF!</definedName>
    <definedName name="custOrg4.3Hier4">#REF!</definedName>
    <definedName name="custOrg4.3Hier5">#REF!</definedName>
    <definedName name="custOrg4.4Hier1">#REF!</definedName>
    <definedName name="custOrg4.4Hier2">#REF!</definedName>
    <definedName name="custOrg4.4Hier3">#REF!</definedName>
    <definedName name="custOrg4.4Hier4">#REF!</definedName>
    <definedName name="custOrg4.4Hier5">#REF!</definedName>
    <definedName name="custOrg4.5Hier1">#REF!</definedName>
    <definedName name="custOrg4.5Hier2">#REF!</definedName>
    <definedName name="custOrg4.5Hier3">#REF!</definedName>
    <definedName name="custOrg4.5Hier4">#REF!</definedName>
    <definedName name="custOrg4.5Hier5">#REF!</definedName>
    <definedName name="custOrg4.Hier1">#REF!</definedName>
    <definedName name="custOrg4.Hier2">#REF!</definedName>
    <definedName name="custOrg4.Hier3">#REF!</definedName>
    <definedName name="custOrg4.Hier4">#REF!</definedName>
    <definedName name="custOrg4.Hier5">#REF!</definedName>
    <definedName name="custOrg4.OrgCont">#REF!</definedName>
    <definedName name="custOrg4.OrgCont2">#REF!</definedName>
    <definedName name="custOrg4.OrgCont3">#REF!</definedName>
    <definedName name="custOrg4.OrgCont4">#REF!</definedName>
    <definedName name="custOrg4.OrgCont5">#REF!</definedName>
    <definedName name="custOrg4Code">#REF!</definedName>
    <definedName name="custOrg4ID">#REF!</definedName>
    <definedName name="custOrg4IncCode">#REF!</definedName>
    <definedName name="custOrg4Name">#REF!</definedName>
    <definedName name="custOrg4OrgSub">#REF!</definedName>
    <definedName name="custOrg4OrgType">#REF!</definedName>
    <definedName name="custOrg5.2Hier1">#REF!</definedName>
    <definedName name="custOrg5.2Hier2">#REF!</definedName>
    <definedName name="custOrg5.2Hier3">#REF!</definedName>
    <definedName name="custOrg5.2Hier4">#REF!</definedName>
    <definedName name="custOrg5.2Hier5">#REF!</definedName>
    <definedName name="custOrg5.3Hier1">#REF!</definedName>
    <definedName name="custOrg5.3Hier2">#REF!</definedName>
    <definedName name="custOrg5.3Hier3">#REF!</definedName>
    <definedName name="custOrg5.3Hier4">#REF!</definedName>
    <definedName name="custOrg5.3Hier5">#REF!</definedName>
    <definedName name="custOrg5.4Hier1">#REF!</definedName>
    <definedName name="custOrg5.4Hier2">#REF!</definedName>
    <definedName name="custOrg5.4Hier3">#REF!</definedName>
    <definedName name="custOrg5.4Hier4">#REF!</definedName>
    <definedName name="custOrg5.4Hier5">#REF!</definedName>
    <definedName name="custOrg5.5Hier1">#REF!</definedName>
    <definedName name="custOrg5.5Hier2">#REF!</definedName>
    <definedName name="custOrg5.5Hier3">#REF!</definedName>
    <definedName name="custOrg5.5Hier4">#REF!</definedName>
    <definedName name="custOrg5.5Hier5">#REF!</definedName>
    <definedName name="custOrg5.Hier1">#REF!</definedName>
    <definedName name="custOrg5.Hier2">#REF!</definedName>
    <definedName name="custOrg5.Hier3">#REF!</definedName>
    <definedName name="custOrg5.Hier4">#REF!</definedName>
    <definedName name="custOrg5.Hier5">#REF!</definedName>
    <definedName name="custOrg5.OrgCont">#REF!</definedName>
    <definedName name="custOrg5.OrgCont2">#REF!</definedName>
    <definedName name="custOrg5.OrgCont3">#REF!</definedName>
    <definedName name="custOrg5.OrgCont4">#REF!</definedName>
    <definedName name="custOrg5.OrgCont5">#REF!</definedName>
    <definedName name="custOrg5Code">#REF!</definedName>
    <definedName name="custOrg5ID">#REF!</definedName>
    <definedName name="custOrg5IncCode">#REF!</definedName>
    <definedName name="custOrg5Name">#REF!</definedName>
    <definedName name="custOrg5OrgSub">#REF!</definedName>
    <definedName name="custOrg5OrgType">#REF!</definedName>
    <definedName name="custOrgHierInCode">#REF!</definedName>
    <definedName name="CustSelectedRange">#REF!</definedName>
    <definedName name="CustSummaryLookup">#REF!</definedName>
    <definedName name="custWorktagRefID">#REF!</definedName>
    <definedName name="custWorkType">#REF!</definedName>
    <definedName name="custWorkTypeID">#REF!</definedName>
    <definedName name="Cylinder">#REF!</definedName>
    <definedName name="Cyprus">#REF!</definedName>
    <definedName name="Czech_Republic">#REF!</definedName>
    <definedName name="d" hidden="1">{#N/A,#N/A,FALSE,"CapitalReport"}</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_Graph">#REF!</definedName>
    <definedName name="Data_Graph11">#REF!</definedName>
    <definedName name="Data_Graph11ECH">#REF!</definedName>
    <definedName name="Data_Graph1ECH">#REF!</definedName>
    <definedName name="Data_Graph2ECH">#REF!</definedName>
    <definedName name="Data_Graph3ECH">#REF!</definedName>
    <definedName name="data_na">#REF!</definedName>
    <definedName name="data2">#REF!</definedName>
    <definedName name="data3">#REF!</definedName>
    <definedName name="Data30Jun">#REF!</definedName>
    <definedName name="Data31Dec">#REF!</definedName>
    <definedName name="data4">#REF!</definedName>
    <definedName name="_xlnm.Database">#REF!</definedName>
    <definedName name="DATAJUNE06page">#REF!</definedName>
    <definedName name="DataRange">#REF!</definedName>
    <definedName name="DATE">#REF!</definedName>
    <definedName name="date_">#REF!</definedName>
    <definedName name="Date_asset_valuation">#REF!</definedName>
    <definedName name="Date_Range">#REF!,#REF!</definedName>
    <definedName name="Date_Range_Data">#REF!</definedName>
    <definedName name="Date_start">#REF!</definedName>
    <definedName name="DateColumn">OFFSET(DateHeading,0,0,_pdNoOfPayments+3,1)</definedName>
    <definedName name="DateHeading">#REF!</definedName>
    <definedName name="datep">#REF!</definedName>
    <definedName name="Dates">OFFSET(CalculatedDatesHeading,2,0,_pdNoOfPayments+1,1)</definedName>
    <definedName name="Dates_End">#REF!</definedName>
    <definedName name="DATOk">#REF!</definedName>
    <definedName name="DATXS">#REF!</definedName>
    <definedName name="days">#REF!</definedName>
    <definedName name="Days_In_Wk">#REF!</definedName>
    <definedName name="Days_Yr">#REF!</definedName>
    <definedName name="DaysPerWeek">#REF!</definedName>
    <definedName name="DaysWhole">#REF!</definedName>
    <definedName name="DB">"WIREAUPROD"</definedName>
    <definedName name="DBNAME1">#REF!</definedName>
    <definedName name="DBPath">#REF!</definedName>
    <definedName name="DBUSERNAME1">#REF!</definedName>
    <definedName name="dd" hidden="1">{#N/A,#N/A,FALSE,"CapitalReport"}</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#REF!</definedName>
    <definedName name="Debt_Case">#REF!</definedName>
    <definedName name="DebtorDays">#REF!</definedName>
    <definedName name="DebtRepaymentDate">#REF!</definedName>
    <definedName name="Dec">#REF!</definedName>
    <definedName name="Dec08spend">#REF!</definedName>
    <definedName name="DEC09SPEND">#REF!</definedName>
    <definedName name="december" hidden="1">{#N/A,#N/A,FALSE,"CapitalReport"}</definedName>
    <definedName name="Ded_Div43">#REF!</definedName>
    <definedName name="DefA1">#REF!</definedName>
    <definedName name="DefA2">#REF!</definedName>
    <definedName name="Default_Language">#REF!</definedName>
    <definedName name="degrates10">#REF!</definedName>
    <definedName name="DELETELOGICTYPE1">#REF!</definedName>
    <definedName name="Denmark">#REF!</definedName>
    <definedName name="DepositRateTable">#REF!</definedName>
    <definedName name="DepProfile">#REF!</definedName>
    <definedName name="DEPT">#REF!</definedName>
    <definedName name="desc">#REF!</definedName>
    <definedName name="DETAILEDCONSOLIDATION">#REF!</definedName>
    <definedName name="Details">#REF!</definedName>
    <definedName name="DF_GRID_2">Movement #REF!</definedName>
    <definedName name="DfltBA">#REF!</definedName>
    <definedName name="DinStep1">#REF!</definedName>
    <definedName name="DinStep2">#REF!</definedName>
    <definedName name="DinStep3">#REF!</definedName>
    <definedName name="DinStep4">#REF!</definedName>
    <definedName name="DinStep5">#REF!</definedName>
    <definedName name="DinStep6">#REF!</definedName>
    <definedName name="disc_fact">#REF!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eservCopy">#REF!</definedName>
    <definedName name="DistReservPaste">#REF!</definedName>
    <definedName name="Distributor">#REF!</definedName>
    <definedName name="Div43Claim_B055">#REF!</definedName>
    <definedName name="division_code">#REF!</definedName>
    <definedName name="Djibouti">#REF!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#REF!</definedName>
    <definedName name="DME_BeforeCloseCompleted" hidden="1">"True"</definedName>
    <definedName name="DME_Dirty" hidden="1">"False"</definedName>
    <definedName name="DME_LocalFile" hidden="1">"True"</definedName>
    <definedName name="dms_060301_checkvalue">#REF!</definedName>
    <definedName name="dms_060301_LastRow">#REF!</definedName>
    <definedName name="dms_060701_ARR_MaxRows">#REF!</definedName>
    <definedName name="dms_060701_Reset_MaxRows">#REF!</definedName>
    <definedName name="dms_060701_StartDateTxt">#REF!</definedName>
    <definedName name="dms_0608_LastRow">#REF!</definedName>
    <definedName name="dms_0608_OffsetRows">#REF!</definedName>
    <definedName name="dms_060801_StartCell">#REF!</definedName>
    <definedName name="DMS_50_02_01">#REF!</definedName>
    <definedName name="DMS_50_02_02">#REF!</definedName>
    <definedName name="DMS_50_02_04">#REF!</definedName>
    <definedName name="dms_663_List">#REF!</definedName>
    <definedName name="dms_AAD_AC_VALUES">#REF!</definedName>
    <definedName name="dms_AAD_AI_VALUES">#REF!</definedName>
    <definedName name="dms_ABN_List">#REF!</definedName>
    <definedName name="dms_ACE_AC_VALUES">#REF!</definedName>
    <definedName name="dms_ACE_AI_VALUES">#REF!</definedName>
    <definedName name="dms_Addr1_List">#REF!</definedName>
    <definedName name="dms_Addr2_List">#REF!</definedName>
    <definedName name="dms_Amendment_Text">#REF!</definedName>
    <definedName name="dms_ANC_VALUES">#REF!</definedName>
    <definedName name="dms_BaseStepTrend">#REF!</definedName>
    <definedName name="dms_Cal_Year_B4_CRY">#REF!</definedName>
    <definedName name="dms_CBD_flag">#REF!</definedName>
    <definedName name="dms_CF_8.1_Neg">#REF!</definedName>
    <definedName name="dms_CF_F10">#REF!</definedName>
    <definedName name="dms_CF_TradingName">#REF!</definedName>
    <definedName name="dms_CFinalYear_List">#REF!</definedName>
    <definedName name="dms_Confid_status_List">#REF!</definedName>
    <definedName name="dms_ContactEmail_List">#REF!</definedName>
    <definedName name="dms_ContactName1_List">#REF!</definedName>
    <definedName name="dms_ContactPh1_List">#REF!</definedName>
    <definedName name="DMS_CostOfCapitalParameters">#REF!</definedName>
    <definedName name="dms_CRAB_DESC">#REF!</definedName>
    <definedName name="dms_CRAB_VALUES">#REF!</definedName>
    <definedName name="dms_CRAB_VALUES_AC_2">#REF!</definedName>
    <definedName name="dms_CRAB_VALUES_PAI_2">#REF!</definedName>
    <definedName name="dms_CRCP_FinalYear_Ref">#REF!</definedName>
    <definedName name="dms_CRCP_FinalYear_Result">#REF!</definedName>
    <definedName name="dms_CRCP_FirstYear_Result">#REF!</definedName>
    <definedName name="dms_CRCP_index">#REF!</definedName>
    <definedName name="dms_CRCP_start_row">#REF!</definedName>
    <definedName name="dms_CRCP_years">#REF!</definedName>
    <definedName name="dms_CRCP_yM">#REF!</definedName>
    <definedName name="dms_CRCP_yN">#REF!</definedName>
    <definedName name="dms_CRCP_yO">#REF!</definedName>
    <definedName name="dms_CRCP_yP">#REF!</definedName>
    <definedName name="dms_CRCP_yQ">#REF!</definedName>
    <definedName name="dms_CRCP_yR">#REF!</definedName>
    <definedName name="dms_CRCP_yS">#REF!</definedName>
    <definedName name="dms_CRCP_yT">#REF!</definedName>
    <definedName name="dms_CRCP_yU">#REF!</definedName>
    <definedName name="dms_CRCP_yV">#REF!</definedName>
    <definedName name="dms_CRCP_yW">#REF!</definedName>
    <definedName name="dms_CRCP_yX">#REF!</definedName>
    <definedName name="dms_CRCP_yY">#REF!</definedName>
    <definedName name="dms_CRCP_yZ">#REF!</definedName>
    <definedName name="dms_CRCPlength_List">#REF!</definedName>
    <definedName name="dms_CRCPlength_Num">#REF!</definedName>
    <definedName name="dms_CRCPlength_Num_List">#REF!</definedName>
    <definedName name="dms_CRY_ListC">#REF!</definedName>
    <definedName name="dms_CRY_ListF">#REF!</definedName>
    <definedName name="dms_CRY_RYE">#REF!</definedName>
    <definedName name="dms_CRY_start_row">#REF!</definedName>
    <definedName name="dms_CRY_start_year">#REF!</definedName>
    <definedName name="dms_CRYc_y1">#REF!</definedName>
    <definedName name="dms_CRYc_y10">#REF!</definedName>
    <definedName name="dms_CRYc_y11">#REF!</definedName>
    <definedName name="dms_CRYc_y12">#REF!</definedName>
    <definedName name="dms_CRYc_y13">#REF!</definedName>
    <definedName name="dms_CRYc_y14">#REF!</definedName>
    <definedName name="dms_CRYc_y15">#REF!</definedName>
    <definedName name="dms_CRYc_y16">#REF!</definedName>
    <definedName name="dms_CRYc_y17">#REF!</definedName>
    <definedName name="dms_CRYc_y18">#REF!</definedName>
    <definedName name="dms_CRYc_y19">#REF!</definedName>
    <definedName name="dms_CRYc_y2">#REF!</definedName>
    <definedName name="dms_CRYc_y3">#REF!</definedName>
    <definedName name="dms_CRYc_y4">#REF!</definedName>
    <definedName name="dms_CRYc_y5">#REF!</definedName>
    <definedName name="dms_CRYc_y6">#REF!</definedName>
    <definedName name="dms_CRYc_y7">#REF!</definedName>
    <definedName name="dms_CRYc_y8">#REF!</definedName>
    <definedName name="dms_CRYc_y9">#REF!</definedName>
    <definedName name="dms_CRYf_y1">#REF!</definedName>
    <definedName name="dms_CRYf_y10">#REF!</definedName>
    <definedName name="dms_CRYf_y11">#REF!</definedName>
    <definedName name="dms_CRYf_y12">#REF!</definedName>
    <definedName name="dms_CRYf_y13">#REF!</definedName>
    <definedName name="dms_CRYf_y14">#REF!</definedName>
    <definedName name="dms_CRYf_y15">#REF!</definedName>
    <definedName name="dms_CRYf_y16">#REF!</definedName>
    <definedName name="dms_CRYf_y17">#REF!</definedName>
    <definedName name="dms_CRYf_y18">#REF!</definedName>
    <definedName name="dms_CRYf_y19">#REF!</definedName>
    <definedName name="dms_CRYf_y2">#REF!</definedName>
    <definedName name="dms_CRYf_y3">#REF!</definedName>
    <definedName name="dms_CRYf_y4">#REF!</definedName>
    <definedName name="dms_CRYf_y5">#REF!</definedName>
    <definedName name="dms_CRYf_y6">#REF!</definedName>
    <definedName name="dms_CRYf_y7">#REF!</definedName>
    <definedName name="dms_CRYf_y8">#REF!</definedName>
    <definedName name="dms_CRYf_y9">#REF!</definedName>
    <definedName name="dms_cy10">#REF!</definedName>
    <definedName name="dms_cy3">#REF!</definedName>
    <definedName name="dms_cy4">#REF!</definedName>
    <definedName name="dms_cy5">#REF!</definedName>
    <definedName name="dms_cy6">#REF!</definedName>
    <definedName name="dms_cy7">#REF!</definedName>
    <definedName name="dms_cy8">#REF!</definedName>
    <definedName name="dms_cy9">#REF!</definedName>
    <definedName name="dms_DataQuality">#REF!</definedName>
    <definedName name="dms_DataQuality_List">#REF!</definedName>
    <definedName name="dms_DBAFAUC_DESC">#REF!</definedName>
    <definedName name="dms_DBAFAUC_VALUES">#REF!</definedName>
    <definedName name="dms_DBAFNC_DESC">#REF!</definedName>
    <definedName name="dms_DBAFNC_VALUES">#REF!</definedName>
    <definedName name="dms_DBAFNC_VALUES_AC_2">#REF!</definedName>
    <definedName name="dms_DBAFNC_VALUES_PAI_2">#REF!</definedName>
    <definedName name="dms_DeterminationRef_List">#REF!</definedName>
    <definedName name="dms_DollarReal">#REF!</definedName>
    <definedName name="dms_DollarReal_year">#REF!</definedName>
    <definedName name="dms_DQ_2">#REF!</definedName>
    <definedName name="dms_FeederName_1">#REF!</definedName>
    <definedName name="dms_FeederName_2">#REF!</definedName>
    <definedName name="dms_FeederName_3">#REF!</definedName>
    <definedName name="dms_FeederName_4">#REF!</definedName>
    <definedName name="dms_FeederName_5">#REF!</definedName>
    <definedName name="dms_FeederType_5_flag">#REF!</definedName>
    <definedName name="dms_FifthFeeder_flag_NSP">#REF!</definedName>
    <definedName name="dms_FinalYear_List">#REF!</definedName>
    <definedName name="dms_FormControl_Choices">#REF!</definedName>
    <definedName name="dms_FormControl_List">#REF!</definedName>
    <definedName name="dms_FRCP_ListC">#REF!</definedName>
    <definedName name="dms_FRCP_ListF">#REF!</definedName>
    <definedName name="dms_FRCP_start_row">#REF!</definedName>
    <definedName name="dms_FRCP_y1">#REF!</definedName>
    <definedName name="dms_FRCP_y10">#REF!</definedName>
    <definedName name="dms_FRCP_y11">#REF!</definedName>
    <definedName name="dms_FRCP_y12">#REF!</definedName>
    <definedName name="dms_FRCP_y13">#REF!</definedName>
    <definedName name="dms_FRCP_y14">#REF!</definedName>
    <definedName name="dms_FRCP_y2">#REF!</definedName>
    <definedName name="dms_FRCP_y3">#REF!</definedName>
    <definedName name="dms_FRCP_y4">#REF!</definedName>
    <definedName name="dms_FRCP_y5">#REF!</definedName>
    <definedName name="dms_FRCP_y6">#REF!</definedName>
    <definedName name="dms_FRCP_y7">#REF!</definedName>
    <definedName name="dms_FRCP_y8">#REF!</definedName>
    <definedName name="dms_FRCP_y9">#REF!</definedName>
    <definedName name="dms_FRCPlength_List">#REF!</definedName>
    <definedName name="dms_FRCPlength_Num">#REF!</definedName>
    <definedName name="dms_FRCPlength_Num_List">#REF!</definedName>
    <definedName name="dms_fy10">#REF!</definedName>
    <definedName name="dms_fy3">#REF!</definedName>
    <definedName name="dms_fy4">#REF!</definedName>
    <definedName name="dms_fy5">#REF!</definedName>
    <definedName name="dms_fy6">#REF!</definedName>
    <definedName name="dms_fy7">#REF!</definedName>
    <definedName name="dms_fy8">#REF!</definedName>
    <definedName name="dms_fy9">#REF!</definedName>
    <definedName name="dms_FYAA_DESC">#REF!</definedName>
    <definedName name="dms_FYAA_VALUES_AC">#REF!</definedName>
    <definedName name="dms_FYAA_VALUES_PAI">#REF!</definedName>
    <definedName name="dms_Header_Span">#REF!</definedName>
    <definedName name="dms_InputSource">#REF!</definedName>
    <definedName name="dms_InputTradingName">#REF!</definedName>
    <definedName name="dms_JurisdictionList">#REF!</definedName>
    <definedName name="dms_LeapYear_Result">#REF!</definedName>
    <definedName name="dms_LongRural_flag">#REF!</definedName>
    <definedName name="dms_Model">#REF!</definedName>
    <definedName name="dms_Model_List">#REF!</definedName>
    <definedName name="dms_Model_Span">#REF!</definedName>
    <definedName name="dms_Model_Span_List">#REF!</definedName>
    <definedName name="dms_MultiYear_FinalYear_Ref">#REF!</definedName>
    <definedName name="dms_MultiYear_FinalYear_Result">#REF!</definedName>
    <definedName name="dms_MultiYear_Flag">#REF!</definedName>
    <definedName name="dms_MultiYear_ResponseFlag">#REF!</definedName>
    <definedName name="dms_NANC_DESC">#REF!</definedName>
    <definedName name="dms_NANC_VALUES">#REF!</definedName>
    <definedName name="dms_NANC_VALUES_AC_2">#REF!</definedName>
    <definedName name="dms_NANC_VALUES_PAI_2">#REF!</definedName>
    <definedName name="dms_NARD_DESC">#REF!</definedName>
    <definedName name="dms_NARD_VALUES">#REF!</definedName>
    <definedName name="dms_NARD_VALUES_AC_2">#REF!</definedName>
    <definedName name="dms_NARD_VALUES_PAI_2">#REF!</definedName>
    <definedName name="dms_NORAB_DESC">#REF!</definedName>
    <definedName name="dms_NORAB_VALUES">#REF!</definedName>
    <definedName name="dms_NORAB_VALUES_AC_2">#REF!</definedName>
    <definedName name="dms_NORAB_VALUES_PAI_2">#REF!</definedName>
    <definedName name="dms_OTAV_VALUES">#REF!</definedName>
    <definedName name="dms_PAddr1_List">#REF!</definedName>
    <definedName name="dms_PAddr2_List">#REF!</definedName>
    <definedName name="dms_PostCode_List">#REF!</definedName>
    <definedName name="dms_PPostCode_List">#REF!</definedName>
    <definedName name="dms_PRCP_start_row">#REF!</definedName>
    <definedName name="dms_PRCPlength_List">#REF!</definedName>
    <definedName name="dms_PRCPlength_Num">#REF!</definedName>
    <definedName name="dms_Previous_DollarReal_year">#REF!</definedName>
    <definedName name="dms_PState_List">#REF!</definedName>
    <definedName name="dms_PSuburb_List">#REF!</definedName>
    <definedName name="dms_Public_Lighting_List">#REF!</definedName>
    <definedName name="dms_RDAUC_DESC">#REF!</definedName>
    <definedName name="dms_RDAUC_VALUES">#REF!</definedName>
    <definedName name="dms_RDNC_DESC">#REF!</definedName>
    <definedName name="dms_RDNC_VALUES">#REF!</definedName>
    <definedName name="dms_RDNC_VALUES_AC_2">#REF!</definedName>
    <definedName name="dms_RDNC_VALUES_PAI_2">#REF!</definedName>
    <definedName name="dms_Reg_Year_Span">#REF!</definedName>
    <definedName name="dms_Reset_final_year">#REF!</definedName>
    <definedName name="dms_Reset_RYE">#REF!</definedName>
    <definedName name="dms_Reset_Span">#REF!</definedName>
    <definedName name="dms_RPT">#REF!</definedName>
    <definedName name="dms_RPT_List">#REF!</definedName>
    <definedName name="dms_RPTMonth">#REF!</definedName>
    <definedName name="dms_RPTMonth_List">#REF!</definedName>
    <definedName name="dms_RYE">#REF!</definedName>
    <definedName name="dms_RYE_Formula_Result">#REF!</definedName>
    <definedName name="dms_RYE_result">#REF!</definedName>
    <definedName name="dms_RYE_start_row">#REF!</definedName>
    <definedName name="dms_Sector_List">#REF!</definedName>
    <definedName name="dms_Segment">#REF!</definedName>
    <definedName name="dms_Segment_List">#REF!</definedName>
    <definedName name="dms_Selected_Quality">#REF!</definedName>
    <definedName name="dms_Selected_Source">#REF!</definedName>
    <definedName name="dms_Selected_Status">#REF!</definedName>
    <definedName name="dms_ShortRural_flag">#REF!</definedName>
    <definedName name="dms_SingleYear_FinalYear_Ref">#REF!</definedName>
    <definedName name="dms_SingleYear_FinalYear_Result">#REF!</definedName>
    <definedName name="dms_SingleYear_Model">#REF!</definedName>
    <definedName name="dms_SingleYearModel">#REF!</definedName>
    <definedName name="dms_Source_List">#REF!</definedName>
    <definedName name="dms_SourceList">#REF!</definedName>
    <definedName name="dms_Specified_FinalYear">#REF!</definedName>
    <definedName name="dms_Specified_RYE">#REF!</definedName>
    <definedName name="dms_SpecifiedYear_Span">#REF!</definedName>
    <definedName name="dms_start_year">#REF!</definedName>
    <definedName name="dms_State_List">#REF!</definedName>
    <definedName name="dms_Suburb_List">#REF!</definedName>
    <definedName name="DMS_TaxRates">#REF!</definedName>
    <definedName name="dms_TradingName">#REF!</definedName>
    <definedName name="dms_TradingName_List">#REF!</definedName>
    <definedName name="dms_TradingNameFull_List">#REF!</definedName>
    <definedName name="dms_Typed_Submission_Date">#REF!</definedName>
    <definedName name="dms_Urban_flag">#REF!</definedName>
    <definedName name="DMS_WACCAnalysis">#REF!</definedName>
    <definedName name="dms_Worksheet_List">#REF!</definedName>
    <definedName name="dms_y1">#REF!</definedName>
    <definedName name="dms_y2">#REF!</definedName>
    <definedName name="dms_y3">#REF!</definedName>
    <definedName name="dms_y4">#REF!</definedName>
    <definedName name="dms_y5">#REF!</definedName>
    <definedName name="dms_y6">#REF!</definedName>
    <definedName name="dms_y7">#REF!</definedName>
    <definedName name="dms_y8">#REF!</definedName>
    <definedName name="dms_y9">#REF!</definedName>
    <definedName name="Doc_number">#REF!</definedName>
    <definedName name="dOldSFAdt">#REF!</definedName>
    <definedName name="Dollars">#REF!</definedName>
    <definedName name="Dominica">#REF!</definedName>
    <definedName name="Dominican_Republic">#REF!</definedName>
    <definedName name="DomLF">#REF!</definedName>
    <definedName name="DownArrow">#REF!</definedName>
    <definedName name="dProjCompDt">#REF!</definedName>
    <definedName name="Dr">#REF!</definedName>
    <definedName name="Drc">#REF!</definedName>
    <definedName name="dRefidate1">#REF!</definedName>
    <definedName name="dRefiDate2">#REF!</definedName>
    <definedName name="DrivDim">#REF!</definedName>
    <definedName name="drivDim2">#REF!</definedName>
    <definedName name="dropdownid1">#REF!</definedName>
    <definedName name="dropdownid10">#REF!</definedName>
    <definedName name="dropdownid11">#REF!</definedName>
    <definedName name="dropdownid12">#REF!</definedName>
    <definedName name="dropdownid13">#REF!</definedName>
    <definedName name="dropdownid14">#REF!</definedName>
    <definedName name="dropdownid15">#REF!</definedName>
    <definedName name="dropdownid2">#REF!</definedName>
    <definedName name="dropdownid3">#REF!</definedName>
    <definedName name="dropdownid4">#REF!</definedName>
    <definedName name="dropdownid5">#REF!</definedName>
    <definedName name="dropdownid6">#REF!</definedName>
    <definedName name="dropdownid7">#REF!</definedName>
    <definedName name="dropdownid8">#REF!</definedName>
    <definedName name="dropdownid9">#REF!</definedName>
    <definedName name="dropdownlb1">#REF!</definedName>
    <definedName name="dropdownlb10">#REF!</definedName>
    <definedName name="dropdownlb11">#REF!</definedName>
    <definedName name="dropdownlb12">#REF!</definedName>
    <definedName name="dropdownlb13">#REF!</definedName>
    <definedName name="dropdownlb14">#REF!</definedName>
    <definedName name="dropdownlb15">#REF!</definedName>
    <definedName name="dropdownlb2">#REF!</definedName>
    <definedName name="dropdownlb3">#REF!</definedName>
    <definedName name="dropdownlb4">#REF!</definedName>
    <definedName name="dropdownlb5">#REF!</definedName>
    <definedName name="dropdownlb6">#REF!</definedName>
    <definedName name="dropdownlb7">#REF!</definedName>
    <definedName name="dropdownlb8">#REF!</definedName>
    <definedName name="dropdownlb9">#REF!</definedName>
    <definedName name="Drp">#REF!</definedName>
    <definedName name="Drpc">#REF!</definedName>
    <definedName name="Drpt">#REF!</definedName>
    <definedName name="DRR">#REF!</definedName>
    <definedName name="DSRA_CF_Diff">#REF!</definedName>
    <definedName name="DSRA_delta1">#REF!</definedName>
    <definedName name="DSRA_delta2">#REF!</definedName>
    <definedName name="DSRA_masterdelta">#REF!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Start">#REF!</definedName>
    <definedName name="dStart2">#REF!</definedName>
    <definedName name="dStart3">#REF!</definedName>
    <definedName name="DTA_ChgToEquity">#REF!</definedName>
    <definedName name="DTA_ClosBal">#REF!</definedName>
    <definedName name="Duke">#REF!</definedName>
    <definedName name="DUOSRIVPL">#REF!</definedName>
    <definedName name="Dv">#REF!</definedName>
    <definedName name="DWPaWProp04">#REF!</definedName>
    <definedName name="DWPaWProp05">#REF!</definedName>
    <definedName name="DZone">#REF!</definedName>
    <definedName name="e">#REF!</definedName>
    <definedName name="ear">OFFSET(InstrumentPeriodNumberHeading,2,0,_pdInstrumentNoOfPayments+1,1)</definedName>
    <definedName name="Early_Acc_Switch">#REF!</definedName>
    <definedName name="Ecuador">#REF!</definedName>
    <definedName name="efqwef">OFFSET(ADSWAPCount,0,1+ItemsCols,1,ADSWAPCount)</definedName>
    <definedName name="EG_Commercial_View_Btn">#REF!</definedName>
    <definedName name="EGSA_MUG_Accrued">#REF!</definedName>
    <definedName name="Egypt">#REF!</definedName>
    <definedName name="EHM_Loss_Factor">#REF!</definedName>
    <definedName name="El_Salvador">#REF!</definedName>
    <definedName name="Elgas">#REF!</definedName>
    <definedName name="elimLedAcc">#REF!</definedName>
    <definedName name="emeaCountry">#REF!</definedName>
    <definedName name="EMPBUD99">#REF!</definedName>
    <definedName name="EMPLOYEES">#REF!</definedName>
    <definedName name="EN">#REF!</definedName>
    <definedName name="End_Date">#REF!</definedName>
    <definedName name="End_PPA_Def_Tax_Balance">#REF!</definedName>
    <definedName name="EndPeriodName1">#REF!</definedName>
    <definedName name="ene_var">#REF!</definedName>
    <definedName name="Engineering">#REF!</definedName>
    <definedName name="ENT">#REF!</definedName>
    <definedName name="Entity">#REF!</definedName>
    <definedName name="EntitySelection">#REF!</definedName>
    <definedName name="EntNotTaxEffected">#REF!</definedName>
    <definedName name="Env_Servfee">#REF!</definedName>
    <definedName name="Envestra_equity">#REF!</definedName>
    <definedName name="EOMLookup">#REF!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atorial_Guinea">#REF!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RC_Final_Calc">#REF!</definedName>
    <definedName name="ERC_Yr01_Com">#REF!</definedName>
    <definedName name="ERC_Yr01_Inc">#REF!</definedName>
    <definedName name="Eritrea">#REF!</definedName>
    <definedName name="Error">#REF!</definedName>
    <definedName name="ESA_Int_Gas_Days">#REF!</definedName>
    <definedName name="ESA_INT_GAS_Yr1">#REF!</definedName>
    <definedName name="ESA_INT_GAS_Yr2">#REF!</definedName>
    <definedName name="ESA_INT_GAS_Yr3">#REF!</definedName>
    <definedName name="Esc_Date">#REF!</definedName>
    <definedName name="Escalation">#REF!</definedName>
    <definedName name="Escalators">#REF!</definedName>
    <definedName name="EssAliasTable">"Default"</definedName>
    <definedName name="EssLatest">"P01"</definedName>
    <definedName name="ESTIMATED_REVENUE">#REF!</definedName>
    <definedName name="Estonia">#REF!</definedName>
    <definedName name="Ethane_other_3P">#REF!</definedName>
    <definedName name="Ethiopia">#REF!</definedName>
    <definedName name="EUREOMSPOT">#REF!</definedName>
    <definedName name="EUSWECodes">#REF!</definedName>
    <definedName name="EUSWECount">#REF!</definedName>
    <definedName name="EUSWEItems">#REF!</definedName>
    <definedName name="EUTable">#REF!</definedName>
    <definedName name="EV">#REF!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1_Acc_Master">#REF!</definedName>
    <definedName name="F1_Amount">#REF!</definedName>
    <definedName name="F1_Category">#REF!</definedName>
    <definedName name="FAFee">#REF!</definedName>
    <definedName name="FAFeeDiff">#REF!</definedName>
    <definedName name="FAFeePaste">#REF!</definedName>
    <definedName name="Falkland_Islands">#REF!</definedName>
    <definedName name="Faroe_Islands">#REF!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A_LAST_PRICE">OFFSET(#REF!,#REF! + 1, ,1)</definedName>
    <definedName name="FEA_MEAN">#REF!</definedName>
    <definedName name="FEA_PERCENTILE">#REF!</definedName>
    <definedName name="FEA_RNG_PRICE">OFFSET(#REF!, 1, ,#REF!)</definedName>
    <definedName name="FEA_RNG_RETURN">OFFSET(#REF!, 2, ,#REF!)</definedName>
    <definedName name="FEA_STDEV">#REF!</definedName>
    <definedName name="FEA_TARGET">#REF!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ji">#REF!</definedName>
    <definedName name="FIN">OFFSET(#REF!,0,0,1,1):INDEX(#REF!,COUNTIF(#REF!,"?*"))</definedName>
    <definedName name="Fin_Table_Data">#REF!,#REF!,#REF!,#REF!,#REF!,#REF!</definedName>
    <definedName name="Financial_year_end">#REF!</definedName>
    <definedName name="Financial_year_start">#REF!</definedName>
    <definedName name="FinancialInstitutions">OFFSET(INDIRECT("'Financial Institutions'!R15C1",FALSE),0,0,COUNTA(#REF!),1)</definedName>
    <definedName name="FinClose">#REF!</definedName>
    <definedName name="FinCloseEqInjInd">#REF!</definedName>
    <definedName name="FinCloseQtr">#REF!</definedName>
    <definedName name="FINColHeaderRows">#REF!</definedName>
    <definedName name="FINCUS">OFFSET(#REF!,0,0,COUNTA(#REF!),1)</definedName>
    <definedName name="FINCUSACC">OFFSET(#REF!,0,0,COUNTA(#REF!),1)</definedName>
    <definedName name="FINCUSACCColHeaderRows">#REF!</definedName>
    <definedName name="FINCUSACCRangeToClear">#REF!</definedName>
    <definedName name="FINCUSACCRangeToCopy">#REF!</definedName>
    <definedName name="FINCUSColHeaderRows">#REF!</definedName>
    <definedName name="FINCUSRangeToClear">#REF!</definedName>
    <definedName name="FINCUSRangeToCopy">#REF!</definedName>
    <definedName name="finInCC">#REF!</definedName>
    <definedName name="finInCCPhone">#REF!</definedName>
    <definedName name="finInCountry">#REF!</definedName>
    <definedName name="finInCountryPhone">#REF!</definedName>
    <definedName name="finInDD">OFFSET(#REF!,0,0,(COUNTA(#REF!))-1,1)</definedName>
    <definedName name="finInDDHeader">#REF!</definedName>
    <definedName name="finInID">#REF!</definedName>
    <definedName name="finInIPC">#REF!</definedName>
    <definedName name="finInName">#REF!</definedName>
    <definedName name="finInRefID">#REF!</definedName>
    <definedName name="Finland">#REF!</definedName>
    <definedName name="FINPRO">OFFSET(#REF!,0,0,COUNTA(#REF!),1)</definedName>
    <definedName name="FINPROColHeaderRows">#REF!</definedName>
    <definedName name="FINPRORangeToClear">#REF!</definedName>
    <definedName name="FINPRORangeToCopy">#REF!</definedName>
    <definedName name="FINRangeToClear">#REF!</definedName>
    <definedName name="FINRangeToCopy">#REF!</definedName>
    <definedName name="FINSUP">OFFSET(#REF!,0,0,COUNTA(#REF!),1)</definedName>
    <definedName name="FINSUPColHeaderRows">#REF!</definedName>
    <definedName name="FINSUPRangeToClear">#REF!</definedName>
    <definedName name="FINSUPRangeToCopy">#REF!</definedName>
    <definedName name="FIRSTDATAROW1">#REF!</definedName>
    <definedName name="FirstDistDate">#REF!</definedName>
    <definedName name="FITB">#REF!</definedName>
    <definedName name="FixedAA_tbl">#REF!</definedName>
    <definedName name="FloatingRateTable">#REF!</definedName>
    <definedName name="FNDNAM1">#REF!</definedName>
    <definedName name="FNDUSERID1">#REF!</definedName>
    <definedName name="FollowUpNeeded">#REF!</definedName>
    <definedName name="Fone">#REF!</definedName>
    <definedName name="Forecast">#REF!</definedName>
    <definedName name="FormatOffset">#REF!</definedName>
    <definedName name="FPIntervals">#REF!</definedName>
    <definedName name="FRAHCM">OFFSET(#REF!,1,0,1,1):INDEX(#REF!,COUNTIF(#REF!,"?*"))</definedName>
    <definedName name="FRAHCMColHeaderRows">#REF!</definedName>
    <definedName name="FRAHCMRangeToCopy">#REF!</definedName>
    <definedName name="France">#REF!</definedName>
    <definedName name="FRANKA">#REF!</definedName>
    <definedName name="FRANKAOP">#REF!</definedName>
    <definedName name="FRANKB">#REF!</definedName>
    <definedName name="FRANKBOP">#REF!</definedName>
    <definedName name="FRANKING">#REF!</definedName>
    <definedName name="FRAPAY1">OFFSET(#REF!,1,0,1,1):INDEX(#REF!,COUNTIF(#REF!,"?*"))</definedName>
    <definedName name="FRAPAY1ColHeaderRows">#REF!</definedName>
    <definedName name="FRAPAY1RangeToClear">#REF!</definedName>
    <definedName name="FRAPAY1RangeToCopy">#REF!</definedName>
    <definedName name="FRAPAY2">OFFSET(#REF!,1,0,1,1):INDEX(#REF!,COUNTIF(#REF!,"?*"))</definedName>
    <definedName name="FRAPAY2ColHeaderRows">#REF!</definedName>
    <definedName name="FRAPAY2RangeToClear">#REF!</definedName>
    <definedName name="FRAPAY2RangeToCopy">#REF!</definedName>
    <definedName name="FRBMask">#REF!</definedName>
    <definedName name="FRCP_1to5">"2015-16 to 2019-20"</definedName>
    <definedName name="FRCP_final_year">#REF!</definedName>
    <definedName name="FRCP_span" comment="Generic cover sheet">CONCATENATE(FRCP_y1, " to ", FRCP_y5)</definedName>
    <definedName name="FRCP_y1">#REF!</definedName>
    <definedName name="FRCP_y10">#REF!</definedName>
    <definedName name="FRCP_y11">#REF!</definedName>
    <definedName name="FRCP_y12">#REF!</definedName>
    <definedName name="FRCP_y13">#REF!</definedName>
    <definedName name="FRCP_y14">#REF!</definedName>
    <definedName name="FRCP_y15">#REF!</definedName>
    <definedName name="FRCP_y2">#REF!</definedName>
    <definedName name="FRCP_y3">#REF!</definedName>
    <definedName name="FRCP_y4">#REF!</definedName>
    <definedName name="FRCP_y5">#REF!</definedName>
    <definedName name="FRCP_y6">#REF!</definedName>
    <definedName name="FRCP_y7">#REF!</definedName>
    <definedName name="FRCP_y8">#REF!</definedName>
    <definedName name="FRCP_y9">#REF!</definedName>
    <definedName name="fred">#REF!</definedName>
    <definedName name="French_Guiana">#REF!</definedName>
    <definedName name="French_Polynesia">#REF!</definedName>
    <definedName name="FREQ">#REF!</definedName>
    <definedName name="FromValue">OFFSET(#REF!,0,0,(COUNTA(#REF!))-1,1)</definedName>
    <definedName name="FRONT">#REF!</definedName>
    <definedName name="frq">#REF!</definedName>
    <definedName name="FRY">#REF!</definedName>
    <definedName name="FSFSDGSFGH">#REF!</definedName>
    <definedName name="Fthree">#REF!</definedName>
    <definedName name="Ftwo">#REF!</definedName>
    <definedName name="FUEL">#REF!</definedName>
    <definedName name="Full_year">#REF!</definedName>
    <definedName name="FULLAUSTDIV">#REF!</definedName>
    <definedName name="fullSheetNames">OFFSET(#REF!,0,0,COUNTA(#REF!),2)</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3_Dates">#REF!</definedName>
    <definedName name="FY14_Dates">#REF!</definedName>
    <definedName name="FY16_Dates">#REF!</definedName>
    <definedName name="g">#REF!</definedName>
    <definedName name="Gabon">#REF!</definedName>
    <definedName name="Gambia">#REF!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eorgia">#REF!</definedName>
    <definedName name="GERHCM">OFFSET(#REF!,1,0,1,1):INDEX(#REF!,COUNTIF(#REF!,"?*"))</definedName>
    <definedName name="GERHCMColHeaderRows">#REF!</definedName>
    <definedName name="GERHCMRangeToCopy">#REF!</definedName>
    <definedName name="Germany">#REF!</definedName>
    <definedName name="Ghana">#REF!</definedName>
    <definedName name="Gibraltar">#REF!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rAPVDates">OFFSET(#REF!,#REF!,,#REF!)</definedName>
    <definedName name="grAPVPrices">OFFSET(#REF!,#REF!,,#REF!)</definedName>
    <definedName name="grAPVReturns">OFFSET(#REF!,#REF!,,#REF!-1)</definedName>
    <definedName name="grAS51Returns">OFFSET(#REF!,1,,#REF!-1)</definedName>
    <definedName name="grBYIDates">OFFSET(#REF!,#REF!,,#REF!)</definedName>
    <definedName name="grBYIPrices">OFFSET(#REF!,#REF!,,#REF!)</definedName>
    <definedName name="grBYIReturns">OFFSET(#REF!,#REF!,,#REF!-1)</definedName>
    <definedName name="Greece">#REF!</definedName>
    <definedName name="Greenland">#REF!</definedName>
    <definedName name="Grenada">#REF!</definedName>
    <definedName name="grFEADates">OFFSET(#REF!,#REF!,,#REF!)</definedName>
    <definedName name="grFEAPrices">OFFSET(#REF!,#REF!,,#REF!)</definedName>
    <definedName name="grFEAReturns">OFFSET(#REF!,#REF!,,#REF!-1)</definedName>
    <definedName name="grMFIDates">OFFSET(#REF!,#REF!,,#REF!)</definedName>
    <definedName name="grMFIPrices">OFFSET(#REF!,#REF!,,#REF!)</definedName>
    <definedName name="grMFIReturns">OFFSET(#REF!,#REF!,,#REF!-1)</definedName>
    <definedName name="grMRTDates">OFFSET(#REF!,#REF!,,#REF!)</definedName>
    <definedName name="grMRTPrices">OFFSET(#REF!,#REF!,,#REF!)</definedName>
    <definedName name="grMRTReturns">OFFSET(#REF!,#REF!,,#REF!-1)</definedName>
    <definedName name="grMVPDates">OFFSET(#REF!,#REF!,,#REF!)</definedName>
    <definedName name="grMVPPrices">OFFSET(#REF!,#REF!,,#REF!)</definedName>
    <definedName name="grMVPReturns">OFFSET(#REF!,#REF!,,#REF!-1)</definedName>
    <definedName name="grTGRDates">OFFSET(#REF!,#REF!,,#REF!)</definedName>
    <definedName name="grTGRPrices">OFFSET(#REF!,#REF!,,#REF!)</definedName>
    <definedName name="grTGRReturns">OFFSET(#REF!,#REF!,,#REF!-1)</definedName>
    <definedName name="GSA_CPI_Base">#REF!</definedName>
    <definedName name="gst">#REF!</definedName>
    <definedName name="GSTCredit">#REF!</definedName>
    <definedName name="Guadeloupe">#REF!</definedName>
    <definedName name="Guam">#REF!</definedName>
    <definedName name="Guatemala">#REF!</definedName>
    <definedName name="GUCa">#REF!</definedName>
    <definedName name="GUCb">#REF!</definedName>
    <definedName name="Guernsey">#REF!</definedName>
    <definedName name="Guinea">#REF!</definedName>
    <definedName name="Guinea_Bissau">#REF!</definedName>
    <definedName name="Guyana">#REF!</definedName>
    <definedName name="GWYUID1">#REF!</definedName>
    <definedName name="Gympie">#REF!</definedName>
    <definedName name="Gympie_Cost">#REF!</definedName>
    <definedName name="H4PurchaseConsideration">#REF!</definedName>
    <definedName name="Haiti">#REF!</definedName>
    <definedName name="Half_1">#REF!</definedName>
    <definedName name="Half_2">#REF!</definedName>
    <definedName name="Half_Yr_Name">#REF!</definedName>
    <definedName name="Halves_In_Yr">#REF!</definedName>
    <definedName name="HCM">OFFSET(#REF!,1,0,1,1):INDEX(#REF!,COUNTIF(#REF!,"?*"))</definedName>
    <definedName name="HCMColHeaderRows">#REF!</definedName>
    <definedName name="HCMRangeToClear">#REF!</definedName>
    <definedName name="HCMRangeToCopy">#REF!</definedName>
    <definedName name="hcView">#REF!</definedName>
    <definedName name="HealthIndicators">#REF!</definedName>
    <definedName name="HedgeAssetMTM_B003">#REF!</definedName>
    <definedName name="Hedging2">#REF!</definedName>
    <definedName name="HES">#REF!</definedName>
    <definedName name="Hide_Range">#REF!</definedName>
    <definedName name="Hide_range_end">#REF!</definedName>
    <definedName name="hier1">#REF!</definedName>
    <definedName name="hier2">#REF!</definedName>
    <definedName name="hier3">#REF!</definedName>
    <definedName name="hier4">#REF!</definedName>
    <definedName name="hier5">#REF!</definedName>
    <definedName name="hier6">#REF!</definedName>
    <definedName name="hier7">#REF!</definedName>
    <definedName name="hier8">#REF!</definedName>
    <definedName name="hierObjHier">#REF!</definedName>
    <definedName name="hierObjHier2">#REF!</definedName>
    <definedName name="hierObjHier3">#REF!</definedName>
    <definedName name="hierObjHier4">#REF!</definedName>
    <definedName name="hierObjHier5">#REF!</definedName>
    <definedName name="hierObjID">#REF!</definedName>
    <definedName name="hierObjName">#REF!</definedName>
    <definedName name="higherEd">#REF!</definedName>
    <definedName name="Holy_See_Vatican_City_State">#REF!</definedName>
    <definedName name="Honduras">#REF!</definedName>
    <definedName name="Hong_Kong">#REF!</definedName>
    <definedName name="Hours_Day">#REF!</definedName>
    <definedName name="HPRINT">#REF!</definedName>
    <definedName name="HQcurrency">#REF!</definedName>
    <definedName name="HR_Structure">#REF!</definedName>
    <definedName name="HR_Table_Data">#REF!,#REF!,#REF!,#REF!</definedName>
    <definedName name="HRESPONSE">#REF!</definedName>
    <definedName name="Hrs_In_Day">#REF!</definedName>
    <definedName name="Hundred">#REF!</definedName>
    <definedName name="Hungary">#REF!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eland">#REF!</definedName>
    <definedName name="Icpr">#REF!</definedName>
    <definedName name="ICT">#REF!</definedName>
    <definedName name="IDC">#REF!</definedName>
    <definedName name="idSwitcheroo">OFFSET(INDIRECT("'Find and Replace Log'!R1C9",FALSE),1,0,COUNTA(#REF!)-1,2)</definedName>
    <definedName name="IEProfit_ShareSales">#REF!</definedName>
    <definedName name="if_Other_income_full_year_forcast">#REF!</definedName>
    <definedName name="IGGSR">#REF!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ia">#REF!</definedName>
    <definedName name="Indonesia">#REF!</definedName>
    <definedName name="INDVAR99">#REF!</definedName>
    <definedName name="inflation">#REF!</definedName>
    <definedName name="Inflation_A">#REF!</definedName>
    <definedName name="Inflation_Q">#REF!</definedName>
    <definedName name="Inflation_rate_for_analysis">#REF!</definedName>
    <definedName name="InflationAdjustment">#REF!</definedName>
    <definedName name="Initial_Target_DSCR">#REF!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ger">#REF!</definedName>
    <definedName name="Integrity_Master">#REF!</definedName>
    <definedName name="Interest">#REF!</definedName>
    <definedName name="InterestbtwActModFinClose">#REF!</definedName>
    <definedName name="InterestTiming">#REF!</definedName>
    <definedName name="Interval">#REF!</definedName>
    <definedName name="IntExt">#REF!</definedName>
    <definedName name="INVENTORY">#REF!</definedName>
    <definedName name="InvestAllow">#REF!</definedName>
    <definedName name="Investment_Pools">OFFSET(#REF!,0,0,(COUNTA(#REF!))-2,1)</definedName>
    <definedName name="InvestmentAllowanceAmount">#REF!</definedName>
    <definedName name="InvestorPaymentSchedules">#REF!</definedName>
    <definedName name="InvoiceA27">#REF!</definedName>
    <definedName name="invoiceMethodsDD">OFFSET(#REF!,1,0,COUNTA(#REF!)-1,1)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41724.4410069444</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ran">#REF!</definedName>
    <definedName name="Iraq">#REF!</definedName>
    <definedName name="Ireland">#REF!</definedName>
    <definedName name="IRR">#REF!</definedName>
    <definedName name="IS">#REF!</definedName>
    <definedName name="IS_RIBBON_CREATE_SUCCESS">TRUE</definedName>
    <definedName name="IS_RIBBON_SHOW_GRAPH_GROUP">FALSE</definedName>
    <definedName name="IS_RIBBON_SHOW_MAIN_GROUP">TRUE</definedName>
    <definedName name="ISA_Internal_Forecast_Sensitivity_Factor">#REF!</definedName>
    <definedName name="ISA_Transmission_Distribution_Loss_Factor">#REF!</definedName>
    <definedName name="Isle_of_Man">#REF!</definedName>
    <definedName name="Israel">#REF!</definedName>
    <definedName name="IssuesForDiscussion">#REF!</definedName>
    <definedName name="Italy">#REF!</definedName>
    <definedName name="ITE">#REF!</definedName>
    <definedName name="Item">#REF!</definedName>
    <definedName name="item3">#REF!</definedName>
    <definedName name="item4_5">#REF!</definedName>
    <definedName name="ItemsCols">COLUMN(#REF!)-COLUMN(#REF!)</definedName>
    <definedName name="Iterations">#REF!</definedName>
    <definedName name="ITP">#REF!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003_FECMTM">#REF!</definedName>
    <definedName name="J003_FECReserves">#REF!</definedName>
    <definedName name="J003_IRSMTM">#REF!</definedName>
    <definedName name="J003_IRSReserves">#REF!</definedName>
    <definedName name="J128_FECMTM">#REF!</definedName>
    <definedName name="J128_IRSReserves">#REF!</definedName>
    <definedName name="Jamaica">#REF!</definedName>
    <definedName name="Jan">#REF!</definedName>
    <definedName name="Jan09SPEND">#REF!</definedName>
    <definedName name="Japan">#REF!</definedName>
    <definedName name="Jersey">#REF!</definedName>
    <definedName name="jfdijf">#REF!</definedName>
    <definedName name="JKHJF">#REF!</definedName>
    <definedName name="JNL">#REF!</definedName>
    <definedName name="job" hidden="1">{#N/A,#N/A,FALSE,"CapitalReport"}</definedName>
    <definedName name="Jordan">#REF!</definedName>
    <definedName name="JournalSeqRestart">#REF!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ren">#REF!</definedName>
    <definedName name="Katnook">#REF!</definedName>
    <definedName name="Kazakhstan">#REF!</definedName>
    <definedName name="KCAPrint">#REF!</definedName>
    <definedName name="Ke">#REF!</definedName>
    <definedName name="Kenya">#REF!</definedName>
    <definedName name="Kiribati">#REF!</definedName>
    <definedName name="Kleenheat">#REF!</definedName>
    <definedName name="knlabour">#REF!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Korea__Democratic_Peoples_Republic_of">#REF!</definedName>
    <definedName name="Korea__Republic_of">#REF!</definedName>
    <definedName name="Kosovo">#REF!</definedName>
    <definedName name="KthLoan">#REF!</definedName>
    <definedName name="Kuwait">#REF!</definedName>
    <definedName name="Kyrgyzstan">#REF!</definedName>
    <definedName name="LA_Energy_Forecast_Sensitivity_Factor">#REF!</definedName>
    <definedName name="LA_Stop_Date">#REF!</definedName>
    <definedName name="labbud">#REF!</definedName>
    <definedName name="LABELTEXTCOLUMN1">#REF!</definedName>
    <definedName name="LABELTEXTROW1">#REF!</definedName>
    <definedName name="LAcct_List">#REF!</definedName>
    <definedName name="laFinalSum1">#REF!</definedName>
    <definedName name="laFinalSum10">#REF!</definedName>
    <definedName name="laFinalSum2">#REF!</definedName>
    <definedName name="laFinalSum3">#REF!</definedName>
    <definedName name="laFinalSum4">#REF!</definedName>
    <definedName name="laFinalSum5">#REF!</definedName>
    <definedName name="laFinalSum6">#REF!</definedName>
    <definedName name="laFinalSum7">#REF!</definedName>
    <definedName name="laFinalSum8">#REF!</definedName>
    <definedName name="laFinalSum9">#REF!</definedName>
    <definedName name="LAN" hidden="1">{"Ownership",#N/A,FALSE,"Ownership";"Contents",#N/A,FALSE,"Contents"}</definedName>
    <definedName name="Laos">#REF!</definedName>
    <definedName name="laRevCat">#REF!</definedName>
    <definedName name="LAs">#REF!</definedName>
    <definedName name="laSpendCat">#REF!</definedName>
    <definedName name="last_month_of_calendar_year">#REF!</definedName>
    <definedName name="last_month_of_financial_year">#REF!</definedName>
    <definedName name="LastMonth">#REF!</definedName>
    <definedName name="laterals">#REF!</definedName>
    <definedName name="LATexpense">#REF!</definedName>
    <definedName name="LATincome">#REF!</definedName>
    <definedName name="Latrobe03">#REF!</definedName>
    <definedName name="Latvia">#REF!</definedName>
    <definedName name="LCCtnAmount">#REF!</definedName>
    <definedName name="LCCtnDrawnAmount">#REF!</definedName>
    <definedName name="LCCtnMarginTable">#REF!</definedName>
    <definedName name="LCFacBuffer">#REF!</definedName>
    <definedName name="LCFacilitySwitch">#REF!</definedName>
    <definedName name="LD">#REF!</definedName>
    <definedName name="LeadIndicator">#REF!</definedName>
    <definedName name="LEASE">#REF!</definedName>
    <definedName name="LeaseAmotBud04">#REF!</definedName>
    <definedName name="LeaseReceivableDiff">#REF!</definedName>
    <definedName name="LeaseReceivableDiscRate">#REF!</definedName>
    <definedName name="Lebanon">#REF!</definedName>
    <definedName name="Led">#REF!</definedName>
    <definedName name="ledAccID">#REF!</definedName>
    <definedName name="ledAccName">#REF!</definedName>
    <definedName name="ledAcctSet">#REF!</definedName>
    <definedName name="ledDepDispOrd">#REF!</definedName>
    <definedName name="ledDepSum">#REF!</definedName>
    <definedName name="ledDepSup">#REF!</definedName>
    <definedName name="Ledger_Account_IDs">OFFSET(#REF!,0,0,(COUNTA(#REF!))-4,1)</definedName>
    <definedName name="Ledger_Account_Names">OFFSET(#REF!,0,0,(COUNTA(#REF!))-1,1)</definedName>
    <definedName name="Ledger_Account_NamesCol">#REF!</definedName>
    <definedName name="Ledger_Account_Types">OFFSET(#REF!,0,0,(COUNTA(#REF!))-1,1)</definedName>
    <definedName name="LedgerSummaries">#REF!</definedName>
    <definedName name="ledInitAccID">#REF!</definedName>
    <definedName name="ledInitAccName">#REF!</definedName>
    <definedName name="ledSumDispOrd">#REF!</definedName>
    <definedName name="ledSumName">#REF!</definedName>
    <definedName name="LegalEntity">#REF!</definedName>
    <definedName name="Lesotho">#REF!</definedName>
    <definedName name="LetterA17">#REF!</definedName>
    <definedName name="LetterA20">#REF!</definedName>
    <definedName name="Level_1_Summaries">OFFSET(#REF!,0,0,(COUNTA(#REF!))-1,1)</definedName>
    <definedName name="Level_2_Summaries">OFFSET(#REF!,0,0,(COUNTA(#REF!))-1,1)</definedName>
    <definedName name="Level_3_Summaries">OFFSET(#REF!,0,0,(COUNTA(#REF!))-1,1)</definedName>
    <definedName name="LF">#REF!</definedName>
    <definedName name="Lfmktrate">#REF!</definedName>
    <definedName name="liability">#REF!</definedName>
    <definedName name="Liberia">#REF!</definedName>
    <definedName name="Libya">#REF!</definedName>
    <definedName name="Liechtenstein">#REF!</definedName>
    <definedName name="limcount">1</definedName>
    <definedName name="List.PayFreq">#REF!</definedName>
    <definedName name="List.States">#REF!</definedName>
    <definedName name="List.YN">#REF!</definedName>
    <definedName name="List_AUSCPIOverride">#REF!</definedName>
    <definedName name="List_BaseIndices">#REF!</definedName>
    <definedName name="List_BudgetDates">#REF!</definedName>
    <definedName name="List_CostsEmployeesOverride">#REF!</definedName>
    <definedName name="List_DPSMgmtCapex">#REF!</definedName>
    <definedName name="List_EURCPIOverride">#REF!</definedName>
    <definedName name="List_FXselection">#REF!</definedName>
    <definedName name="List_InterestPath">#REF!</definedName>
    <definedName name="List_LTSACostDrivers">#REF!</definedName>
    <definedName name="List_LTSATimingDrivers">#REF!</definedName>
    <definedName name="List_OnOff">#REF!</definedName>
    <definedName name="List_OpexCat">#REF!</definedName>
    <definedName name="List_OpexEsc">#REF!</definedName>
    <definedName name="List_PeriodEnd">#REF!</definedName>
    <definedName name="List_PeriodEnd2">#REF!</definedName>
    <definedName name="List_PeriodStart">#REF!</definedName>
    <definedName name="List_PrincipalEUR">#REF!</definedName>
    <definedName name="List_PrincipalSEK">#REF!</definedName>
    <definedName name="List_SEKFabProdOverride">#REF!</definedName>
    <definedName name="List_SEKWageEarnersOverride">#REF!</definedName>
    <definedName name="List_USCPIOverride">#REF!</definedName>
    <definedName name="List_YesNo">#REF!</definedName>
    <definedName name="Lithogow">#REF!</definedName>
    <definedName name="Lithuania">#REF!</definedName>
    <definedName name="LLZ_Connect_Date">#REF!</definedName>
    <definedName name="LNLocationUsage">#REF!</definedName>
    <definedName name="LNLocationUsage2">#REF!</definedName>
    <definedName name="LoansForgiven">#REF!</definedName>
    <definedName name="loc2Hier1">#REF!</definedName>
    <definedName name="loc2Hier2">#REF!</definedName>
    <definedName name="loc2Hier3">#REF!</definedName>
    <definedName name="loc2Hier4">#REF!</definedName>
    <definedName name="loc2Hier5">#REF!</definedName>
    <definedName name="loc3Hier1">#REF!</definedName>
    <definedName name="loc3Hier2">#REF!</definedName>
    <definedName name="loc3Hier3">#REF!</definedName>
    <definedName name="loc3Hier4">#REF!</definedName>
    <definedName name="loc3Hier5">#REF!</definedName>
    <definedName name="loc4Hier1">#REF!</definedName>
    <definedName name="loc4Hier2">#REF!</definedName>
    <definedName name="loc4Hier3">#REF!</definedName>
    <definedName name="loc4Hier4">#REF!</definedName>
    <definedName name="loc4Hier5">#REF!</definedName>
    <definedName name="loc5Hier1">#REF!</definedName>
    <definedName name="loc5Hier2">#REF!</definedName>
    <definedName name="loc5Hier3">#REF!</definedName>
    <definedName name="loc5Hier4">#REF!</definedName>
    <definedName name="loc5Hier5">#REF!</definedName>
    <definedName name="Locale">#REF!</definedName>
    <definedName name="Location_Usage_Types">OFFSET(#REF!,0,0,(COUNTA(#REF!))-1,1)</definedName>
    <definedName name="locationID">#REF!</definedName>
    <definedName name="locHier1">#REF!</definedName>
    <definedName name="locHier2">#REF!</definedName>
    <definedName name="locHier3">#REF!</definedName>
    <definedName name="locHier4">#REF!</definedName>
    <definedName name="locHier5">#REF!</definedName>
    <definedName name="locHierAct">#REF!</definedName>
    <definedName name="locHierAva">#REF!</definedName>
    <definedName name="locHierCode">#REF!</definedName>
    <definedName name="locHierEff">#REF!</definedName>
    <definedName name="locHierID">#REF!</definedName>
    <definedName name="locHierName">#REF!</definedName>
    <definedName name="locHierOrgSub">#REF!</definedName>
    <definedName name="locHierOrgVis">#REF!</definedName>
    <definedName name="locHierSup">#REF!</definedName>
    <definedName name="LockupDSCR">#REF!</definedName>
    <definedName name="locName">#REF!</definedName>
    <definedName name="locOrgCont">#REF!</definedName>
    <definedName name="locOrgCont2">#REF!</definedName>
    <definedName name="locOrgCont3">#REF!</definedName>
    <definedName name="locOrgCont4">#REF!</definedName>
    <definedName name="locOrgCont5">#REF!</definedName>
    <definedName name="LOG_No.">#REF!</definedName>
    <definedName name="Lookup">#REF!</definedName>
    <definedName name="Lookup_sheets">#REF!</definedName>
    <definedName name="LOSGroup">#REF!</definedName>
    <definedName name="lstEmail">OFFSET(#REF!,,,#REF!)</definedName>
    <definedName name="lstOptionType">#REF!</definedName>
    <definedName name="lstQuarter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uxembourg">#REF!</definedName>
    <definedName name="LYN">#REF!</definedName>
    <definedName name="Lytton">#REF!</definedName>
    <definedName name="m_no">#REF!</definedName>
    <definedName name="Macao">#REF!</definedName>
    <definedName name="Macedonia">#REF!</definedName>
    <definedName name="Mackay">#REF!</definedName>
    <definedName name="Mackay_Cost">#REF!</definedName>
    <definedName name="Macro_Master">#REF!</definedName>
    <definedName name="Madagascar">#REF!</definedName>
    <definedName name="MAIN">#REF!</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MAINT">#REF!</definedName>
    <definedName name="Maintenance">#REF!</definedName>
    <definedName name="makeupgas">#REF!</definedName>
    <definedName name="Malawi">#REF!</definedName>
    <definedName name="Malaysia">#REF!</definedName>
    <definedName name="Maldives">#REF!</definedName>
    <definedName name="Mali">#REF!</definedName>
    <definedName name="Malta">#REF!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shall_Islands">#REF!</definedName>
    <definedName name="Martinique">#REF!</definedName>
    <definedName name="MarubeniShare">#REF!</definedName>
    <definedName name="Maryborough">#REF!</definedName>
    <definedName name="Maryborough_cost">#REF!</definedName>
    <definedName name="MaryboroughPrison">#REF!</definedName>
    <definedName name="Master_delta">#REF!</definedName>
    <definedName name="maturity">#REF!</definedName>
    <definedName name="maturity_date">#REF!</definedName>
    <definedName name="Mauritania">#REF!</definedName>
    <definedName name="Mauritius">#REF!</definedName>
    <definedName name="Max_Construction_Facility_I">#REF!</definedName>
    <definedName name="MaxFacilitiesReq">#REF!</definedName>
    <definedName name="MaxX">#REF!</definedName>
    <definedName name="May">#REF!</definedName>
    <definedName name="MAY09AL">#REF!</definedName>
    <definedName name="MAY09SPEND">#REF!</definedName>
    <definedName name="MAY09TB">#REF!</definedName>
    <definedName name="Mayotte">#REF!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xico">#REF!</definedName>
    <definedName name="MezzHsty">#REF!</definedName>
    <definedName name="MezzSch">#REF!</definedName>
    <definedName name="MFI_LAST_PRICE">OFFSET(#REF!,#REF! + 1, ,1)</definedName>
    <definedName name="MFI_MEAN">#REF!</definedName>
    <definedName name="MFI_PERCENTILE">#REF!</definedName>
    <definedName name="MFI_RNG_PRICE">OFFSET(#REF!, 1, ,#REF!)</definedName>
    <definedName name="MFI_RNG_RETURN">OFFSET(#REF!, 2, ,#REF!)</definedName>
    <definedName name="MFI_STDEV">#REF!</definedName>
    <definedName name="MFI_TARGET">#REF!</definedName>
    <definedName name="MgmtRgts_B002">#REF!</definedName>
    <definedName name="MHFile">#REF!</definedName>
    <definedName name="mhpath">#REF!</definedName>
    <definedName name="MHQ">#REF!</definedName>
    <definedName name="Micronesia__Federated_States_of">#REF!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nths_Qtr">#REF!</definedName>
    <definedName name="Mnths_Yr">#REF!</definedName>
    <definedName name="Model_End">#REF!</definedName>
    <definedName name="Model_Input">#REF!</definedName>
    <definedName name="Model_Start">#REF!</definedName>
    <definedName name="Model_Start_Date">#REF!</definedName>
    <definedName name="ModelStartDate">#REF!</definedName>
    <definedName name="Moldova">#REF!</definedName>
    <definedName name="Monaco">#REF!</definedName>
    <definedName name="Mongolia">#REF!</definedName>
    <definedName name="Montenegro">#REF!</definedName>
    <definedName name="Month">#REF!</definedName>
    <definedName name="month0">{1,2,3,4,5,6,7,8,9,10,11,12}</definedName>
    <definedName name="MonthEnd">#REF!</definedName>
    <definedName name="MonthName">#REF!</definedName>
    <definedName name="MonthNum">#REF!</definedName>
    <definedName name="Months">#REF!</definedName>
    <definedName name="months_in_1_month">#REF!</definedName>
    <definedName name="months_in_quarter">#REF!</definedName>
    <definedName name="months_in_year">#REF!</definedName>
    <definedName name="Months_per_quarter">#REF!</definedName>
    <definedName name="Months_Qtr">#REF!</definedName>
    <definedName name="Months_Yr">#REF!</definedName>
    <definedName name="MonthsInYear">#REF!</definedName>
    <definedName name="Montserrat">#REF!</definedName>
    <definedName name="Moomba">#REF!</definedName>
    <definedName name="moomba1">#REF!</definedName>
    <definedName name="Moomba2">#REF!</definedName>
    <definedName name="Moombap">#REF!</definedName>
    <definedName name="Morocco">#REF!</definedName>
    <definedName name="Mozambique">#REF!</definedName>
    <definedName name="MPS_Heat_Rate">#REF!</definedName>
    <definedName name="MPS_Rating_2011">#REF!</definedName>
    <definedName name="MPV_RNG_PRICE">OFFSET(#REF!, 1, ,#REF!)</definedName>
    <definedName name="MPV_RNG_RETURN">OFFSET(#REF!, 2, ,#REF!)</definedName>
    <definedName name="MRAIndicator">#REF!</definedName>
    <definedName name="MRAYears">#REF!</definedName>
    <definedName name="Mrp">#REF!</definedName>
    <definedName name="MRT_LAST_PRICE">OFFSET(#REF!,#REF! + 1, ,1)</definedName>
    <definedName name="MRT_MEAN">#REF!</definedName>
    <definedName name="MRT_PERCENTILE">#REF!</definedName>
    <definedName name="MRT_RNG_PRICE">OFFSET(#REF!, 1, ,#REF!)</definedName>
    <definedName name="MRT_RNG_RETURN">OFFSET(#REF!, 2, ,#REF!)</definedName>
    <definedName name="MRT_STDEV">#REF!</definedName>
    <definedName name="MRT_TARGET">#REF!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MVP_LAST_PRICE">OFFSET(#REF!,#REF! + 1, ,1)</definedName>
    <definedName name="MVP_MEAN">#REF!</definedName>
    <definedName name="MVP_PERCENTILE">#REF!</definedName>
    <definedName name="MVP_RNG_PRICE">OFFSET(#REF!, 1, ,#REF!)</definedName>
    <definedName name="MVP_RNG_RETURN">OFFSET(#REF!, 2, ,#REF!)</definedName>
    <definedName name="MVP_STDEV">#REF!</definedName>
    <definedName name="MVP_TARGET">#REF!</definedName>
    <definedName name="Myanmar">#REF!</definedName>
    <definedName name="n">OFFSET(ADSWAPCount,0,1+ItemsCols,1,ADSWAPCount)</definedName>
    <definedName name="NABMaxTermDebt">#REF!</definedName>
    <definedName name="name">#REF!</definedName>
    <definedName name="Name_Company">#REF!</definedName>
    <definedName name="Name_Model">#REF!</definedName>
    <definedName name="Name_Project">#REF!</definedName>
    <definedName name="NamedRangesUpdateTable">OFFSET(#REF!,0,0,COUNTA(#REF!),3)</definedName>
    <definedName name="NamedRangeUpdate">OFFSET(#REF!,0,0,COUNTA(#REF!),1)</definedName>
    <definedName name="Names">#REF!</definedName>
    <definedName name="Namibia">#REF!</definedName>
    <definedName name="NaturallyAustralianFoods">#REF!</definedName>
    <definedName name="Nauru">#REF!</definedName>
    <definedName name="NegService">#REF!</definedName>
    <definedName name="Nepal">#REF!</definedName>
    <definedName name="NetEquity">#REF!</definedName>
    <definedName name="Netherlands">#REF!</definedName>
    <definedName name="NEW">#REF!</definedName>
    <definedName name="New_Caledonia">#REF!</definedName>
    <definedName name="NEW_PROJ">#REF!</definedName>
    <definedName name="New_Zealand">#REF!</definedName>
    <definedName name="Newcastle">#REF!</definedName>
    <definedName name="Newcastle_Cost_2">#REF!</definedName>
    <definedName name="NewMatrix1">#REF!</definedName>
    <definedName name="Nicaragua">#REF!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iger">#REF!</definedName>
    <definedName name="Nigeria">#REF!</definedName>
    <definedName name="Niu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folk_Island">#REF!</definedName>
    <definedName name="Normalisation_Adjustments">#REF!</definedName>
    <definedName name="Northern_Mariana_Islands">#REF!</definedName>
    <definedName name="Northern_NSW">#REF!</definedName>
    <definedName name="Northern_NSW_Cost">#REF!</definedName>
    <definedName name="Norway">#REF!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AT">#REF!</definedName>
    <definedName name="NPBT">#REF!</definedName>
    <definedName name="NPV_4">#REF!</definedName>
    <definedName name="NPVValnDate">#REF!</definedName>
    <definedName name="NR_Table_Data">#REF!,#REF!,#REF!,#REF!,#REF!</definedName>
    <definedName name="NSWMortgageDuty">#REF!</definedName>
    <definedName name="NT_BudgetData">#REF!</definedName>
    <definedName name="NTCY">OFFSET(#REF!,,COUNTA(#REF!)-37,,37)</definedName>
    <definedName name="NTGD">#REF!</definedName>
    <definedName name="Nth_Table_Data">#REF!,#REF!,#REF!,#REF!,#REF!,#REF!,#REF!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"V2003-06-30"</definedName>
    <definedName name="NvsAutoDrillOk">"VN"</definedName>
    <definedName name="NvsElapsedTime">0.000465162032924127</definedName>
    <definedName name="NvsEndTime">37824.3469520833</definedName>
    <definedName name="NvsInstLang">"VENG"</definedName>
    <definedName name="NvsInstSpec">"%,FBUSINESS_UNIT,TLEGAL_ENTITIES,NAEG"</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"V2001-07-01"</definedName>
    <definedName name="NvsPanelSetid">"VSHARE"</definedName>
    <definedName name="NvsParentRef">#REF!</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an">#REF!</definedName>
    <definedName name="OMBaseDate">#REF!</definedName>
    <definedName name="OMManagementMargin">#REF!</definedName>
    <definedName name="OMMarginAccrInd">#REF!</definedName>
    <definedName name="OMRebateFlag">#REF!</definedName>
    <definedName name="OMSensitivityInd">#REF!</definedName>
    <definedName name="On_cost">#REF!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_Table_Data">#REF!,#REF!,#REF!,#REF!,#REF!,#REF!,#REF!,#REF!,#REF!,#REF!,#REF!</definedName>
    <definedName name="OpexBud04">#REF!</definedName>
    <definedName name="opexsagas">#REF!</definedName>
    <definedName name="OpexSensitivityTable">#REF!</definedName>
    <definedName name="OPFRANK">#REF!</definedName>
    <definedName name="OpnEndDate">#REF!</definedName>
    <definedName name="OpnEndDateQtr">#REF!</definedName>
    <definedName name="OpnStartDate">#REF!</definedName>
    <definedName name="OpRevTax_B022">#REF!</definedName>
    <definedName name="OpRevTax_B063">#REF!</definedName>
    <definedName name="Ops_End">#REF!</definedName>
    <definedName name="Ops_Start">#REF!</definedName>
    <definedName name="OPTIONS">#REF!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OtherFixedAA_tbl">#REF!</definedName>
    <definedName name="OtherSecRevDSCRTable">#REF!</definedName>
    <definedName name="OtherVarAA_tbl">#REF!</definedName>
    <definedName name="othretsheet">#REF!</definedName>
    <definedName name="ounces">#REF!</definedName>
    <definedName name="OUTPUT_FILE">#REF!</definedName>
    <definedName name="output_section">#REF!</definedName>
    <definedName name="OwnersRepresentative">#REF!</definedName>
    <definedName name="OwnersRepresentativeDate">#REF!</definedName>
    <definedName name="p">#REF!</definedName>
    <definedName name="P_0">#REF!</definedName>
    <definedName name="P_0_RevCap">#REF!</definedName>
    <definedName name="P_HY">#REF!</definedName>
    <definedName name="P_L">#REF!</definedName>
    <definedName name="PacificOperations">#REF!</definedName>
    <definedName name="PacificOperations_cost">#REF!</definedName>
    <definedName name="pafsumm">#REF!</definedName>
    <definedName name="PAGE1">#REF!</definedName>
    <definedName name="Pakistan">#REF!</definedName>
    <definedName name="Pal_Workbook_GUID" hidden="1">"5TX8I56CQ9EWKM3BWNVK968H"</definedName>
    <definedName name="Palau">#REF!</definedName>
    <definedName name="Palestine">#REF!</definedName>
    <definedName name="PALL">#REF!</definedName>
    <definedName name="Panama">#REF!</definedName>
    <definedName name="Papua_New_Guinea">#REF!</definedName>
    <definedName name="Paraguay">#REF!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ayment_Terms">#REF!</definedName>
    <definedName name="Payment_Type">#REF!</definedName>
    <definedName name="paymentTermsDD">OFFSET(#REF!,1,0,COUNTA(#REF!)-1,1)</definedName>
    <definedName name="paymentTypesDD">OFFSET(#REF!,0,0,(COUNTA(#REF!))-1,1)</definedName>
    <definedName name="Pb_Sm_Daily_Gas_Usage">#REF!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ERM_J160">#REF!</definedName>
    <definedName name="Peru">#REF!</definedName>
    <definedName name="PGGSR">#REF!</definedName>
    <definedName name="Philippines">#REF!</definedName>
    <definedName name="Phone_No.">#REF!</definedName>
    <definedName name="phoneCodesDD">#REF!</definedName>
    <definedName name="phoneCodeTable">OFFSET(#REF!,1,0,COUNTA(#REF!)-1,4)</definedName>
    <definedName name="Physical_Location_Listing">#REF!</definedName>
    <definedName name="Pitcairn_Islands">#REF!</definedName>
    <definedName name="PL">#REF!</definedName>
    <definedName name="PL_RepItems">#REF!</definedName>
    <definedName name="Plan_End">#REF!</definedName>
    <definedName name="Plan_Start">#REF!</definedName>
    <definedName name="Planned">#REF!</definedName>
    <definedName name="PM">#REF!</definedName>
    <definedName name="PMA_WA">#REF!</definedName>
    <definedName name="PN">#REF!</definedName>
    <definedName name="PNS">#REF!</definedName>
    <definedName name="Pnumbers">#REF!</definedName>
    <definedName name="Poland">#REF!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rtugal">#REF!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#REF!</definedName>
    <definedName name="PRCP_final_year">#REF!</definedName>
    <definedName name="PRCP_y1">#REF!</definedName>
    <definedName name="PRCP_y10">#REF!</definedName>
    <definedName name="PRCP_y11">#REF!</definedName>
    <definedName name="PRCP_y12">#REF!</definedName>
    <definedName name="PRCP_y13">#REF!</definedName>
    <definedName name="PRCP_y14">#REF!</definedName>
    <definedName name="PRCP_y15">#REF!</definedName>
    <definedName name="PRCP_y2">#REF!</definedName>
    <definedName name="PRCP_y3">#REF!</definedName>
    <definedName name="PRCP_y4">#REF!</definedName>
    <definedName name="PRCP_y5">#REF!</definedName>
    <definedName name="PRCP_y6">#REF!</definedName>
    <definedName name="PRCP_y7">#REF!</definedName>
    <definedName name="PRCP_y8">#REF!</definedName>
    <definedName name="PRCP_y9">#REF!</definedName>
    <definedName name="PREACQ">#REF!</definedName>
    <definedName name="prep">#REF!</definedName>
    <definedName name="prepay">#REF!</definedName>
    <definedName name="Pres" hidden="1">{#N/A,#N/A,TRUE,"Cover sheet";#N/A,#N/A,TRUE,"Summary";#N/A,#N/A,TRUE,"Key Assumptions";#N/A,#N/A,TRUE,"Profit &amp; Loss";#N/A,#N/A,TRUE,"Balance Sheet";#N/A,#N/A,TRUE,"Cashflow";#N/A,#N/A,TRUE,"IRR";#N/A,#N/A,TRUE,"Ratios";#N/A,#N/A,TRUE,"Debt analysis"}</definedName>
    <definedName name="press_reduc">#REF!</definedName>
    <definedName name="PreTaxUngearedIRR">#REF!</definedName>
    <definedName name="Prev_catergory">#REF!</definedName>
    <definedName name="previous_vanilla">#REF!</definedName>
    <definedName name="Previously_Claimed">#REF!,#REF!,#REF!,#REF!,#REF!,#REF!</definedName>
    <definedName name="PrevTemplateDate">#REF!</definedName>
    <definedName name="PRICE">#REF!</definedName>
    <definedName name="PRICE_VARIANCE">#REF!</definedName>
    <definedName name="PRICEVAR">#REF!</definedName>
    <definedName name="Pricing">#REF!</definedName>
    <definedName name="primKey">#REF!</definedName>
    <definedName name="principal">#REF!</definedName>
    <definedName name="Print">#REF!</definedName>
    <definedName name="_xlnm.Print_Area" localSheetId="4">'1. Pipeline information'!$B$1:$D$36</definedName>
    <definedName name="_xlnm.Print_Area" localSheetId="5">'1.1 Financial summary'!$B$5:$AF$35</definedName>
    <definedName name="_xlnm.Print_Area" localSheetId="6">'2. Revenues and expenses'!$B$1:$I$43</definedName>
    <definedName name="_xlnm.Print_Area" localSheetId="7">'2.1 Revenue by service'!$B$1:$I$21</definedName>
    <definedName name="_xlnm.Print_Area" localSheetId="8">'2.2 Revenue contributions '!$B$1:$E$27</definedName>
    <definedName name="_xlnm.Print_Area" localSheetId="9">'2.3 Indirect revenue'!$B$1:$H$36</definedName>
    <definedName name="_xlnm.Print_Area" localSheetId="10">'2.4 Shared costs'!$B$1:$I$36</definedName>
    <definedName name="_xlnm.Print_Area" localSheetId="11">'3. Statement of pipeline assets'!$B$1:$AD$93</definedName>
    <definedName name="_xlnm.Print_Area" localSheetId="12">'3.1 Asset useful life'!$B$1:$F$37</definedName>
    <definedName name="_xlnm.Print_Area" localSheetId="13">'3.2 Shared supporting assets'!$B$1:$G$41</definedName>
    <definedName name="_xlnm.Print_Area" localSheetId="15">'4. Recovered capital'!$B$1:$BI$38</definedName>
    <definedName name="_xlnm.Print_Area" localSheetId="16">'4.1 Pipelines capex'!$B$1:$E$34</definedName>
    <definedName name="_xlnm.Print_Area" localSheetId="18">'5. Weighted average price'!$B$1:$BI$20</definedName>
    <definedName name="_xlnm.Print_Area" localSheetId="19">'5.1 Exempt WAP services'!$B$1:$E$13</definedName>
    <definedName name="_xlnm.Print_Area" localSheetId="20">'5.2 Actual Pricing'!$B$1:$E$5</definedName>
    <definedName name="_xlnm.Print_Area" localSheetId="22">'6. Notes'!$B$1:$D$4</definedName>
    <definedName name="_xlnm.Print_Area" localSheetId="23">'Amendment record'!$A$2:$G$90</definedName>
    <definedName name="_xlnm.Print_Area" localSheetId="3">Contents!$A$1:$J$41</definedName>
    <definedName name="_xlnm.Print_Area" localSheetId="2">Cover!$A$1:$I$47</definedName>
    <definedName name="_xlnm.Print_Area" localSheetId="25">Sheet1!$A$1:$N$32</definedName>
    <definedName name="_xlnm.Print_Area">#REF!</definedName>
    <definedName name="Print_Area1">#REF!</definedName>
    <definedName name="PRINT_CANBERRA">#REF!</definedName>
    <definedName name="PRINT_SYDNEY">#REF!</definedName>
    <definedName name="_xlnm.Print_Titles">#N/A</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All">#N/A</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duct">#REF!</definedName>
    <definedName name="ProfEquAcc_ANPSPV">#REF!</definedName>
    <definedName name="ProfEquAcc_Eii">#REF!</definedName>
    <definedName name="ProfEquAcc_Eii2">#REF!</definedName>
    <definedName name="Profit">#REF!,#REF!</definedName>
    <definedName name="profitandloss">#REF!</definedName>
    <definedName name="PROFITMONTH">#REF!</definedName>
    <definedName name="PROFITYTD">#REF!</definedName>
    <definedName name="projCode">#REF!</definedName>
    <definedName name="Project_Data">#REF!</definedName>
    <definedName name="Project_Groups">OFFSET(#REF!,0,0,(COUNTA(#REF!))-1,1)</definedName>
    <definedName name="Project_Lead_Times">#REF!</definedName>
    <definedName name="Project_Lead_Times_Local">#REF!</definedName>
    <definedName name="Project_name">#REF!</definedName>
    <definedName name="Project_Pivot_Data">#REF!</definedName>
    <definedName name="PROJECTCODES">#REF!</definedName>
    <definedName name="ProjectDescr">#REF!</definedName>
    <definedName name="ProjectName">{"BU Name or Client/Project Name"}</definedName>
    <definedName name="projects">#REF!</definedName>
    <definedName name="Projects_Tasks_Mapped_to_Activities">#REF!</definedName>
    <definedName name="projID">#REF!</definedName>
    <definedName name="ProjList">#REF!</definedName>
    <definedName name="projName">#REF!</definedName>
    <definedName name="PROJTYPE">#REF!</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Proposed">#REF!</definedName>
    <definedName name="ProtectionContents">TRUE</definedName>
    <definedName name="PublishDate">#REF!</definedName>
    <definedName name="PublishDateExists">#REF!</definedName>
    <definedName name="Puerto_Rico">#REF!</definedName>
    <definedName name="PV_Fixed_Leg">#REF!</definedName>
    <definedName name="PV_Fixed_Leg_2">#REF!</definedName>
    <definedName name="PV_Fixed_Leg_3">#REF!</definedName>
    <definedName name="PV_Fixed_Op">#REF!</definedName>
    <definedName name="PV_Floating_Leg">#REF!</definedName>
    <definedName name="PV_Floating_Leg_2">#REF!</definedName>
    <definedName name="PV_Floating_Leg_3">#REF!</definedName>
    <definedName name="PV_Floating_Op">#REF!</definedName>
    <definedName name="PWCProportion05">#REF!</definedName>
    <definedName name="PWCProportion07">#REF!</definedName>
    <definedName name="PWCProportion08">#REF!</definedName>
    <definedName name="q">#REF!</definedName>
    <definedName name="q_selAssetsListing">#REF!</definedName>
    <definedName name="q_selLiabilityListing">#REF!</definedName>
    <definedName name="Qatar">#REF!</definedName>
    <definedName name="Qld_AMS_City">#REF!</definedName>
    <definedName name="Qld_AMS_Regional">#REF!</definedName>
    <definedName name="QLD_BudgetData">#REF!</definedName>
    <definedName name="QldRepaymentInterestRate">#REF!</definedName>
    <definedName name="qqqqqqqqqqqqqq">#REF!</definedName>
    <definedName name="qqwed">#REF!</definedName>
    <definedName name="qryXLDateListOutput">#REF!</definedName>
    <definedName name="qryXLOutput">#REF!</definedName>
    <definedName name="qryXLOutputAssetClass">#REF!</definedName>
    <definedName name="qryXLOutputAssetClassGroups">#REF!</definedName>
    <definedName name="Qtr_1">#REF!</definedName>
    <definedName name="Qtr_2">#REF!</definedName>
    <definedName name="Qtr_3">#REF!</definedName>
    <definedName name="Qtr_4">#REF!</definedName>
    <definedName name="Qtr_Name">#REF!</definedName>
    <definedName name="Qtrly">#REF!</definedName>
    <definedName name="qtrly_int">#REF!</definedName>
    <definedName name="Qtrs_In_Yr">#REF!</definedName>
    <definedName name="Qtrs_Yr">#REF!</definedName>
    <definedName name="Quarters">#REF!</definedName>
    <definedName name="Quarters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cle">#REF!</definedName>
    <definedName name="RAFee">#REF!</definedName>
    <definedName name="rate">#REF!</definedName>
    <definedName name="Rates">#REF!</definedName>
    <definedName name="RBN">#REF!</definedName>
    <definedName name="rbpdetailed">#REF!</definedName>
    <definedName name="RBPSUMMARY">#REF!</definedName>
    <definedName name="RCP_1to5">"2015-16 to 2019-20"</definedName>
    <definedName name="RCT">OFFSET(#REF!,1,0,1,1):INDEX(#REF!,COUNTIF(#REF!,"?*"))</definedName>
    <definedName name="RCTColHeaderRows">#REF!</definedName>
    <definedName name="RCTRangeToClear">#REF!</definedName>
    <definedName name="RCTRangeToCopy">#REF!</definedName>
    <definedName name="RCWP">#REF!</definedName>
    <definedName name="Real_date">#REF!</definedName>
    <definedName name="RECAUST1">#REF!</definedName>
    <definedName name="RECAUST2">#REF!</definedName>
    <definedName name="RECEIPTS99">#REF!</definedName>
    <definedName name="RechargeLF">#REF!</definedName>
    <definedName name="RedcliffeHospital">#REF!</definedName>
    <definedName name="redemption">#REF!</definedName>
    <definedName name="RefiDate1">#REF!</definedName>
    <definedName name="RefinanceFeesBookDepnRate">#REF!</definedName>
    <definedName name="RefiTaxDepn">#REF!</definedName>
    <definedName name="reg2Hier1">#REF!</definedName>
    <definedName name="reg2Hier2">#REF!</definedName>
    <definedName name="reg2Hier3">#REF!</definedName>
    <definedName name="reg2Hier4">#REF!</definedName>
    <definedName name="reg2Hier5">#REF!</definedName>
    <definedName name="reg3Hier1">#REF!</definedName>
    <definedName name="reg3Hier2">#REF!</definedName>
    <definedName name="reg3Hier3">#REF!</definedName>
    <definedName name="reg3Hier4">#REF!</definedName>
    <definedName name="reg3Hier5">#REF!</definedName>
    <definedName name="reg4Hier1">#REF!</definedName>
    <definedName name="reg4Hier2">#REF!</definedName>
    <definedName name="reg4Hier3">#REF!</definedName>
    <definedName name="reg4Hier4">#REF!</definedName>
    <definedName name="reg4Hier5">#REF!</definedName>
    <definedName name="reg5Hier1">#REF!</definedName>
    <definedName name="reg5Hier2">#REF!</definedName>
    <definedName name="reg5Hier3">#REF!</definedName>
    <definedName name="reg5Hier4">#REF!</definedName>
    <definedName name="reg5Hier5">#REF!</definedName>
    <definedName name="RegDistInt">#REF!</definedName>
    <definedName name="RegDistMba">#REF!</definedName>
    <definedName name="RegearingIntOnlyEnd">#REF!</definedName>
    <definedName name="regHier1">#REF!</definedName>
    <definedName name="regHier2">#REF!</definedName>
    <definedName name="regHier3">#REF!</definedName>
    <definedName name="regHier4">#REF!</definedName>
    <definedName name="regHier5">#REF!</definedName>
    <definedName name="regHierAct">#REF!</definedName>
    <definedName name="regHierAva">#REF!</definedName>
    <definedName name="regHierCode">#REF!</definedName>
    <definedName name="regHierEff">#REF!</definedName>
    <definedName name="regHierID">#REF!</definedName>
    <definedName name="regHierName">#REF!</definedName>
    <definedName name="regHierOrgSub">#REF!</definedName>
    <definedName name="regHierOrgVis">#REF!</definedName>
    <definedName name="regHierSup">#REF!</definedName>
    <definedName name="regIncCode">#REF!</definedName>
    <definedName name="Region_Codes2">#REF!</definedName>
    <definedName name="regionCode">#REF!</definedName>
    <definedName name="regionID">#REF!</definedName>
    <definedName name="regionName">#REF!</definedName>
    <definedName name="regOrgCont">#REF!</definedName>
    <definedName name="regOrgCont2">#REF!</definedName>
    <definedName name="regOrgCont3">#REF!</definedName>
    <definedName name="regOrgCont4">#REF!</definedName>
    <definedName name="regOrgCont5">#REF!</definedName>
    <definedName name="regOrgSub">#REF!</definedName>
    <definedName name="RegoToDriver">#REF!</definedName>
    <definedName name="REL">#REF!</definedName>
    <definedName name="Related_Worktags_Dim">OFFSET(#REF!,0,0,(COUNTA(#REF!))-1,1)</definedName>
    <definedName name="rem_dollarperGJ">#REF!</definedName>
    <definedName name="replaceSheets">#REF!</definedName>
    <definedName name="Reporting_Period">#REF!</definedName>
    <definedName name="ReportingDate">#REF!</definedName>
    <definedName name="Reserving_Target">#REF!</definedName>
    <definedName name="Reserving_Target2">#REF!</definedName>
    <definedName name="ResNo_Tbl">#REF!</definedName>
    <definedName name="ResourceList">#REF!</definedName>
    <definedName name="RESPONSIBILITYAPPLICATIONID1">#REF!</definedName>
    <definedName name="RESPONSIBILITYID1">#REF!</definedName>
    <definedName name="RESPONSIBILITYNAME1">#REF!</definedName>
    <definedName name="RestartFrequency">#REF!</definedName>
    <definedName name="Retail">#REF!</definedName>
    <definedName name="retrievedata">#REF!</definedName>
    <definedName name="RetTarBud03">#REF!</definedName>
    <definedName name="Reunion">#REF!</definedName>
    <definedName name="Rev_Solve">#REF!</definedName>
    <definedName name="Rev_Status">#REF!</definedName>
    <definedName name="RevCat">#REF!</definedName>
    <definedName name="revCatHier2">#REF!</definedName>
    <definedName name="revCatName">#REF!</definedName>
    <definedName name="Revenue_Categories">OFFSET(#REF!,0,0,(COUNTA(#REF!))-3,1)</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MCOptions">"*000000000000000"</definedName>
    <definedName name="RN">#REF!</definedName>
    <definedName name="rngTermStructure">#REF!,#REF!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lling">#REF!</definedName>
    <definedName name="Rollover">#REF!</definedName>
    <definedName name="Rollover_3yr">#REF!</definedName>
    <definedName name="Romania">#REF!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#REF!</definedName>
    <definedName name="Rounding_Switch">#REF!</definedName>
    <definedName name="Rounding_Tolerance">#REF!</definedName>
    <definedName name="row">#REF!</definedName>
    <definedName name="RowColumnAligned">TRUE</definedName>
    <definedName name="RowColumnInsInfo">TRUE</definedName>
    <definedName name="ROWSTOUPLOAD1">#REF!</definedName>
    <definedName name="rPipelineAssets">#REF!</definedName>
    <definedName name="rpipelines" comment="classes of pipeline assets ">Sheet1!$B$3:$B$12</definedName>
    <definedName name="RPS1_Allinrate">#REF!</definedName>
    <definedName name="RPS1_commencement_date">#REF!</definedName>
    <definedName name="RPS1_description">#REF!</definedName>
    <definedName name="RPS1_drawdown">#REF!</definedName>
    <definedName name="RPS1_drawdown_date">#REF!</definedName>
    <definedName name="RPS1_maturity_date">#REF!</definedName>
    <definedName name="RPS1_switch">#REF!</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rf">#REF!</definedName>
    <definedName name="rsharedassets" comment="classets of shared assets">Sheet1!$B$15:$B$17</definedName>
    <definedName name="rt10yrSwap">#REF!</definedName>
    <definedName name="rtRf1">#REF!</definedName>
    <definedName name="Russian_Federation">#REF!</definedName>
    <definedName name="rvanilla">#REF!</definedName>
    <definedName name="rvanilla01">#REF!</definedName>
    <definedName name="rvanilla02">#REF!</definedName>
    <definedName name="rvanilla03">#REF!</definedName>
    <definedName name="rvanilla04">#REF!</definedName>
    <definedName name="rvanilla05">#REF!</definedName>
    <definedName name="rvanilla06">#REF!</definedName>
    <definedName name="rvanilla07">#REF!</definedName>
    <definedName name="rvanilla08">#REF!</definedName>
    <definedName name="rvanilla09">#REF!</definedName>
    <definedName name="rvanilla10">#REF!</definedName>
    <definedName name="Rwanda">#REF!</definedName>
    <definedName name="RWT_Cost_Center">#REF!</definedName>
    <definedName name="RWT_Custom_Org">OFFSET(#REF!,0,0,(COUNTA(#REF!))-1,1)</definedName>
    <definedName name="RWT_Custom_Worktag">OFFSET(#REF!,0,0,(COUNTA(#REF!))-1,1)</definedName>
    <definedName name="RWT_Customer">OFFSET(#REF!,0,0,(COUNTA(#REF!))-1,1)</definedName>
    <definedName name="RWT_Expense_Item">OFFSET(#REF!,0,0,(COUNTA(#REF!))-1,1)</definedName>
    <definedName name="RWT_Gift">OFFSET(#REF!,0,0,(COUNTA(#REF!))-1,1)</definedName>
    <definedName name="RWT_Grant">OFFSET(#REF!,0,0,(COUNTA(#REF!))-1,1)</definedName>
    <definedName name="RWT_Loan">OFFSET(#REF!,0,0,(COUNTA(#REF!))-1,1)</definedName>
    <definedName name="RWT_Program">OFFSET(#REF!,0,0,(COUNTA(#REF!))-1,1)</definedName>
    <definedName name="RWT_Project">OFFSET(#REF!,0,0,(COUNTA(#REF!))-1,1)</definedName>
    <definedName name="RWT_Region">OFFSET(#REF!,0,0,(COUNTA(#REF!))-1,1)</definedName>
    <definedName name="RWT_Revenue_Category">OFFSET(#REF!,0,0,(COUNTA(#REF!))-1,1)</definedName>
    <definedName name="RWT_Sales_Item">OFFSET(#REF!,0,0,(COUNTA(#REF!))-1,1)</definedName>
    <definedName name="RWT_Spend_Category">OFFSET(#REF!,0,0,(COUNTA(#REF!))-1,1)</definedName>
    <definedName name="RWT_Sponsor">OFFSET(#REF!,0,0,(COUNTA(#REF!))-1,1)</definedName>
    <definedName name="rYesNo">Sheet1!$B$19:$B$20</definedName>
    <definedName name="s_Measure">#REF!</definedName>
    <definedName name="s_Version">#REF!</definedName>
    <definedName name="s_Year">#REF!</definedName>
    <definedName name="SA_AMS_city">#REF!</definedName>
    <definedName name="SA_AMS_Regional">#REF!</definedName>
    <definedName name="SA_BudgetData">#REF!</definedName>
    <definedName name="Saint_Barthelemy">#REF!</definedName>
    <definedName name="Saint_Helena__Ascension_and_Tristan_da_Cunha">#REF!</definedName>
    <definedName name="Saint_Kitts_and_Nevis">#REF!</definedName>
    <definedName name="Saint_Lucia">#REF!</definedName>
    <definedName name="Saint_Martin">#REF!</definedName>
    <definedName name="Saint_Pierre_and_Miquelon">#REF!</definedName>
    <definedName name="Saint_Vincent_and_the_Grenadines">#REF!</definedName>
    <definedName name="Samoa">#REF!</definedName>
    <definedName name="SAMortgageDuty">#REF!</definedName>
    <definedName name="San_Marino">#REF!</definedName>
    <definedName name="sANTOS">#REF!</definedName>
    <definedName name="Sao_Tome_and_Principe">#REF!</definedName>
    <definedName name="SAPBEXhrIndnt" hidden="1">"Wide"</definedName>
    <definedName name="SAPsysID" hidden="1">"708C5W7SBKP804JT78WJ0JNKI"</definedName>
    <definedName name="SAPwbID" hidden="1">"ARS"</definedName>
    <definedName name="Saudi_Arabia">#REF!</definedName>
    <definedName name="Scenario">#REF!</definedName>
    <definedName name="Scenario_Name">#REF!</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Debt_Facilities">#REF!</definedName>
    <definedName name="Schedule_of_Debt_Summary">#REF!</definedName>
    <definedName name="Schedule_of_Hedging__Exposure_Comparison">#REF!</definedName>
    <definedName name="Schedule_of_Hedging__Summary">#REF!</definedName>
    <definedName name="SCHEDULE_OF_OTHER_RECONCILIATION_ITEMS">#REF!</definedName>
    <definedName name="scope">#REF!</definedName>
    <definedName name="Scorecard_Rating">#REF!</definedName>
    <definedName name="SCpreconfig">#REF!</definedName>
    <definedName name="sdfs">#REF!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lect">#REF!</definedName>
    <definedName name="Semi_Ann">#REF!</definedName>
    <definedName name="sencount">1</definedName>
    <definedName name="Senegal">#REF!</definedName>
    <definedName name="Seo">#REF!</definedName>
    <definedName name="Sep">#REF!</definedName>
    <definedName name="SEP08SPEND">#REF!</definedName>
    <definedName name="SEP09SPEND">#REF!</definedName>
    <definedName name="Serbia">#REF!</definedName>
    <definedName name="Series">#REF!</definedName>
    <definedName name="SETOFBOOKSID1">#REF!</definedName>
    <definedName name="SETOFBOOKSNAME1">#REF!</definedName>
    <definedName name="settle">#REF!</definedName>
    <definedName name="Seychelles">#REF!</definedName>
    <definedName name="SFA_Amort">#REF!</definedName>
    <definedName name="SGRSUYTYIUYOYO">#REF!</definedName>
    <definedName name="SGSA_ACQ_2013a">#REF!</definedName>
    <definedName name="SGSA_ACQ_2014">#REF!</definedName>
    <definedName name="SGSA_ACQ_2014a">#REF!</definedName>
    <definedName name="SGSA_ACQ_2015">#REF!</definedName>
    <definedName name="SGTable">#REF!</definedName>
    <definedName name="Sheet_Index">#REF!</definedName>
    <definedName name="Shell">#REF!</definedName>
    <definedName name="Shell_1">#REF!</definedName>
    <definedName name="Shell_2">#REF!</definedName>
    <definedName name="SideArrow">#REF!</definedName>
    <definedName name="Sierra_Leone">#REF!</definedName>
    <definedName name="Signals_Master">#REF!</definedName>
    <definedName name="Singapore">#REF!</definedName>
    <definedName name="Sint_Maarten">#REF!</definedName>
    <definedName name="Site_Address">#REF!</definedName>
    <definedName name="Slovakia">#REF!</definedName>
    <definedName name="Slovenia">#REF!</definedName>
    <definedName name="SMECustNo">#REF!</definedName>
    <definedName name="SN">#REF!</definedName>
    <definedName name="Solomon_Islands">#REF!</definedName>
    <definedName name="Solve_NPV_5">#REF!</definedName>
    <definedName name="SolveFormulas">#REF!</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Somalia">#REF!</definedName>
    <definedName name="Source">#REF!</definedName>
    <definedName name="Source_Cost">#REF!</definedName>
    <definedName name="South_Africa">#REF!</definedName>
    <definedName name="South_Sudan">#REF!</definedName>
    <definedName name="sp">#REF!</definedName>
    <definedName name="SP_Table_Data">#REF!,#REF!,#REF!,#REF!,#REF!</definedName>
    <definedName name="Spain">#REF!</definedName>
    <definedName name="Spec">#REF!</definedName>
    <definedName name="Spec_WACC">#REF!</definedName>
    <definedName name="SPECIFIC">#REF!</definedName>
    <definedName name="Spend_Categories">OFFSET(#REF!,0,0,(COUNTA(#REF!))-2,1)</definedName>
    <definedName name="SpendCat">#REF!</definedName>
    <definedName name="spendCatAdPayUse">#REF!</definedName>
    <definedName name="spendCatExpUse">#REF!</definedName>
    <definedName name="spendCatHier2">#REF!</definedName>
    <definedName name="spendCatID">#REF!</definedName>
    <definedName name="spendCatName">#REF!</definedName>
    <definedName name="spendCatProcUse">#REF!</definedName>
    <definedName name="spendCatSupInUse">#REF!</definedName>
    <definedName name="spendCatTrackIt">#REF!</definedName>
    <definedName name="spendCatUsage">#REF!</definedName>
    <definedName name="SPENDFEB09">#REF!</definedName>
    <definedName name="SpotUSD">#REF!</definedName>
    <definedName name="srcNmdRng">#REF!</definedName>
    <definedName name="srcShtNm">#REF!</definedName>
    <definedName name="Sri_Lanka">#REF!</definedName>
    <definedName name="ss" hidden="1">{#N/A,#N/A,FALSE,"CapitalReport"}</definedName>
    <definedName name="SSSSS" hidden="1">{#N/A,#N/A,TRUE,"Cover sheet";#N/A,#N/A,TRUE,"Summary";#N/A,#N/A,TRUE,"Key Assumptions";#N/A,#N/A,TRUE,"Profit &amp; Loss";#N/A,#N/A,TRUE,"Balance Sheet";#N/A,#N/A,TRUE,"Cashflow";#N/A,#N/A,TRUE,"IRR";#N/A,#N/A,TRUE,"Ratios";#N/A,#N/A,TRUE,"Debt analysis"}</definedName>
    <definedName name="STAFFAUG08">#REF!</definedName>
    <definedName name="stafffeb10">#REF!</definedName>
    <definedName name="StampDutyFee">#REF!</definedName>
    <definedName name="StampDutyFeeDiff">#REF!</definedName>
    <definedName name="StampDutyFeePaste">#REF!</definedName>
    <definedName name="start_1">#REF!</definedName>
    <definedName name="Start_2001">#REF!</definedName>
    <definedName name="Start_date">#REF!</definedName>
    <definedName name="Start_of_Contract_Range">#REF!</definedName>
    <definedName name="startdate">#REF!</definedName>
    <definedName name="STARTJOURNALIMPORT1">#REF!</definedName>
    <definedName name="StartPeriodName1">#REF!</definedName>
    <definedName name="StartPrevWeek">#REF!</definedName>
    <definedName name="State">#REF!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OFFSET(#REF!,0,0,(COUNTA(#REF!))-1,1)</definedName>
    <definedName name="status_ranking">#REF!</definedName>
    <definedName name="status_words">#REF!</definedName>
    <definedName name="stef" hidden="1">{#N/A,#N/A,TRUE,"Cover sheet";#N/A,#N/A,TRUE,"Summary";#N/A,#N/A,TRUE,"Key Assumptions";#N/A,#N/A,TRUE,"Profit &amp; Loss";#N/A,#N/A,TRUE,"Balance Sheet";#N/A,#N/A,TRUE,"Cashflow";#N/A,#N/A,TRUE,"IRR";#N/A,#N/A,TRUE,"Ratios";#N/A,#N/A,TRUE,"Debt analysis"}</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h_Table_Data">#REF!,#REF!,#REF!,#REF!,#REF!,#REF!,#REF!</definedName>
    <definedName name="STI_Rounding_Factor">#REF!</definedName>
    <definedName name="stop">#REF!</definedName>
    <definedName name="STP">#REF!</definedName>
    <definedName name="Strategies">#REF!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dan">#REF!</definedName>
    <definedName name="Sue">#REF!</definedName>
    <definedName name="sum">#REF!</definedName>
    <definedName name="summarybalancesheet">#REF!</definedName>
    <definedName name="summaryconsolidation">#REF!</definedName>
    <definedName name="Sunshine">#REF!</definedName>
    <definedName name="Sunshine_Cost">#REF!</definedName>
    <definedName name="Sup_Table_Data">#REF!,#REF!,#REF!,#REF!,#REF!,#REF!</definedName>
    <definedName name="supHier">#REF!</definedName>
    <definedName name="supIDTable">OFFSET(#REF!,1,0,COUNTA(#REF!)-13,2)</definedName>
    <definedName name="supplierNamesDD">OFFSET(#REF!,1,0,COUNTA(#REF!)-1,1)</definedName>
    <definedName name="Supply_Origin">#REF!</definedName>
    <definedName name="Suriname">#REF!</definedName>
    <definedName name="Svalbard_and_Jan_Mayen">#REF!</definedName>
    <definedName name="Swap_Fixed_Rate">#REF!</definedName>
    <definedName name="Swap_Fixed_Rate_2">#REF!</definedName>
    <definedName name="Swap_Fixed_Rate_3">#REF!</definedName>
    <definedName name="Swap_Fixed_Rate_Op">#REF!</definedName>
    <definedName name="Swap_Principal_3">#REF!</definedName>
    <definedName name="Swap_Principal_4">#REF!</definedName>
    <definedName name="Swap_Principal_5">#REF!</definedName>
    <definedName name="Swap_Principal_6">#REF!</definedName>
    <definedName name="Swap_Target">#REF!</definedName>
    <definedName name="Swap3">#REF!</definedName>
    <definedName name="Swap5">#REF!</definedName>
    <definedName name="Swap7">#REF!</definedName>
    <definedName name="SwapMask">#REF!</definedName>
    <definedName name="Swaziland">#REF!</definedName>
    <definedName name="Sweden">#REF!</definedName>
    <definedName name="Switzerland">#REF!</definedName>
    <definedName name="Syria">#REF!</definedName>
    <definedName name="System_Peak">#REF!</definedName>
    <definedName name="SysUser">OFFSET(#REF!,1,0,1,1):INDEX(#REF!,COUNTIF(#REF!,"?*"))</definedName>
    <definedName name="SysUserColHeaderRows">#REF!</definedName>
    <definedName name="SysUserRangeToClear">#REF!</definedName>
    <definedName name="SysUserRangeToCopy">#REF!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iwan">#REF!</definedName>
    <definedName name="Tajikistan">#REF!</definedName>
    <definedName name="Talent">OFFSET(#REF!,1,0,1,1):INDEX(#REF!,COUNTIF(#REF!,"?*"))</definedName>
    <definedName name="TalentColHeaderRows">#REF!</definedName>
    <definedName name="TalentRangeToClear">#REF!</definedName>
    <definedName name="TalentRangeToCopy">#REF!</definedName>
    <definedName name="Tanzania">#REF!</definedName>
    <definedName name="Target_DSCR">#REF!</definedName>
    <definedName name="Target_MDQ">#REF!</definedName>
    <definedName name="Target_Tail">#REF!</definedName>
    <definedName name="TargetDSCRTable">#REF!</definedName>
    <definedName name="TARIFF">#REF!</definedName>
    <definedName name="TariffCR">#REF!</definedName>
    <definedName name="TariffTH">#REF!</definedName>
    <definedName name="TARIFFTRANSPORT">#REF!</definedName>
    <definedName name="tarShtNm">#REF!</definedName>
    <definedName name="Task">#REF!</definedName>
    <definedName name="TaskList">#REF!</definedName>
    <definedName name="Tax">#REF!</definedName>
    <definedName name="Tax_Expense">#REF!</definedName>
    <definedName name="Tax_Life">#REF!</definedName>
    <definedName name="Tax_Rate">#REF!</definedName>
    <definedName name="TAX_RATE_94_95_________TAX1">#REF!</definedName>
    <definedName name="TAXATION">#REF!</definedName>
    <definedName name="taxcalcs">#REF!</definedName>
    <definedName name="TaxID_Afghanistan">#REF!</definedName>
    <definedName name="TaxID_Albania">#REF!</definedName>
    <definedName name="TaxID_Algeria">#REF!</definedName>
    <definedName name="TaxID_American_Samoa">#REF!</definedName>
    <definedName name="TaxID_Andorra">#REF!</definedName>
    <definedName name="TaxID_Angola">#REF!</definedName>
    <definedName name="TaxID_Anguilla">#REF!</definedName>
    <definedName name="TaxID_Antigua_and_Barbuda">#REF!</definedName>
    <definedName name="TaxID_Argentina">#REF!</definedName>
    <definedName name="TaxID_Armenia">#REF!</definedName>
    <definedName name="TaxID_Aruba">#REF!</definedName>
    <definedName name="TaxID_Australia">#REF!</definedName>
    <definedName name="TaxID_Austria">#REF!</definedName>
    <definedName name="TaxID_Azerbaijan">#REF!</definedName>
    <definedName name="TaxID_Bahamas">#REF!</definedName>
    <definedName name="TaxID_Bahrain">#REF!</definedName>
    <definedName name="TaxID_Bangladesh">#REF!</definedName>
    <definedName name="TaxID_Barbados">#REF!</definedName>
    <definedName name="TaxID_Belarus">#REF!</definedName>
    <definedName name="TaxID_Belgium">#REF!</definedName>
    <definedName name="TaxID_Belize">#REF!</definedName>
    <definedName name="TaxID_Benin">#REF!</definedName>
    <definedName name="TaxID_Bermuda">#REF!</definedName>
    <definedName name="TaxID_Bhutan">#REF!</definedName>
    <definedName name="TaxID_Bolivia">#REF!</definedName>
    <definedName name="TaxID_Bonaire_Sint_Eustatius_and_Saba">#REF!</definedName>
    <definedName name="TaxID_Bosnia_and_Herzegovina">#REF!</definedName>
    <definedName name="TaxID_Botswana">#REF!</definedName>
    <definedName name="TaxID_Brazil">#REF!</definedName>
    <definedName name="TaxID_British_Indian_Ocean_Territory">#REF!</definedName>
    <definedName name="TaxID_British_Virgin_Islands">#REF!</definedName>
    <definedName name="TaxID_Brunei">#REF!</definedName>
    <definedName name="TaxID_Bulgaria">#REF!</definedName>
    <definedName name="TaxID_Burkina_Faso">#REF!</definedName>
    <definedName name="TaxID_Burundi">#REF!</definedName>
    <definedName name="TaxID_Cabo_Verde">#REF!</definedName>
    <definedName name="TaxID_Cambodia">#REF!</definedName>
    <definedName name="TaxID_Cameroon">#REF!</definedName>
    <definedName name="TaxID_Canada">#REF!</definedName>
    <definedName name="TaxID_Cayman_Islands">#REF!</definedName>
    <definedName name="TaxID_Central_African_Republic">#REF!</definedName>
    <definedName name="TaxID_Chad">#REF!</definedName>
    <definedName name="TaxID_Chile">#REF!</definedName>
    <definedName name="TaxID_China">#REF!</definedName>
    <definedName name="TaxID_Colombia">#REF!</definedName>
    <definedName name="TaxID_Comoros">#REF!</definedName>
    <definedName name="TaxID_Congo">#REF!</definedName>
    <definedName name="TaxID_Congo__Democratic_Republic_of_the">#REF!</definedName>
    <definedName name="TaxID_Congo_Democratic_Republic_of_the">#REF!</definedName>
    <definedName name="TaxID_Cook_Islands">#REF!</definedName>
    <definedName name="TaxID_Costa_Rica">#REF!</definedName>
    <definedName name="TaxID_Côte_dIvoire">#REF!</definedName>
    <definedName name="TaxID_Croatia">#REF!</definedName>
    <definedName name="TaxID_Cuba">#REF!</definedName>
    <definedName name="TaxID_Curaçao">#REF!</definedName>
    <definedName name="TaxID_Cyprus">#REF!</definedName>
    <definedName name="TaxID_Czech_Republic">#REF!</definedName>
    <definedName name="TaxID_Denmark">#REF!</definedName>
    <definedName name="TaxID_Djibouti">#REF!</definedName>
    <definedName name="TaxID_Dominica">#REF!</definedName>
    <definedName name="TaxID_Dominican_Republic">#REF!</definedName>
    <definedName name="TaxID_Ecuador">#REF!</definedName>
    <definedName name="TaxID_Egypt">#REF!</definedName>
    <definedName name="TaxID_El_Salvador">#REF!</definedName>
    <definedName name="TaxID_Equatorial_Guinea">#REF!</definedName>
    <definedName name="TaxID_Eritrea">#REF!</definedName>
    <definedName name="TaxID_Estonia">#REF!</definedName>
    <definedName name="TaxID_Ethiopia">#REF!</definedName>
    <definedName name="TaxID_Falkland_Islands">#REF!</definedName>
    <definedName name="TaxID_Faroe_Islands">#REF!</definedName>
    <definedName name="TaxID_Fiji">#REF!</definedName>
    <definedName name="TaxID_Finland">#REF!</definedName>
    <definedName name="TaxID_France">#REF!</definedName>
    <definedName name="TaxID_French_Guiana">#REF!</definedName>
    <definedName name="TaxID_French_Polynesia">#REF!</definedName>
    <definedName name="TaxID_Gabon">#REF!</definedName>
    <definedName name="TaxID_Gambia">#REF!</definedName>
    <definedName name="TaxID_Georgia">#REF!</definedName>
    <definedName name="TaxID_Germany">#REF!</definedName>
    <definedName name="TaxID_Ghana">#REF!</definedName>
    <definedName name="TaxID_Gibraltar">#REF!</definedName>
    <definedName name="TaxID_Greece">#REF!</definedName>
    <definedName name="TaxID_Greenland">#REF!</definedName>
    <definedName name="TaxID_Grenada">#REF!</definedName>
    <definedName name="TaxID_Guadeloupe">#REF!</definedName>
    <definedName name="TaxID_Guam">#REF!</definedName>
    <definedName name="TaxID_Guatemala">#REF!</definedName>
    <definedName name="TaxID_Guernsey">#REF!</definedName>
    <definedName name="TaxID_Guinea">#REF!</definedName>
    <definedName name="TaxID_Guinea_Bissau">#REF!</definedName>
    <definedName name="TaxID_Guyana">#REF!</definedName>
    <definedName name="TaxID_Haiti">#REF!</definedName>
    <definedName name="TaxID_Holy_See_Vatican_City_State">#REF!</definedName>
    <definedName name="TaxID_Honduras">#REF!</definedName>
    <definedName name="TaxID_Hong_Kong">#REF!</definedName>
    <definedName name="TaxID_Hungary">#REF!</definedName>
    <definedName name="TaxID_Iceland">#REF!</definedName>
    <definedName name="TaxID_India">#REF!</definedName>
    <definedName name="TaxID_Indonesia">#REF!</definedName>
    <definedName name="TaxID_Iran">#REF!</definedName>
    <definedName name="TaxID_Iraq">#REF!</definedName>
    <definedName name="TaxID_Ireland">#REF!</definedName>
    <definedName name="TaxID_Isle_of_Man">#REF!</definedName>
    <definedName name="TaxID_Israel">#REF!</definedName>
    <definedName name="TaxID_Italy">#REF!</definedName>
    <definedName name="TaxID_Jamaica">#REF!</definedName>
    <definedName name="TaxID_Japan">#REF!</definedName>
    <definedName name="TaxID_Jersey">#REF!</definedName>
    <definedName name="TaxID_Jordan">#REF!</definedName>
    <definedName name="TaxID_Kazakhstan">#REF!</definedName>
    <definedName name="TaxID_Kenya">#REF!</definedName>
    <definedName name="TaxID_Kiribati">#REF!</definedName>
    <definedName name="TaxID_Korea_Democratic_Peoples_Republic_of">#REF!</definedName>
    <definedName name="TaxID_Korea_Republic_of">#REF!</definedName>
    <definedName name="TaxID_Kosovo">#REF!</definedName>
    <definedName name="TaxID_Kuwait">#REF!</definedName>
    <definedName name="TaxID_Kyrgyzstan">#REF!</definedName>
    <definedName name="TaxID_Laos">#REF!</definedName>
    <definedName name="TaxID_Latvia">#REF!</definedName>
    <definedName name="TaxID_Lebanon">#REF!</definedName>
    <definedName name="TaxID_Lesotho">#REF!</definedName>
    <definedName name="TaxID_Liberia">#REF!</definedName>
    <definedName name="TaxID_Libya">#REF!</definedName>
    <definedName name="TaxID_Liechtenstein">#REF!</definedName>
    <definedName name="TaxID_Lithuania">#REF!</definedName>
    <definedName name="TaxID_Luxembourg">#REF!</definedName>
    <definedName name="TaxID_Macao">#REF!</definedName>
    <definedName name="TaxID_Macedonia_the_Former_Yugoslav_Republic_of">#REF!</definedName>
    <definedName name="TaxID_Madagascar">#REF!</definedName>
    <definedName name="TaxID_Malawi">#REF!</definedName>
    <definedName name="TaxID_Malaysia">#REF!</definedName>
    <definedName name="TaxID_Maldives">#REF!</definedName>
    <definedName name="TaxID_Mali">#REF!</definedName>
    <definedName name="TaxID_Malta">#REF!</definedName>
    <definedName name="TaxID_Marshall_Islands">#REF!</definedName>
    <definedName name="TaxID_Martinique">#REF!</definedName>
    <definedName name="TaxID_Mauritania">#REF!</definedName>
    <definedName name="TaxID_Mauritius">#REF!</definedName>
    <definedName name="TaxID_Mexico">#REF!</definedName>
    <definedName name="TaxID_Micronesia_Federated_States_of">#REF!</definedName>
    <definedName name="TaxID_Moldova">#REF!</definedName>
    <definedName name="TaxID_Monaco">#REF!</definedName>
    <definedName name="TaxID_Mongolia">#REF!</definedName>
    <definedName name="TaxID_Montenegro">#REF!</definedName>
    <definedName name="TaxID_Montserrat">#REF!</definedName>
    <definedName name="TaxID_Morocco">#REF!</definedName>
    <definedName name="TaxID_Mozambique">#REF!</definedName>
    <definedName name="TaxID_Myanmar">#REF!</definedName>
    <definedName name="TaxID_Namibia">#REF!</definedName>
    <definedName name="TaxID_Nauru">#REF!</definedName>
    <definedName name="TaxID_Nepal">#REF!</definedName>
    <definedName name="TaxID_Netherlands">#REF!</definedName>
    <definedName name="TaxID_New_Caledonia">#REF!</definedName>
    <definedName name="TaxID_New_Zealand">#REF!</definedName>
    <definedName name="TaxID_Nicaragua">#REF!</definedName>
    <definedName name="TaxID_Niger">#REF!</definedName>
    <definedName name="TaxID_Nigeria">#REF!</definedName>
    <definedName name="TaxID_Northern_Mariana_Islands">#REF!</definedName>
    <definedName name="TaxID_Norway">#REF!</definedName>
    <definedName name="TaxID_Oman">#REF!</definedName>
    <definedName name="TaxID_Pakistan">#REF!</definedName>
    <definedName name="TaxID_Palau">#REF!</definedName>
    <definedName name="TaxID_Palestine">#REF!</definedName>
    <definedName name="TaxID_Panama">#REF!</definedName>
    <definedName name="TaxID_Papua_New_Guinea">#REF!</definedName>
    <definedName name="TaxID_Paraguay">#REF!</definedName>
    <definedName name="TaxID_Peru">#REF!</definedName>
    <definedName name="TaxID_Philippines">#REF!</definedName>
    <definedName name="TaxID_Pitcairn_Islands">#REF!</definedName>
    <definedName name="TaxID_Poland">#REF!</definedName>
    <definedName name="TaxID_Portugal">#REF!</definedName>
    <definedName name="TaxID_Puerto_Rico">#REF!</definedName>
    <definedName name="TaxID_Qatar">#REF!</definedName>
    <definedName name="TaxID_Reunion">#REF!</definedName>
    <definedName name="TaxID_Romania">#REF!</definedName>
    <definedName name="TaxID_Russian_Federation">#REF!</definedName>
    <definedName name="TaxID_Rwanda">#REF!</definedName>
    <definedName name="TaxID_Saint_Kitts_and_Nevis">#REF!</definedName>
    <definedName name="TaxID_Saint_Lucia">#REF!</definedName>
    <definedName name="TaxID_Saint_Vincent_and_the_Grenadines">#REF!</definedName>
    <definedName name="TaxID_Samoa">#REF!</definedName>
    <definedName name="TaxID_San_Marino">#REF!</definedName>
    <definedName name="TaxID_Sao_Tome_and_Principe">#REF!</definedName>
    <definedName name="TaxID_Saudi_Arabia">#REF!</definedName>
    <definedName name="TaxID_Senegal">#REF!</definedName>
    <definedName name="TaxID_Serbia">#REF!</definedName>
    <definedName name="TaxID_Seychelles">#REF!</definedName>
    <definedName name="TaxID_Sierra_Leone">#REF!</definedName>
    <definedName name="TaxID_Singapore">#REF!</definedName>
    <definedName name="TaxID_Sint_Maarten">#REF!</definedName>
    <definedName name="TaxID_Slovakia">#REF!</definedName>
    <definedName name="TaxID_Slovenia">#REF!</definedName>
    <definedName name="TaxID_Solomon_Islands">#REF!</definedName>
    <definedName name="TaxID_Somalia">#REF!</definedName>
    <definedName name="TaxID_South_Africa">#REF!</definedName>
    <definedName name="TaxID_South_Sudan">#REF!</definedName>
    <definedName name="TaxID_Spain">#REF!</definedName>
    <definedName name="TaxID_Sri_Lanka">#REF!</definedName>
    <definedName name="TaxID_Sudan">#REF!</definedName>
    <definedName name="TaxID_Suriname">#REF!</definedName>
    <definedName name="TaxID_Svalbard_and_Jan_Mayen">#REF!</definedName>
    <definedName name="TaxID_Swaziland">#REF!</definedName>
    <definedName name="TaxID_Sweden">#REF!</definedName>
    <definedName name="TaxID_Switzerland">#REF!</definedName>
    <definedName name="TaxID_Syria">#REF!</definedName>
    <definedName name="TaxID_Taiwan">#REF!</definedName>
    <definedName name="TaxID_Tajikistan">#REF!</definedName>
    <definedName name="TaxID_Tanzania">#REF!</definedName>
    <definedName name="TaxID_Thailand">#REF!</definedName>
    <definedName name="TaxID_Timor_Leste">#REF!</definedName>
    <definedName name="TaxID_Togo">#REF!</definedName>
    <definedName name="TaxID_Tonga">#REF!</definedName>
    <definedName name="TaxID_Trinidad_and_Tobago">#REF!</definedName>
    <definedName name="TaxID_Tunisia">#REF!</definedName>
    <definedName name="TaxID_Turkey">#REF!</definedName>
    <definedName name="TaxID_Turkmenistan">#REF!</definedName>
    <definedName name="TaxID_Turks_and_Caicos_Islands">#REF!</definedName>
    <definedName name="TaxID_Tuvalu">#REF!</definedName>
    <definedName name="TaxID_U._S._Virgin_Islands">#REF!</definedName>
    <definedName name="TaxID_Uganda">#REF!</definedName>
    <definedName name="TaxID_Ukraine">#REF!</definedName>
    <definedName name="TaxID_United_Arab_Emirates">#REF!</definedName>
    <definedName name="TaxID_United_Kingdom">#REF!</definedName>
    <definedName name="TaxID_United_States_Minor_Outlying_Islands">#REF!</definedName>
    <definedName name="TaxID_United_States_of_America">#REF!</definedName>
    <definedName name="TaxID_Uruguay">#REF!</definedName>
    <definedName name="TaxID_Uzbekistan">#REF!</definedName>
    <definedName name="TaxID_Vanuatu">#REF!</definedName>
    <definedName name="TaxID_Venezuela">#REF!</definedName>
    <definedName name="TaxID_Vietnam">#REF!</definedName>
    <definedName name="TaxID_Wallis_and_Futuna">#REF!</definedName>
    <definedName name="TaxID_Western_Sahara">#REF!</definedName>
    <definedName name="TaxID_Yemen">#REF!</definedName>
    <definedName name="TaxID_Zambia">#REF!</definedName>
    <definedName name="TaxID_Zimbabwe">#REF!</definedName>
    <definedName name="taxID3">#REF!</definedName>
    <definedName name="taxIDCode">#REF!</definedName>
    <definedName name="taxIDLookup">OFFSET(#REF!,0,0,(COUNTA(#REF!))-1,1)</definedName>
    <definedName name="taxIDRefID">#REF!</definedName>
    <definedName name="taxIDRefID2">#REF!</definedName>
    <definedName name="taxIDRefID3">#REF!</definedName>
    <definedName name="TaxIDTable">OFFSET(#REF!,1,0,COUNTA(#REF!)-1,2)</definedName>
    <definedName name="taxIDTypeID">#REF!</definedName>
    <definedName name="taxIDTypesHeaderRow">#REF!</definedName>
    <definedName name="TAXOP">#REF!</definedName>
    <definedName name="TAXPAID">#REF!</definedName>
    <definedName name="TAXPROV">#REF!</definedName>
    <definedName name="taxRefID">#REF!</definedName>
    <definedName name="TB">#REF!</definedName>
    <definedName name="TB_TotalTaxExp">#REF!</definedName>
    <definedName name="TCC">#REF!</definedName>
    <definedName name="TckLoan">#REF!</definedName>
    <definedName name="Td">#REF!</definedName>
    <definedName name="Td_Cashflow_Calc">#REF!</definedName>
    <definedName name="Td_Final">#REF!</definedName>
    <definedName name="TDate">#REF!</definedName>
    <definedName name="Te_Cashflow_Calc">#REF!</definedName>
    <definedName name="Te_Final">#REF!</definedName>
    <definedName name="teest" hidden="1">{"Ownership",#N/A,FALSE,"Ownership";"Contents",#N/A,FALSE,"Contents"}</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Name">#REF!</definedName>
    <definedName name="Template.WIRE">"DBACCESS"</definedName>
    <definedName name="TemplateDate">#REF!</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nantCompany">#REF!</definedName>
    <definedName name="TEP">#REF!</definedName>
    <definedName name="Term_Loan">#REF!</definedName>
    <definedName name="Term_of_analysis">#REF!</definedName>
    <definedName name="test" hidden="1">{#N/A,#N/A,FALSE,"CapitalReport"}</definedName>
    <definedName name="TEST0">#REF!</definedName>
    <definedName name="TEST1">#REF!</definedName>
    <definedName name="test12">#REF!</definedName>
    <definedName name="TESTHKEY">#REF!</definedName>
    <definedName name="TESTKEYS">#REF!</definedName>
    <definedName name="TESTVKEY">#REF!</definedName>
    <definedName name="TFR_2010">#REF!</definedName>
    <definedName name="TFR_2011">#REF!</definedName>
    <definedName name="TFR_Rounding_Factor">#REF!</definedName>
    <definedName name="TGR_LAST_PRICE">OFFSET(#REF!,#REF! + 1, ,1)</definedName>
    <definedName name="TGR_MEAN">#REF!</definedName>
    <definedName name="TGR_PERCENTILE">#REF!</definedName>
    <definedName name="TGR_RNG_PRICE">OFFSET(#REF!, 1, ,#REF!)</definedName>
    <definedName name="TGR_RNG_RETURN">OFFSET(#REF!, 2, ,#REF!)</definedName>
    <definedName name="TGR_STDEV">#REF!</definedName>
    <definedName name="TGR_TARGET">#REF!</definedName>
    <definedName name="tgtNmdRng">#REF!</definedName>
    <definedName name="Thailand">#REF!</definedName>
    <definedName name="thiessrates10">#REF!</definedName>
    <definedName name="Thin_capitalisation">#REF!</definedName>
    <definedName name="ThinCap_Asset_Check">#REF!</definedName>
    <definedName name="ThinCap_Asset_Copy">#REF!</definedName>
    <definedName name="ThinCap_Asset_Paste">#REF!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_GI_Lower_Target">OFFSET(#REF!,0,0,,COUNTA(#REF!)-1)</definedName>
    <definedName name="TI_GI_Upper_Target">OFFSET(#REF!,0,0,,COUNTA(#REF!)-1)</definedName>
    <definedName name="tier1">#REF!</definedName>
    <definedName name="tier2">#REF!</definedName>
    <definedName name="Time_Zone_Reference_ID">OFFSET(#REF!,0,0,(COUNTA(#REF!))-1,1)</definedName>
    <definedName name="timeZoneDescr">#REF!</definedName>
    <definedName name="TimeZoneRef">#REF!</definedName>
    <definedName name="timeZoneRefID">#REF!</definedName>
    <definedName name="Timor_Leste">#REF!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MCon_Table_Data">#REF!,#REF!,#REF!,#REF!,#REF!,#REF!,#REF!,#REF!,#REF!,#REF!</definedName>
    <definedName name="tnsfrm">#REF!</definedName>
    <definedName name="Togo">#REF!</definedName>
    <definedName name="Tokelau">#REF!</definedName>
    <definedName name="Tolling_CR">#REF!</definedName>
    <definedName name="Tonga">#REF!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_REVENUE">#REF!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Value">OFFSET(#REF!,0,0,(COUNTA(#REF!))-1,1)</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_B">#REF!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cheT1_agent">#REF!</definedName>
    <definedName name="TrancheT1_amortisation_method">#REF!</definedName>
    <definedName name="TrancheT1_amortisation_schedule">#REF!</definedName>
    <definedName name="TrancheT1_amortisation_start">#REF!</definedName>
    <definedName name="TrancheT1_capitalisation">#REF!</definedName>
    <definedName name="TrancheT1_capitalisation_end">#REF!</definedName>
    <definedName name="TrancheT1_capitalisation_margin">#REF!</definedName>
    <definedName name="TrancheT1_commencement_date">#REF!</definedName>
    <definedName name="TrancheT1_commitment">#REF!</definedName>
    <definedName name="TrancheT1_description">#REF!</definedName>
    <definedName name="TrancheT1_drawdown">#REF!</definedName>
    <definedName name="TrancheT1_drawdown_date">#REF!</definedName>
    <definedName name="TrancheT1_drawdown_schedule">#REF!</definedName>
    <definedName name="TrancheT1_dscr">#REF!</definedName>
    <definedName name="TrancheT1_hedging_proportion">#REF!</definedName>
    <definedName name="TrancheT1_hedging_rate">#REF!</definedName>
    <definedName name="TrancheT1_hedging_rate_switch">#REF!</definedName>
    <definedName name="TrancheT1_hedging_term">#REF!</definedName>
    <definedName name="TrancheT1_indexation">#REF!</definedName>
    <definedName name="TrancheT1_limit">#REF!</definedName>
    <definedName name="TrancheT1_margin">#REF!</definedName>
    <definedName name="TrancheT1_margin_grid_bands">#REF!</definedName>
    <definedName name="TrancheT1_margin_grid_margins">#REF!</definedName>
    <definedName name="TrancheT1_margin_switch">#REF!</definedName>
    <definedName name="TrancheT1_maturity_date">#REF!</definedName>
    <definedName name="TrancheT1_MTM_end">#REF!</definedName>
    <definedName name="TrancheT1_MTM_start">#REF!</definedName>
    <definedName name="TrancheT1_security">#REF!</definedName>
    <definedName name="TrancheT1_swap_cost">#REF!</definedName>
    <definedName name="TrancheT1_switch">#REF!</definedName>
    <definedName name="TrancheT1_upfront">#REF!</definedName>
    <definedName name="TrancheT1_upfront_basis">#REF!</definedName>
    <definedName name="TrancheT1_upfront_capitalisation">#REF!</definedName>
    <definedName name="TrancheT10_agent">#REF!</definedName>
    <definedName name="TrancheT10_amortisation_method">#REF!</definedName>
    <definedName name="TrancheT10_amortisation_schedule">#REF!</definedName>
    <definedName name="TrancheT10_amortisation_start">#REF!</definedName>
    <definedName name="TrancheT10_capitalisation">#REF!</definedName>
    <definedName name="TrancheT10_capitalisation_end">#REF!</definedName>
    <definedName name="TrancheT10_capitalisation_margin">#REF!</definedName>
    <definedName name="TrancheT10_commencement_date">#REF!</definedName>
    <definedName name="TrancheT10_commitment">#REF!</definedName>
    <definedName name="TrancheT10_description">#REF!</definedName>
    <definedName name="TrancheT10_drawdown">#REF!</definedName>
    <definedName name="TrancheT10_drawdown_date">#REF!</definedName>
    <definedName name="TrancheT10_drawdown_schedule">#REF!</definedName>
    <definedName name="TrancheT10_dscr">#REF!</definedName>
    <definedName name="TrancheT10_hedging_proportion">#REF!</definedName>
    <definedName name="TrancheT10_hedging_rate">#REF!</definedName>
    <definedName name="TrancheT10_hedging_rate_switch">#REF!</definedName>
    <definedName name="TrancheT10_hedging_term">#REF!</definedName>
    <definedName name="TrancheT10_indexation">#REF!</definedName>
    <definedName name="TrancheT10_limit">#REF!</definedName>
    <definedName name="TrancheT10_margin">#REF!</definedName>
    <definedName name="TrancheT10_maturity_date">#REF!</definedName>
    <definedName name="TrancheT10_security">#REF!</definedName>
    <definedName name="TrancheT10_swap_cost">#REF!</definedName>
    <definedName name="TrancheT10_switch">#REF!</definedName>
    <definedName name="TrancheT10_upfront">#REF!</definedName>
    <definedName name="TrancheT10_upfront_basis">#REF!</definedName>
    <definedName name="TrancheT10_upfront_capitalisation">#REF!</definedName>
    <definedName name="TrancheT2_agent">#REF!</definedName>
    <definedName name="TrancheT2_amortisation_method">#REF!</definedName>
    <definedName name="TrancheT2_amortisation_schedule">#REF!</definedName>
    <definedName name="TrancheT2_amortisation_start">#REF!</definedName>
    <definedName name="TrancheT2_capitalisation">#REF!</definedName>
    <definedName name="TrancheT2_capitalisation_end">#REF!</definedName>
    <definedName name="TrancheT2_capitalisation_margin">#REF!</definedName>
    <definedName name="TrancheT2_commencement_date">#REF!</definedName>
    <definedName name="TrancheT2_commitment">#REF!</definedName>
    <definedName name="TrancheT2_description">#REF!</definedName>
    <definedName name="TrancheT2_drawdown">#REF!</definedName>
    <definedName name="TrancheT2_drawdown_date">#REF!</definedName>
    <definedName name="TrancheT2_drawdown_schedule">#REF!</definedName>
    <definedName name="TrancheT2_dscr">#REF!</definedName>
    <definedName name="TrancheT2_hedging_proportion">#REF!</definedName>
    <definedName name="TrancheT2_hedging_rate">#REF!</definedName>
    <definedName name="TrancheT2_hedging_rate_switch">#REF!</definedName>
    <definedName name="TrancheT2_hedging_term">#REF!</definedName>
    <definedName name="TrancheT2_indexation">#REF!</definedName>
    <definedName name="TrancheT2_limit">#REF!</definedName>
    <definedName name="TrancheT2_margin">#REF!</definedName>
    <definedName name="TrancheT2_margin_grid_bands">#REF!</definedName>
    <definedName name="TrancheT2_margin_grid_margins">#REF!</definedName>
    <definedName name="TrancheT2_margin_switch">#REF!</definedName>
    <definedName name="TrancheT2_maturity_date">#REF!</definedName>
    <definedName name="TrancheT2_security">#REF!</definedName>
    <definedName name="TrancheT2_swap_cost">#REF!</definedName>
    <definedName name="TrancheT2_switch">#REF!</definedName>
    <definedName name="TrancheT2_upfront">#REF!</definedName>
    <definedName name="TrancheT2_upfront_basis">#REF!</definedName>
    <definedName name="TrancheT2_upfront_capitalisation">#REF!</definedName>
    <definedName name="TrancheT3_agent">#REF!</definedName>
    <definedName name="TrancheT3_amortisation_method">#REF!</definedName>
    <definedName name="TrancheT3_amortisation_schedule">#REF!</definedName>
    <definedName name="TrancheT3_amortisation_start">#REF!</definedName>
    <definedName name="TrancheT3_capitalisation">#REF!</definedName>
    <definedName name="TrancheT3_capitalisation_end">#REF!</definedName>
    <definedName name="TrancheT3_capitalisation_margin">#REF!</definedName>
    <definedName name="TrancheT3_commencement_date">#REF!</definedName>
    <definedName name="TrancheT3_commitment">#REF!</definedName>
    <definedName name="TrancheT3_description">#REF!</definedName>
    <definedName name="TrancheT3_drawdown">#REF!</definedName>
    <definedName name="TrancheT3_drawdown_date">#REF!</definedName>
    <definedName name="TrancheT3_drawdown_schedule">#REF!</definedName>
    <definedName name="TrancheT3_dscr">#REF!</definedName>
    <definedName name="TrancheT3_hedging_proportion">#REF!</definedName>
    <definedName name="TrancheT3_hedging_rate">#REF!</definedName>
    <definedName name="TrancheT3_hedging_rate_switch">#REF!</definedName>
    <definedName name="TrancheT3_hedging_term">#REF!</definedName>
    <definedName name="TrancheT3_indexation">#REF!</definedName>
    <definedName name="TrancheT3_limit">#REF!</definedName>
    <definedName name="TrancheT3_margin">#REF!</definedName>
    <definedName name="TrancheT3_maturity_date">#REF!</definedName>
    <definedName name="TrancheT3_security">#REF!</definedName>
    <definedName name="TrancheT3_swap_cost">#REF!</definedName>
    <definedName name="TrancheT3_switch">#REF!</definedName>
    <definedName name="TrancheT3_upfront">#REF!</definedName>
    <definedName name="TrancheT3_upfront_basis">#REF!</definedName>
    <definedName name="TrancheT3_upfront_capitalisation">#REF!</definedName>
    <definedName name="TrancheT4_agent">#REF!</definedName>
    <definedName name="TrancheT4_amortisation_method">#REF!</definedName>
    <definedName name="TrancheT4_amortisation_schedule">#REF!</definedName>
    <definedName name="TrancheT4_amortisation_start">#REF!</definedName>
    <definedName name="TrancheT4_capitalisation">#REF!</definedName>
    <definedName name="TrancheT4_capitalisation_end">#REF!</definedName>
    <definedName name="TrancheT4_capitalisation_margin">#REF!</definedName>
    <definedName name="TrancheT4_commencement_date">#REF!</definedName>
    <definedName name="TrancheT4_commitment">#REF!</definedName>
    <definedName name="TrancheT4_description">#REF!</definedName>
    <definedName name="TrancheT4_drawdown">#REF!</definedName>
    <definedName name="TrancheT4_drawdown_date">#REF!</definedName>
    <definedName name="TrancheT4_drawdown_schedule">#REF!</definedName>
    <definedName name="TrancheT4_dscr">#REF!</definedName>
    <definedName name="TrancheT4_hedging_proportion">#REF!</definedName>
    <definedName name="TrancheT4_hedging_rate">#REF!</definedName>
    <definedName name="TrancheT4_hedging_rate_switch">#REF!</definedName>
    <definedName name="TrancheT4_hedging_term">#REF!</definedName>
    <definedName name="TrancheT4_indexation">#REF!</definedName>
    <definedName name="TrancheT4_limit">#REF!</definedName>
    <definedName name="TrancheT4_margin">#REF!</definedName>
    <definedName name="TrancheT4_maturity_date">#REF!</definedName>
    <definedName name="TrancheT4_security">#REF!</definedName>
    <definedName name="TrancheT4_swap_cost">#REF!</definedName>
    <definedName name="TrancheT4_switch">#REF!</definedName>
    <definedName name="TrancheT4_upfront">#REF!</definedName>
    <definedName name="TrancheT4_upfront_basis">#REF!</definedName>
    <definedName name="TrancheT4_upfront_capitalisation">#REF!</definedName>
    <definedName name="TrancheT5_agent">#REF!</definedName>
    <definedName name="TrancheT5_amortisation_method">#REF!</definedName>
    <definedName name="TrancheT5_amortisation_schedule">#REF!</definedName>
    <definedName name="TrancheT5_amortisation_start">#REF!</definedName>
    <definedName name="TrancheT5_capitalisation">#REF!</definedName>
    <definedName name="TrancheT5_capitalisation_end">#REF!</definedName>
    <definedName name="TrancheT5_capitalisation_margin">#REF!</definedName>
    <definedName name="TrancheT5_commencement_date">#REF!</definedName>
    <definedName name="TrancheT5_commitment">#REF!</definedName>
    <definedName name="TrancheT5_description">#REF!</definedName>
    <definedName name="TrancheT5_drawdown">#REF!</definedName>
    <definedName name="TrancheT5_drawdown_date">#REF!</definedName>
    <definedName name="TrancheT5_drawdown_schedule">#REF!</definedName>
    <definedName name="TrancheT5_dscr">#REF!</definedName>
    <definedName name="TrancheT5_hedging_proportion">#REF!</definedName>
    <definedName name="TrancheT5_hedging_rate">#REF!</definedName>
    <definedName name="TrancheT5_hedging_rate_switch">#REF!</definedName>
    <definedName name="TrancheT5_hedging_term">#REF!</definedName>
    <definedName name="TrancheT5_indexation">#REF!</definedName>
    <definedName name="TrancheT5_limit">#REF!</definedName>
    <definedName name="TrancheT5_margin">#REF!</definedName>
    <definedName name="TrancheT5_maturity_date">#REF!</definedName>
    <definedName name="TrancheT5_security">#REF!</definedName>
    <definedName name="TrancheT5_swap_cost">#REF!</definedName>
    <definedName name="TrancheT5_switch">#REF!</definedName>
    <definedName name="TrancheT5_upfront">#REF!</definedName>
    <definedName name="TrancheT5_upfront_basis">#REF!</definedName>
    <definedName name="TrancheT5_upfront_capitalisation">#REF!</definedName>
    <definedName name="TrancheT6_agent">#REF!</definedName>
    <definedName name="TrancheT6_amortisation_method">#REF!</definedName>
    <definedName name="TrancheT6_amortisation_schedule">#REF!</definedName>
    <definedName name="TrancheT6_amortisation_start">#REF!</definedName>
    <definedName name="TrancheT6_capitalisation">#REF!</definedName>
    <definedName name="TrancheT6_capitalisation_end">#REF!</definedName>
    <definedName name="TrancheT6_capitalisation_margin">#REF!</definedName>
    <definedName name="TrancheT6_commencement_date">#REF!</definedName>
    <definedName name="TrancheT6_commitment">#REF!</definedName>
    <definedName name="TrancheT6_description">#REF!</definedName>
    <definedName name="TrancheT6_drawdown">#REF!</definedName>
    <definedName name="TrancheT6_drawdown_date">#REF!</definedName>
    <definedName name="TrancheT6_drawdown_schedule">#REF!</definedName>
    <definedName name="TrancheT6_dscr">#REF!</definedName>
    <definedName name="TrancheT6_hedging_proportion">#REF!</definedName>
    <definedName name="TrancheT6_hedging_rate">#REF!</definedName>
    <definedName name="TrancheT6_hedging_rate_switch">#REF!</definedName>
    <definedName name="TrancheT6_hedging_term">#REF!</definedName>
    <definedName name="TrancheT6_indexation">#REF!</definedName>
    <definedName name="TrancheT6_limit">#REF!</definedName>
    <definedName name="TrancheT6_margin">#REF!</definedName>
    <definedName name="TrancheT6_maturity_date">#REF!</definedName>
    <definedName name="TrancheT6_security">#REF!</definedName>
    <definedName name="TrancheT6_swap_cost">#REF!</definedName>
    <definedName name="TrancheT6_switch">#REF!</definedName>
    <definedName name="TrancheT6_upfront">#REF!</definedName>
    <definedName name="TrancheT6_upfront_basis">#REF!</definedName>
    <definedName name="TrancheT6_upfront_capitalisation">#REF!</definedName>
    <definedName name="TrancheT7_agent">#REF!</definedName>
    <definedName name="TrancheT7_amortisation_method">#REF!</definedName>
    <definedName name="TrancheT7_amortisation_schedule">#REF!</definedName>
    <definedName name="TrancheT7_amortisation_start">#REF!</definedName>
    <definedName name="TrancheT7_capitalisation">#REF!</definedName>
    <definedName name="TrancheT7_capitalisation_end">#REF!</definedName>
    <definedName name="TrancheT7_capitalisation_margin">#REF!</definedName>
    <definedName name="TrancheT7_commencement_date">#REF!</definedName>
    <definedName name="TrancheT7_commitment">#REF!</definedName>
    <definedName name="TrancheT7_description">#REF!</definedName>
    <definedName name="TrancheT7_drawdown">#REF!</definedName>
    <definedName name="TrancheT7_drawdown_date">#REF!</definedName>
    <definedName name="TrancheT7_drawdown_schedule">#REF!</definedName>
    <definedName name="TrancheT7_dscr">#REF!</definedName>
    <definedName name="TrancheT7_hedging_proportion">#REF!</definedName>
    <definedName name="TrancheT7_hedging_rate">#REF!</definedName>
    <definedName name="TrancheT7_hedging_rate_switch">#REF!</definedName>
    <definedName name="TrancheT7_hedging_term">#REF!</definedName>
    <definedName name="TrancheT7_indexation">#REF!</definedName>
    <definedName name="TrancheT7_limit">#REF!</definedName>
    <definedName name="TrancheT7_margin">#REF!</definedName>
    <definedName name="TrancheT7_maturity_date">#REF!</definedName>
    <definedName name="TrancheT7_security">#REF!</definedName>
    <definedName name="TrancheT7_swap_cost">#REF!</definedName>
    <definedName name="TrancheT7_switch">#REF!</definedName>
    <definedName name="TrancheT7_upfront">#REF!</definedName>
    <definedName name="TrancheT7_upfront_basis">#REF!</definedName>
    <definedName name="TrancheT7_upfront_capitalisation">#REF!</definedName>
    <definedName name="TrancheT8_agent">#REF!</definedName>
    <definedName name="TrancheT8_amortisation_method">#REF!</definedName>
    <definedName name="TrancheT8_amortisation_schedule">#REF!</definedName>
    <definedName name="TrancheT8_amortisation_start">#REF!</definedName>
    <definedName name="TrancheT8_capitalisation">#REF!</definedName>
    <definedName name="TrancheT8_capitalisation_end">#REF!</definedName>
    <definedName name="TrancheT8_capitalisation_margin">#REF!</definedName>
    <definedName name="TrancheT8_commencement_date">#REF!</definedName>
    <definedName name="TrancheT8_commitment">#REF!</definedName>
    <definedName name="TrancheT8_description">#REF!</definedName>
    <definedName name="TrancheT8_drawdown">#REF!</definedName>
    <definedName name="TrancheT8_drawdown_date">#REF!</definedName>
    <definedName name="TrancheT8_drawdown_schedule">#REF!</definedName>
    <definedName name="TrancheT8_dscr">#REF!</definedName>
    <definedName name="TrancheT8_hedging_proportion">#REF!</definedName>
    <definedName name="TrancheT8_hedging_rate">#REF!</definedName>
    <definedName name="TrancheT8_hedging_rate_switch">#REF!</definedName>
    <definedName name="TrancheT8_hedging_term">#REF!</definedName>
    <definedName name="TrancheT8_indexation">#REF!</definedName>
    <definedName name="TrancheT8_limit">#REF!</definedName>
    <definedName name="TrancheT8_margin">#REF!</definedName>
    <definedName name="TrancheT8_maturity_date">#REF!</definedName>
    <definedName name="TrancheT8_security">#REF!</definedName>
    <definedName name="TrancheT8_swap_cost">#REF!</definedName>
    <definedName name="TrancheT8_switch">#REF!</definedName>
    <definedName name="TrancheT8_upfront">#REF!</definedName>
    <definedName name="TrancheT8_upfront_basis">#REF!</definedName>
    <definedName name="TrancheT8_upfront_capitalisation">#REF!</definedName>
    <definedName name="TrancheT9_agent">#REF!</definedName>
    <definedName name="TrancheT9_amortisation_method">#REF!</definedName>
    <definedName name="TrancheT9_amortisation_schedule">#REF!</definedName>
    <definedName name="TrancheT9_amortisation_start">#REF!</definedName>
    <definedName name="TrancheT9_capitalisation">#REF!</definedName>
    <definedName name="TrancheT9_capitalisation_end">#REF!</definedName>
    <definedName name="TrancheT9_capitalisation_margin">#REF!</definedName>
    <definedName name="TrancheT9_commencement_date">#REF!</definedName>
    <definedName name="TrancheT9_commitment">#REF!</definedName>
    <definedName name="TrancheT9_description">#REF!</definedName>
    <definedName name="TrancheT9_drawdown">#REF!</definedName>
    <definedName name="TrancheT9_drawdown_date">#REF!</definedName>
    <definedName name="TrancheT9_drawdown_schedule">#REF!</definedName>
    <definedName name="TrancheT9_dscr">#REF!</definedName>
    <definedName name="TrancheT9_hedging_proportion">#REF!</definedName>
    <definedName name="TrancheT9_hedging_rate">#REF!</definedName>
    <definedName name="TrancheT9_hedging_rate_switch">#REF!</definedName>
    <definedName name="TrancheT9_hedging_term">#REF!</definedName>
    <definedName name="TrancheT9_indexation">#REF!</definedName>
    <definedName name="TrancheT9_limit">#REF!</definedName>
    <definedName name="TrancheT9_margin">#REF!</definedName>
    <definedName name="TrancheT9_maturity_date">#REF!</definedName>
    <definedName name="TrancheT9_security">#REF!</definedName>
    <definedName name="TrancheT9_swap_cost">#REF!</definedName>
    <definedName name="TrancheT9_switch">#REF!</definedName>
    <definedName name="TrancheT9_upfront">#REF!</definedName>
    <definedName name="TrancheT9_upfront_basis">#REF!</definedName>
    <definedName name="TrancheT9_upfront_capitalisation">#REF!</definedName>
    <definedName name="TrancheU1_agent">#REF!</definedName>
    <definedName name="TrancheU1_amortisation_method">#REF!</definedName>
    <definedName name="TrancheU1_amortisation_schedule">#REF!</definedName>
    <definedName name="TrancheU1_amortisation_start">#REF!</definedName>
    <definedName name="TrancheU1_capitalisation">#REF!</definedName>
    <definedName name="TrancheU1_capitalisation_end">#REF!</definedName>
    <definedName name="TrancheU1_capitalisation_margin">#REF!</definedName>
    <definedName name="TrancheU1_commencement_date">#REF!</definedName>
    <definedName name="TrancheU1_commitment">#REF!</definedName>
    <definedName name="TrancheU1_description">#REF!</definedName>
    <definedName name="TrancheU1_drawdown">#REF!</definedName>
    <definedName name="TrancheU1_drawdown_date">#REF!</definedName>
    <definedName name="TrancheU1_drawdown_schedule">#REF!</definedName>
    <definedName name="TrancheU1_dscr">#REF!</definedName>
    <definedName name="TrancheU1_hedging_proportion">#REF!</definedName>
    <definedName name="TrancheU1_hedging_rate">#REF!</definedName>
    <definedName name="TrancheU1_hedging_rate_switch">#REF!</definedName>
    <definedName name="TrancheU1_hedging_term">#REF!</definedName>
    <definedName name="TrancheU1_indexation">#REF!</definedName>
    <definedName name="TrancheU1_limit">#REF!</definedName>
    <definedName name="TrancheU1_margin">#REF!</definedName>
    <definedName name="TrancheU1_margin_grid_bands">#REF!</definedName>
    <definedName name="TrancheU1_margin_grid_margins">#REF!</definedName>
    <definedName name="TrancheU1_margin_switch">#REF!</definedName>
    <definedName name="TrancheU1_maturity_date">#REF!</definedName>
    <definedName name="TrancheU1_MTM_end">#REF!</definedName>
    <definedName name="TrancheU1_MTM_start">#REF!</definedName>
    <definedName name="TrancheU1_security">#REF!</definedName>
    <definedName name="TrancheU1_swap_cost">#REF!</definedName>
    <definedName name="TrancheU1_switch">#REF!</definedName>
    <definedName name="TrancheU1_upfront">#REF!</definedName>
    <definedName name="TrancheU1_upfront_basis">#REF!</definedName>
    <definedName name="TrancheU1_upfront_capitalisation">#REF!</definedName>
    <definedName name="TrancheU10_agent">#REF!</definedName>
    <definedName name="TrancheU10_amortisation_method">#REF!</definedName>
    <definedName name="TrancheU10_amortisation_schedule">#REF!</definedName>
    <definedName name="TrancheU10_amortisation_start">#REF!</definedName>
    <definedName name="TrancheU10_capitalisation">#REF!</definedName>
    <definedName name="TrancheU10_capitalisation_end">#REF!</definedName>
    <definedName name="TrancheU10_capitalisation_margin">#REF!</definedName>
    <definedName name="TrancheU10_commencement_date">#REF!</definedName>
    <definedName name="TrancheU10_commitment">#REF!</definedName>
    <definedName name="TrancheU10_description">#REF!</definedName>
    <definedName name="TrancheU10_drawdown">#REF!</definedName>
    <definedName name="TrancheU10_drawdown_date">#REF!</definedName>
    <definedName name="TrancheU10_drawdown_schedule">#REF!</definedName>
    <definedName name="TrancheU10_dscr">#REF!</definedName>
    <definedName name="TrancheU10_hedging_proportion">#REF!</definedName>
    <definedName name="TrancheU10_hedging_rate">#REF!</definedName>
    <definedName name="TrancheU10_hedging_rate_switch">#REF!</definedName>
    <definedName name="TrancheU10_hedging_term">#REF!</definedName>
    <definedName name="TrancheU10_indexation">#REF!</definedName>
    <definedName name="TrancheU10_limit">#REF!</definedName>
    <definedName name="TrancheU10_margin">#REF!</definedName>
    <definedName name="TrancheU10_maturity_date">#REF!</definedName>
    <definedName name="TrancheU10_security">#REF!</definedName>
    <definedName name="TrancheU10_swap_cost">#REF!</definedName>
    <definedName name="TrancheU10_switch">#REF!</definedName>
    <definedName name="TrancheU10_upfront">#REF!</definedName>
    <definedName name="TrancheU10_upfront_basis">#REF!</definedName>
    <definedName name="TrancheU10_upfront_capitalisation">#REF!</definedName>
    <definedName name="TrancheU2_agent">#REF!</definedName>
    <definedName name="TrancheU2_amortisation_method">#REF!</definedName>
    <definedName name="TrancheU2_amortisation_schedule">#REF!</definedName>
    <definedName name="TrancheU2_amortisation_start">#REF!</definedName>
    <definedName name="TrancheU2_capitalisation">#REF!</definedName>
    <definedName name="TrancheU2_capitalisation_end">#REF!</definedName>
    <definedName name="TrancheU2_capitalisation_margin">#REF!</definedName>
    <definedName name="TrancheU2_commencement_date">#REF!</definedName>
    <definedName name="TrancheU2_commitment">#REF!</definedName>
    <definedName name="TrancheU2_description">#REF!</definedName>
    <definedName name="TrancheU2_drawdown">#REF!</definedName>
    <definedName name="TrancheU2_drawdown_date">#REF!</definedName>
    <definedName name="TrancheU2_drawdown_schedule">#REF!</definedName>
    <definedName name="TrancheU2_dscr">#REF!</definedName>
    <definedName name="TrancheU2_hedging_proportion">#REF!</definedName>
    <definedName name="TrancheU2_hedging_rate">#REF!</definedName>
    <definedName name="TrancheU2_hedging_rate_switch">#REF!</definedName>
    <definedName name="TrancheU2_hedging_term">#REF!</definedName>
    <definedName name="TrancheU2_indexation">#REF!</definedName>
    <definedName name="TrancheU2_limit">#REF!</definedName>
    <definedName name="TrancheU2_margin">#REF!</definedName>
    <definedName name="TrancheU2_maturity_date">#REF!</definedName>
    <definedName name="TrancheU2_security">#REF!</definedName>
    <definedName name="TrancheU2_swap_cost">#REF!</definedName>
    <definedName name="TrancheU2_switch">#REF!</definedName>
    <definedName name="TrancheU2_upfront">#REF!</definedName>
    <definedName name="TrancheU2_upfront_basis">#REF!</definedName>
    <definedName name="TrancheU2_upfront_capitalisation">#REF!</definedName>
    <definedName name="TrancheU3_agent">#REF!</definedName>
    <definedName name="TrancheU3_amortisation_method">#REF!</definedName>
    <definedName name="TrancheU3_amortisation_schedule">#REF!</definedName>
    <definedName name="TrancheU3_amortisation_start">#REF!</definedName>
    <definedName name="TrancheU3_capitalisation">#REF!</definedName>
    <definedName name="TrancheU3_capitalisation_end">#REF!</definedName>
    <definedName name="TrancheU3_capitalisation_margin">#REF!</definedName>
    <definedName name="TrancheU3_commencement_date">#REF!</definedName>
    <definedName name="TrancheU3_commitment">#REF!</definedName>
    <definedName name="TrancheU3_description">#REF!</definedName>
    <definedName name="TrancheU3_drawdown">#REF!</definedName>
    <definedName name="TrancheU3_drawdown_date">#REF!</definedName>
    <definedName name="TrancheU3_drawdown_schedule">#REF!</definedName>
    <definedName name="TrancheU3_dscr">#REF!</definedName>
    <definedName name="TrancheU3_hedging_proportion">#REF!</definedName>
    <definedName name="TrancheU3_hedging_rate">#REF!</definedName>
    <definedName name="TrancheU3_hedging_rate_switch">#REF!</definedName>
    <definedName name="TrancheU3_hedging_term">#REF!</definedName>
    <definedName name="TrancheU3_indexation">#REF!</definedName>
    <definedName name="TrancheU3_limit">#REF!</definedName>
    <definedName name="TrancheU3_margin">#REF!</definedName>
    <definedName name="TrancheU3_maturity_date">#REF!</definedName>
    <definedName name="TrancheU3_security">#REF!</definedName>
    <definedName name="TrancheU3_swap_cost">#REF!</definedName>
    <definedName name="TrancheU3_switch">#REF!</definedName>
    <definedName name="TrancheU3_upfront">#REF!</definedName>
    <definedName name="TrancheU3_upfront_basis">#REF!</definedName>
    <definedName name="TrancheU3_upfront_capitalisation">#REF!</definedName>
    <definedName name="TrancheU4_agent">#REF!</definedName>
    <definedName name="TrancheU4_amortisation_method">#REF!</definedName>
    <definedName name="TrancheU4_amortisation_schedule">#REF!</definedName>
    <definedName name="TrancheU4_amortisation_start">#REF!</definedName>
    <definedName name="TrancheU4_capitalisation">#REF!</definedName>
    <definedName name="TrancheU4_capitalisation_end">#REF!</definedName>
    <definedName name="TrancheU4_capitalisation_margin">#REF!</definedName>
    <definedName name="TrancheU4_commencement_date">#REF!</definedName>
    <definedName name="TrancheU4_commitment">#REF!</definedName>
    <definedName name="TrancheU4_description">#REF!</definedName>
    <definedName name="TrancheU4_drawdown">#REF!</definedName>
    <definedName name="TrancheU4_drawdown_date">#REF!</definedName>
    <definedName name="TrancheU4_drawdown_schedule">#REF!</definedName>
    <definedName name="TrancheU4_dscr">#REF!</definedName>
    <definedName name="TrancheU4_hedging_proportion">#REF!</definedName>
    <definedName name="TrancheU4_hedging_rate">#REF!</definedName>
    <definedName name="TrancheU4_hedging_rate_switch">#REF!</definedName>
    <definedName name="TrancheU4_hedging_term">#REF!</definedName>
    <definedName name="TrancheU4_indexation">#REF!</definedName>
    <definedName name="TrancheU4_limit">#REF!</definedName>
    <definedName name="TrancheU4_margin">#REF!</definedName>
    <definedName name="TrancheU4_maturity_date">#REF!</definedName>
    <definedName name="TrancheU4_security">#REF!</definedName>
    <definedName name="TrancheU4_swap_cost">#REF!</definedName>
    <definedName name="TrancheU4_switch">#REF!</definedName>
    <definedName name="TrancheU4_upfront">#REF!</definedName>
    <definedName name="TrancheU4_upfront_basis">#REF!</definedName>
    <definedName name="TrancheU4_upfront_capitalisation">#REF!</definedName>
    <definedName name="TrancheU5_agent">#REF!</definedName>
    <definedName name="TrancheU5_amortisation_method">#REF!</definedName>
    <definedName name="TrancheU5_amortisation_schedule">#REF!</definedName>
    <definedName name="TrancheU5_amortisation_start">#REF!</definedName>
    <definedName name="TrancheU5_capitalisation">#REF!</definedName>
    <definedName name="TrancheU5_capitalisation_end">#REF!</definedName>
    <definedName name="TrancheU5_capitalisation_margin">#REF!</definedName>
    <definedName name="TrancheU5_commencement_date">#REF!</definedName>
    <definedName name="TrancheU5_commitment">#REF!</definedName>
    <definedName name="TrancheU5_description">#REF!</definedName>
    <definedName name="TrancheU5_drawdown">#REF!</definedName>
    <definedName name="TrancheU5_drawdown_date">#REF!</definedName>
    <definedName name="TrancheU5_drawdown_schedule">#REF!</definedName>
    <definedName name="TrancheU5_dscr">#REF!</definedName>
    <definedName name="TrancheU5_hedging_proportion">#REF!</definedName>
    <definedName name="TrancheU5_hedging_rate">#REF!</definedName>
    <definedName name="TrancheU5_hedging_rate_switch">#REF!</definedName>
    <definedName name="TrancheU5_hedging_term">#REF!</definedName>
    <definedName name="TrancheU5_indexation">#REF!</definedName>
    <definedName name="TrancheU5_limit">#REF!</definedName>
    <definedName name="TrancheU5_margin">#REF!</definedName>
    <definedName name="TrancheU5_maturity_date">#REF!</definedName>
    <definedName name="TrancheU5_security">#REF!</definedName>
    <definedName name="TrancheU5_swap_cost">#REF!</definedName>
    <definedName name="TrancheU5_switch">#REF!</definedName>
    <definedName name="TrancheU5_upfront">#REF!</definedName>
    <definedName name="TrancheU5_upfront_basis">#REF!</definedName>
    <definedName name="TrancheU5_upfront_capitalisation">#REF!</definedName>
    <definedName name="TrancheU6_agent">#REF!</definedName>
    <definedName name="TrancheU6_amortisation_method">#REF!</definedName>
    <definedName name="TrancheU6_amortisation_schedule">#REF!</definedName>
    <definedName name="TrancheU6_amortisation_start">#REF!</definedName>
    <definedName name="TrancheU6_capitalisation">#REF!</definedName>
    <definedName name="TrancheU6_capitalisation_end">#REF!</definedName>
    <definedName name="TrancheU6_capitalisation_margin">#REF!</definedName>
    <definedName name="TrancheU6_commencement_date">#REF!</definedName>
    <definedName name="TrancheU6_commitment">#REF!</definedName>
    <definedName name="TrancheU6_description">#REF!</definedName>
    <definedName name="TrancheU6_drawdown">#REF!</definedName>
    <definedName name="TrancheU6_drawdown_date">#REF!</definedName>
    <definedName name="TrancheU6_drawdown_schedule">#REF!</definedName>
    <definedName name="TrancheU6_dscr">#REF!</definedName>
    <definedName name="TrancheU6_hedging_proportion">#REF!</definedName>
    <definedName name="TrancheU6_hedging_rate">#REF!</definedName>
    <definedName name="TrancheU6_hedging_rate_switch">#REF!</definedName>
    <definedName name="TrancheU6_hedging_term">#REF!</definedName>
    <definedName name="TrancheU6_indexation">#REF!</definedName>
    <definedName name="TrancheU6_limit">#REF!</definedName>
    <definedName name="TrancheU6_margin">#REF!</definedName>
    <definedName name="TrancheU6_maturity_date">#REF!</definedName>
    <definedName name="TrancheU6_security">#REF!</definedName>
    <definedName name="TrancheU6_swap_cost">#REF!</definedName>
    <definedName name="TrancheU6_switch">#REF!</definedName>
    <definedName name="TrancheU6_upfront">#REF!</definedName>
    <definedName name="TrancheU6_upfront_basis">#REF!</definedName>
    <definedName name="TrancheU6_upfront_capitalisation">#REF!</definedName>
    <definedName name="TrancheU7_agent">#REF!</definedName>
    <definedName name="TrancheU7_amortisation_method">#REF!</definedName>
    <definedName name="TrancheU7_amortisation_schedule">#REF!</definedName>
    <definedName name="TrancheU7_amortisation_start">#REF!</definedName>
    <definedName name="TrancheU7_capitalisation">#REF!</definedName>
    <definedName name="TrancheU7_capitalisation_end">#REF!</definedName>
    <definedName name="TrancheU7_capitalisation_margin">#REF!</definedName>
    <definedName name="TrancheU7_commencement_date">#REF!</definedName>
    <definedName name="TrancheU7_commitment">#REF!</definedName>
    <definedName name="TrancheU7_description">#REF!</definedName>
    <definedName name="TrancheU7_drawdown">#REF!</definedName>
    <definedName name="TrancheU7_drawdown_date">#REF!</definedName>
    <definedName name="TrancheU7_drawdown_schedule">#REF!</definedName>
    <definedName name="TrancheU7_dscr">#REF!</definedName>
    <definedName name="TrancheU7_hedging_proportion">#REF!</definedName>
    <definedName name="TrancheU7_hedging_rate">#REF!</definedName>
    <definedName name="TrancheU7_hedging_rate_switch">#REF!</definedName>
    <definedName name="TrancheU7_hedging_term">#REF!</definedName>
    <definedName name="TrancheU7_indexation">#REF!</definedName>
    <definedName name="TrancheU7_limit">#REF!</definedName>
    <definedName name="TrancheU7_margin">#REF!</definedName>
    <definedName name="TrancheU7_maturity_date">#REF!</definedName>
    <definedName name="TrancheU7_security">#REF!</definedName>
    <definedName name="TrancheU7_swap_cost">#REF!</definedName>
    <definedName name="TrancheU7_switch">#REF!</definedName>
    <definedName name="TrancheU7_upfront">#REF!</definedName>
    <definedName name="TrancheU7_upfront_basis">#REF!</definedName>
    <definedName name="TrancheU7_upfront_capitalisation">#REF!</definedName>
    <definedName name="TrancheU8_agent">#REF!</definedName>
    <definedName name="TrancheU8_amortisation_method">#REF!</definedName>
    <definedName name="TrancheU8_amortisation_schedule">#REF!</definedName>
    <definedName name="TrancheU8_amortisation_start">#REF!</definedName>
    <definedName name="TrancheU8_capitalisation">#REF!</definedName>
    <definedName name="TrancheU8_capitalisation_end">#REF!</definedName>
    <definedName name="TrancheU8_capitalisation_margin">#REF!</definedName>
    <definedName name="TrancheU8_commencement_date">#REF!</definedName>
    <definedName name="TrancheU8_commitment">#REF!</definedName>
    <definedName name="TrancheU8_description">#REF!</definedName>
    <definedName name="TrancheU8_drawdown">#REF!</definedName>
    <definedName name="TrancheU8_drawdown_date">#REF!</definedName>
    <definedName name="TrancheU8_drawdown_schedule">#REF!</definedName>
    <definedName name="TrancheU8_dscr">#REF!</definedName>
    <definedName name="TrancheU8_hedging_proportion">#REF!</definedName>
    <definedName name="TrancheU8_hedging_rate">#REF!</definedName>
    <definedName name="TrancheU8_hedging_rate_switch">#REF!</definedName>
    <definedName name="TrancheU8_hedging_term">#REF!</definedName>
    <definedName name="TrancheU8_indexation">#REF!</definedName>
    <definedName name="TrancheU8_limit">#REF!</definedName>
    <definedName name="TrancheU8_margin">#REF!</definedName>
    <definedName name="TrancheU8_maturity_date">#REF!</definedName>
    <definedName name="TrancheU8_security">#REF!</definedName>
    <definedName name="TrancheU8_swap_cost">#REF!</definedName>
    <definedName name="TrancheU8_switch">#REF!</definedName>
    <definedName name="TrancheU8_upfront">#REF!</definedName>
    <definedName name="TrancheU8_upfront_basis">#REF!</definedName>
    <definedName name="TrancheU8_upfront_capitalisation">#REF!</definedName>
    <definedName name="TrancheU9_agent">#REF!</definedName>
    <definedName name="TrancheU9_amortisation_method">#REF!</definedName>
    <definedName name="TrancheU9_amortisation_schedule">#REF!</definedName>
    <definedName name="TrancheU9_amortisation_start">#REF!</definedName>
    <definedName name="TrancheU9_capitalisation">#REF!</definedName>
    <definedName name="TrancheU9_capitalisation_end">#REF!</definedName>
    <definedName name="TrancheU9_capitalisation_margin">#REF!</definedName>
    <definedName name="TrancheU9_commencement_date">#REF!</definedName>
    <definedName name="TrancheU9_commitment">#REF!</definedName>
    <definedName name="TrancheU9_description">#REF!</definedName>
    <definedName name="TrancheU9_drawdown">#REF!</definedName>
    <definedName name="TrancheU9_drawdown_date">#REF!</definedName>
    <definedName name="TrancheU9_drawdown_schedule">#REF!</definedName>
    <definedName name="TrancheU9_dscr">#REF!</definedName>
    <definedName name="TrancheU9_hedging_proportion">#REF!</definedName>
    <definedName name="TrancheU9_hedging_rate">#REF!</definedName>
    <definedName name="TrancheU9_hedging_rate_switch">#REF!</definedName>
    <definedName name="TrancheU9_hedging_term">#REF!</definedName>
    <definedName name="TrancheU9_indexation">#REF!</definedName>
    <definedName name="TrancheU9_limit">#REF!</definedName>
    <definedName name="TrancheU9_margin">#REF!</definedName>
    <definedName name="TrancheU9_maturity_date">#REF!</definedName>
    <definedName name="TrancheU9_security">#REF!</definedName>
    <definedName name="TrancheU9_swap_cost">#REF!</definedName>
    <definedName name="TrancheU9_switch">#REF!</definedName>
    <definedName name="TrancheU9_upfront">#REF!</definedName>
    <definedName name="TrancheU9_upfront_basis">#REF!</definedName>
    <definedName name="TrancheU9_upfront_capitalisation">#REF!</definedName>
    <definedName name="TrancheY1_agent">#REF!</definedName>
    <definedName name="TrancheY1_amortisation_method">#REF!</definedName>
    <definedName name="TrancheY1_amortisation_schedule">#REF!</definedName>
    <definedName name="TrancheY1_amortisation_start">#REF!</definedName>
    <definedName name="TrancheY1_capitalisation">#REF!</definedName>
    <definedName name="TrancheY1_capitalisation_end">#REF!</definedName>
    <definedName name="TrancheY1_capitalisation_margin">#REF!</definedName>
    <definedName name="TrancheY1_commencement_date">#REF!</definedName>
    <definedName name="TrancheY1_commitment">#REF!</definedName>
    <definedName name="TrancheY1_description">#REF!</definedName>
    <definedName name="TrancheY1_drawdown">#REF!</definedName>
    <definedName name="TrancheY1_drawdown_date">#REF!</definedName>
    <definedName name="TrancheY1_drawdown_schedule">#REF!</definedName>
    <definedName name="TrancheY1_dscr">#REF!</definedName>
    <definedName name="TrancheY1_hedging_proportion">#REF!</definedName>
    <definedName name="TrancheY1_hedging_rate">#REF!</definedName>
    <definedName name="TrancheY1_hedging_rate_switch">#REF!</definedName>
    <definedName name="TrancheY1_hedging_term">#REF!</definedName>
    <definedName name="TrancheY1_indexation">#REF!</definedName>
    <definedName name="TrancheY1_limit">#REF!</definedName>
    <definedName name="TrancheY1_margin">#REF!</definedName>
    <definedName name="TrancheY1_margin_grid_bands">#REF!</definedName>
    <definedName name="TrancheY1_margin_grid_margins">#REF!</definedName>
    <definedName name="TrancheY1_margin_switch">#REF!</definedName>
    <definedName name="TrancheY1_maturity_date">#REF!</definedName>
    <definedName name="TrancheY1_MTM_end">#REF!</definedName>
    <definedName name="TrancheY1_MTM_start">#REF!</definedName>
    <definedName name="TrancheY1_security">#REF!</definedName>
    <definedName name="TrancheY1_swap_cost">#REF!</definedName>
    <definedName name="TrancheY1_switch">#REF!</definedName>
    <definedName name="TrancheY1_upfront">#REF!</definedName>
    <definedName name="TrancheY1_upfront_basis">#REF!</definedName>
    <definedName name="TrancheY1_upfront_capitalisation">#REF!</definedName>
    <definedName name="TrancheY10_agent">#REF!</definedName>
    <definedName name="TrancheY10_amortisation_method">#REF!</definedName>
    <definedName name="TrancheY10_amortisation_schedule">#REF!</definedName>
    <definedName name="TrancheY10_amortisation_start">#REF!</definedName>
    <definedName name="TrancheY10_capitalisation">#REF!</definedName>
    <definedName name="TrancheY10_capitalisation_end">#REF!</definedName>
    <definedName name="TrancheY10_capitalisation_margin">#REF!</definedName>
    <definedName name="TrancheY10_commencement_date">#REF!</definedName>
    <definedName name="TrancheY10_commitment">#REF!</definedName>
    <definedName name="TrancheY10_description">#REF!</definedName>
    <definedName name="TrancheY10_drawdown">#REF!</definedName>
    <definedName name="TrancheY10_drawdown_date">#REF!</definedName>
    <definedName name="TrancheY10_drawdown_schedule">#REF!</definedName>
    <definedName name="TrancheY10_dscr">#REF!</definedName>
    <definedName name="TrancheY10_hedging_proportion">#REF!</definedName>
    <definedName name="TrancheY10_hedging_rate">#REF!</definedName>
    <definedName name="TrancheY10_hedging_rate_switch">#REF!</definedName>
    <definedName name="TrancheY10_hedging_term">#REF!</definedName>
    <definedName name="TrancheY10_indexation">#REF!</definedName>
    <definedName name="TrancheY10_limit">#REF!</definedName>
    <definedName name="TrancheY10_margin">#REF!</definedName>
    <definedName name="TrancheY10_maturity_date">#REF!</definedName>
    <definedName name="TrancheY10_security">#REF!</definedName>
    <definedName name="TrancheY10_swap_cost">#REF!</definedName>
    <definedName name="TrancheY10_switch">#REF!</definedName>
    <definedName name="TrancheY10_upfront">#REF!</definedName>
    <definedName name="TrancheY10_upfront_basis">#REF!</definedName>
    <definedName name="TrancheY10_upfront_capitalisation">#REF!</definedName>
    <definedName name="TrancheY2_agent">#REF!</definedName>
    <definedName name="TrancheY2_amortisation_method">#REF!</definedName>
    <definedName name="TrancheY2_amortisation_schedule">#REF!</definedName>
    <definedName name="TrancheY2_amortisation_start">#REF!</definedName>
    <definedName name="TrancheY2_capitalisation">#REF!</definedName>
    <definedName name="TrancheY2_capitalisation_end">#REF!</definedName>
    <definedName name="TrancheY2_capitalisation_margin">#REF!</definedName>
    <definedName name="TrancheY2_commencement_date">#REF!</definedName>
    <definedName name="TrancheY2_commitment">#REF!</definedName>
    <definedName name="TrancheY2_description">#REF!</definedName>
    <definedName name="TrancheY2_drawdown">#REF!</definedName>
    <definedName name="TrancheY2_drawdown_date">#REF!</definedName>
    <definedName name="TrancheY2_drawdown_schedule">#REF!</definedName>
    <definedName name="TrancheY2_dscr">#REF!</definedName>
    <definedName name="TrancheY2_hedging_proportion">#REF!</definedName>
    <definedName name="TrancheY2_hedging_rate">#REF!</definedName>
    <definedName name="TrancheY2_hedging_rate_switch">#REF!</definedName>
    <definedName name="TrancheY2_hedging_term">#REF!</definedName>
    <definedName name="TrancheY2_indexation">#REF!</definedName>
    <definedName name="TrancheY2_limit">#REF!</definedName>
    <definedName name="TrancheY2_margin">#REF!</definedName>
    <definedName name="TrancheY2_maturity_date">#REF!</definedName>
    <definedName name="TrancheY2_security">#REF!</definedName>
    <definedName name="TrancheY2_swap_cost">#REF!</definedName>
    <definedName name="TrancheY2_switch">#REF!</definedName>
    <definedName name="TrancheY2_upfront">#REF!</definedName>
    <definedName name="TrancheY2_upfront_basis">#REF!</definedName>
    <definedName name="TrancheY2_upfront_capitalisation">#REF!</definedName>
    <definedName name="TrancheY3_agent">#REF!</definedName>
    <definedName name="TrancheY3_amortisation_method">#REF!</definedName>
    <definedName name="TrancheY3_amortisation_schedule">#REF!</definedName>
    <definedName name="TrancheY3_amortisation_start">#REF!</definedName>
    <definedName name="TrancheY3_capitalisation">#REF!</definedName>
    <definedName name="TrancheY3_capitalisation_end">#REF!</definedName>
    <definedName name="TrancheY3_capitalisation_margin">#REF!</definedName>
    <definedName name="TrancheY3_commencement_date">#REF!</definedName>
    <definedName name="TrancheY3_commitment">#REF!</definedName>
    <definedName name="TrancheY3_description">#REF!</definedName>
    <definedName name="TrancheY3_drawdown">#REF!</definedName>
    <definedName name="TrancheY3_drawdown_date">#REF!</definedName>
    <definedName name="TrancheY3_drawdown_schedule">#REF!</definedName>
    <definedName name="TrancheY3_dscr">#REF!</definedName>
    <definedName name="TrancheY3_hedging_proportion">#REF!</definedName>
    <definedName name="TrancheY3_hedging_rate">#REF!</definedName>
    <definedName name="TrancheY3_hedging_rate_switch">#REF!</definedName>
    <definedName name="TrancheY3_hedging_term">#REF!</definedName>
    <definedName name="TrancheY3_indexation">#REF!</definedName>
    <definedName name="TrancheY3_limit">#REF!</definedName>
    <definedName name="TrancheY3_margin">#REF!</definedName>
    <definedName name="TrancheY3_maturity_date">#REF!</definedName>
    <definedName name="TrancheY3_security">#REF!</definedName>
    <definedName name="TrancheY3_swap_cost">#REF!</definedName>
    <definedName name="TrancheY3_switch">#REF!</definedName>
    <definedName name="TrancheY3_upfront">#REF!</definedName>
    <definedName name="TrancheY3_upfront_basis">#REF!</definedName>
    <definedName name="TrancheY3_upfront_capitalisation">#REF!</definedName>
    <definedName name="TrancheY4_agent">#REF!</definedName>
    <definedName name="TrancheY4_amortisation_method">#REF!</definedName>
    <definedName name="TrancheY4_amortisation_schedule">#REF!</definedName>
    <definedName name="TrancheY4_amortisation_start">#REF!</definedName>
    <definedName name="TrancheY4_capitalisation">#REF!</definedName>
    <definedName name="TrancheY4_capitalisation_end">#REF!</definedName>
    <definedName name="TrancheY4_capitalisation_margin">#REF!</definedName>
    <definedName name="TrancheY4_commencement_date">#REF!</definedName>
    <definedName name="TrancheY4_commitment">#REF!</definedName>
    <definedName name="TrancheY4_description">#REF!</definedName>
    <definedName name="TrancheY4_drawdown">#REF!</definedName>
    <definedName name="TrancheY4_drawdown_date">#REF!</definedName>
    <definedName name="TrancheY4_drawdown_schedule">#REF!</definedName>
    <definedName name="TrancheY4_dscr">#REF!</definedName>
    <definedName name="TrancheY4_hedging_proportion">#REF!</definedName>
    <definedName name="TrancheY4_hedging_rate">#REF!</definedName>
    <definedName name="TrancheY4_hedging_rate_switch">#REF!</definedName>
    <definedName name="TrancheY4_hedging_term">#REF!</definedName>
    <definedName name="TrancheY4_indexation">#REF!</definedName>
    <definedName name="TrancheY4_limit">#REF!</definedName>
    <definedName name="TrancheY4_margin">#REF!</definedName>
    <definedName name="TrancheY4_maturity_date">#REF!</definedName>
    <definedName name="TrancheY4_security">#REF!</definedName>
    <definedName name="TrancheY4_swap_cost">#REF!</definedName>
    <definedName name="TrancheY4_switch">#REF!</definedName>
    <definedName name="TrancheY4_upfront">#REF!</definedName>
    <definedName name="TrancheY4_upfront_basis">#REF!</definedName>
    <definedName name="TrancheY4_upfront_capitalisation">#REF!</definedName>
    <definedName name="TrancheY5_agent">#REF!</definedName>
    <definedName name="TrancheY5_amortisation_method">#REF!</definedName>
    <definedName name="TrancheY5_amortisation_schedule">#REF!</definedName>
    <definedName name="TrancheY5_amortisation_start">#REF!</definedName>
    <definedName name="TrancheY5_capitalisation">#REF!</definedName>
    <definedName name="TrancheY5_capitalisation_end">#REF!</definedName>
    <definedName name="TrancheY5_capitalisation_margin">#REF!</definedName>
    <definedName name="TrancheY5_commencement_date">#REF!</definedName>
    <definedName name="TrancheY5_commitment">#REF!</definedName>
    <definedName name="TrancheY5_description">#REF!</definedName>
    <definedName name="TrancheY5_drawdown">#REF!</definedName>
    <definedName name="TrancheY5_drawdown_date">#REF!</definedName>
    <definedName name="TrancheY5_drawdown_schedule">#REF!</definedName>
    <definedName name="TrancheY5_dscr">#REF!</definedName>
    <definedName name="TrancheY5_hedging_proportion">#REF!</definedName>
    <definedName name="TrancheY5_hedging_rate">#REF!</definedName>
    <definedName name="TrancheY5_hedging_rate_switch">#REF!</definedName>
    <definedName name="TrancheY5_hedging_term">#REF!</definedName>
    <definedName name="TrancheY5_indexation">#REF!</definedName>
    <definedName name="TrancheY5_limit">#REF!</definedName>
    <definedName name="TrancheY5_margin">#REF!</definedName>
    <definedName name="TrancheY5_maturity_date">#REF!</definedName>
    <definedName name="TrancheY5_security">#REF!</definedName>
    <definedName name="TrancheY5_swap_cost">#REF!</definedName>
    <definedName name="TrancheY5_switch">#REF!</definedName>
    <definedName name="TrancheY5_upfront">#REF!</definedName>
    <definedName name="TrancheY5_upfront_basis">#REF!</definedName>
    <definedName name="TrancheY5_upfront_capitalisation">#REF!</definedName>
    <definedName name="TrancheY6_agent">#REF!</definedName>
    <definedName name="TrancheY6_amortisation_method">#REF!</definedName>
    <definedName name="TrancheY6_amortisation_schedule">#REF!</definedName>
    <definedName name="TrancheY6_amortisation_start">#REF!</definedName>
    <definedName name="TrancheY6_capitalisation">#REF!</definedName>
    <definedName name="TrancheY6_capitalisation_end">#REF!</definedName>
    <definedName name="TrancheY6_capitalisation_margin">#REF!</definedName>
    <definedName name="TrancheY6_commencement_date">#REF!</definedName>
    <definedName name="TrancheY6_commitment">#REF!</definedName>
    <definedName name="TrancheY6_description">#REF!</definedName>
    <definedName name="TrancheY6_drawdown">#REF!</definedName>
    <definedName name="TrancheY6_drawdown_date">#REF!</definedName>
    <definedName name="TrancheY6_drawdown_schedule">#REF!</definedName>
    <definedName name="TrancheY6_dscr">#REF!</definedName>
    <definedName name="TrancheY6_hedging_proportion">#REF!</definedName>
    <definedName name="TrancheY6_hedging_rate">#REF!</definedName>
    <definedName name="TrancheY6_hedging_rate_switch">#REF!</definedName>
    <definedName name="TrancheY6_hedging_term">#REF!</definedName>
    <definedName name="TrancheY6_indexation">#REF!</definedName>
    <definedName name="TrancheY6_limit">#REF!</definedName>
    <definedName name="TrancheY6_margin">#REF!</definedName>
    <definedName name="TrancheY6_maturity_date">#REF!</definedName>
    <definedName name="TrancheY6_security">#REF!</definedName>
    <definedName name="TrancheY6_swap_cost">#REF!</definedName>
    <definedName name="TrancheY6_switch">#REF!</definedName>
    <definedName name="TrancheY6_upfront">#REF!</definedName>
    <definedName name="TrancheY6_upfront_basis">#REF!</definedName>
    <definedName name="TrancheY6_upfront_capitalisation">#REF!</definedName>
    <definedName name="TrancheY7_agent">#REF!</definedName>
    <definedName name="TrancheY7_amortisation_method">#REF!</definedName>
    <definedName name="TrancheY7_amortisation_schedule">#REF!</definedName>
    <definedName name="TrancheY7_amortisation_start">#REF!</definedName>
    <definedName name="TrancheY7_capitalisation">#REF!</definedName>
    <definedName name="TrancheY7_capitalisation_end">#REF!</definedName>
    <definedName name="TrancheY7_capitalisation_margin">#REF!</definedName>
    <definedName name="TrancheY7_commencement_date">#REF!</definedName>
    <definedName name="TrancheY7_commitment">#REF!</definedName>
    <definedName name="TrancheY7_description">#REF!</definedName>
    <definedName name="TrancheY7_drawdown">#REF!</definedName>
    <definedName name="TrancheY7_drawdown_date">#REF!</definedName>
    <definedName name="TrancheY7_drawdown_schedule">#REF!</definedName>
    <definedName name="TrancheY7_dscr">#REF!</definedName>
    <definedName name="TrancheY7_hedging_proportion">#REF!</definedName>
    <definedName name="TrancheY7_hedging_rate">#REF!</definedName>
    <definedName name="TrancheY7_hedging_rate_switch">#REF!</definedName>
    <definedName name="TrancheY7_hedging_term">#REF!</definedName>
    <definedName name="TrancheY7_indexation">#REF!</definedName>
    <definedName name="TrancheY7_limit">#REF!</definedName>
    <definedName name="TrancheY7_margin">#REF!</definedName>
    <definedName name="TrancheY7_maturity_date">#REF!</definedName>
    <definedName name="TrancheY7_security">#REF!</definedName>
    <definedName name="TrancheY7_swap_cost">#REF!</definedName>
    <definedName name="TrancheY7_switch">#REF!</definedName>
    <definedName name="TrancheY7_upfront">#REF!</definedName>
    <definedName name="TrancheY7_upfront_basis">#REF!</definedName>
    <definedName name="TrancheY7_upfront_capitalisation">#REF!</definedName>
    <definedName name="TrancheY8_agent">#REF!</definedName>
    <definedName name="TrancheY8_amortisation_method">#REF!</definedName>
    <definedName name="TrancheY8_amortisation_schedule">#REF!</definedName>
    <definedName name="TrancheY8_amortisation_start">#REF!</definedName>
    <definedName name="TrancheY8_capitalisation">#REF!</definedName>
    <definedName name="TrancheY8_capitalisation_end">#REF!</definedName>
    <definedName name="TrancheY8_capitalisation_margin">#REF!</definedName>
    <definedName name="TrancheY8_commencement_date">#REF!</definedName>
    <definedName name="TrancheY8_commitment">#REF!</definedName>
    <definedName name="TrancheY8_description">#REF!</definedName>
    <definedName name="TrancheY8_drawdown">#REF!</definedName>
    <definedName name="TrancheY8_drawdown_date">#REF!</definedName>
    <definedName name="TrancheY8_drawdown_schedule">#REF!</definedName>
    <definedName name="TrancheY8_dscr">#REF!</definedName>
    <definedName name="TrancheY8_hedging_proportion">#REF!</definedName>
    <definedName name="TrancheY8_hedging_rate">#REF!</definedName>
    <definedName name="TrancheY8_hedging_rate_switch">#REF!</definedName>
    <definedName name="TrancheY8_hedging_term">#REF!</definedName>
    <definedName name="TrancheY8_indexation">#REF!</definedName>
    <definedName name="TrancheY8_limit">#REF!</definedName>
    <definedName name="TrancheY8_margin">#REF!</definedName>
    <definedName name="TrancheY8_maturity_date">#REF!</definedName>
    <definedName name="TrancheY8_security">#REF!</definedName>
    <definedName name="TrancheY8_swap_cost">#REF!</definedName>
    <definedName name="TrancheY8_switch">#REF!</definedName>
    <definedName name="TrancheY8_upfront">#REF!</definedName>
    <definedName name="TrancheY8_upfront_basis">#REF!</definedName>
    <definedName name="TrancheY8_upfront_capitalisation">#REF!</definedName>
    <definedName name="TrancheY9_agent">#REF!</definedName>
    <definedName name="TrancheY9_amortisation_method">#REF!</definedName>
    <definedName name="TrancheY9_amortisation_schedule">#REF!</definedName>
    <definedName name="TrancheY9_amortisation_start">#REF!</definedName>
    <definedName name="TrancheY9_capitalisation">#REF!</definedName>
    <definedName name="TrancheY9_capitalisation_end">#REF!</definedName>
    <definedName name="TrancheY9_capitalisation_margin">#REF!</definedName>
    <definedName name="TrancheY9_commencement_date">#REF!</definedName>
    <definedName name="TrancheY9_commitment">#REF!</definedName>
    <definedName name="TrancheY9_description">#REF!</definedName>
    <definedName name="TrancheY9_drawdown">#REF!</definedName>
    <definedName name="TrancheY9_drawdown_date">#REF!</definedName>
    <definedName name="TrancheY9_drawdown_schedule">#REF!</definedName>
    <definedName name="TrancheY9_dscr">#REF!</definedName>
    <definedName name="TrancheY9_hedging_proportion">#REF!</definedName>
    <definedName name="TrancheY9_hedging_rate">#REF!</definedName>
    <definedName name="TrancheY9_hedging_rate_switch">#REF!</definedName>
    <definedName name="TrancheY9_hedging_term">#REF!</definedName>
    <definedName name="TrancheY9_indexation">#REF!</definedName>
    <definedName name="TrancheY9_limit">#REF!</definedName>
    <definedName name="TrancheY9_margin">#REF!</definedName>
    <definedName name="TrancheY9_maturity_date">#REF!</definedName>
    <definedName name="TrancheY9_security">#REF!</definedName>
    <definedName name="TrancheY9_swap_cost">#REF!</definedName>
    <definedName name="TrancheY9_switch">#REF!</definedName>
    <definedName name="TrancheY9_upfront">#REF!</definedName>
    <definedName name="TrancheY9_upfront_basis">#REF!</definedName>
    <definedName name="TrancheY9_upfront_capitalisation">#REF!</definedName>
    <definedName name="Transm_Pricing_Zone">#REF!</definedName>
    <definedName name="TRANSPORT99">#REF!</definedName>
    <definedName name="trDiv1">#REF!</definedName>
    <definedName name="Trevenue">#REF!</definedName>
    <definedName name="Trinidad_and_Tobago">#REF!</definedName>
    <definedName name="trunk_chrge">#REF!</definedName>
    <definedName name="TT">#REF!</definedName>
    <definedName name="Tunisia">#REF!</definedName>
    <definedName name="TUOS">#REF!</definedName>
    <definedName name="TUOS_FC">#REF!</definedName>
    <definedName name="TUOS_Var">#REF!</definedName>
    <definedName name="TUOS_VC">#REF!</definedName>
    <definedName name="Turkey">#REF!</definedName>
    <definedName name="Turkmenistan">#REF!</definedName>
    <definedName name="Turks_and_Caicos_Islands">#REF!</definedName>
    <definedName name="Tuvalu">#REF!</definedName>
    <definedName name="TV_EBITDA_multiple">#REF!</definedName>
    <definedName name="TV_switch">#REF!</definedName>
    <definedName name="TxnCostsTaxDepn">#REF!</definedName>
    <definedName name="type">#REF!</definedName>
    <definedName name="TYPES">#REF!</definedName>
    <definedName name="TYPESP5">#REF!</definedName>
    <definedName name="U._S._Virgin_Islands">#REF!</definedName>
    <definedName name="UAGDATA">#REF!</definedName>
    <definedName name="UCHOICES">#REF!</definedName>
    <definedName name="Uganda">#REF!</definedName>
    <definedName name="UKPAY1">OFFSET(#REF!,1,0,1,1):INDEX(#REF!,COUNTIF(#REF!,"?*"))</definedName>
    <definedName name="UKPAY1ColHeaderRows">#REF!</definedName>
    <definedName name="UKPAY1RangeToClear">#REF!</definedName>
    <definedName name="UKPAY1RangeToCopy">#REF!</definedName>
    <definedName name="UKPAY2">OFFSET(#REF!,1,0,1,1):INDEX(#REF!,COUNTIF(#REF!,"?*"))</definedName>
    <definedName name="UKPAY2ColHeaderRows">#REF!</definedName>
    <definedName name="UKPAY2RangeToClear">#REF!</definedName>
    <definedName name="UKPAY2RangeToCopy">#REF!</definedName>
    <definedName name="Ukraine">#REF!</definedName>
    <definedName name="UKTable">#REF!</definedName>
    <definedName name="UnEarRev_B027">#REF!</definedName>
    <definedName name="UnEarRev_B028">#REF!</definedName>
    <definedName name="uniObjHier">#REF!</definedName>
    <definedName name="uniSupHier">#REF!</definedName>
    <definedName name="United_Arab_Emirates">#REF!</definedName>
    <definedName name="United_Kingdom">#REF!</definedName>
    <definedName name="United_States_Minor_Outlying_Islands">#REF!</definedName>
    <definedName name="United_States_of_America">#REF!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front">#REF!</definedName>
    <definedName name="UploadType">#REF!</definedName>
    <definedName name="Upstream">#REF!</definedName>
    <definedName name="Uruguay">#REF!</definedName>
    <definedName name="USA">#REF!</definedName>
    <definedName name="USATable">#REF!</definedName>
    <definedName name="USDEOMSPOT">#REF!</definedName>
    <definedName name="useByAdHoc">#REF!</definedName>
    <definedName name="useByAdHocIL">#REF!</definedName>
    <definedName name="useByCash">#REF!</definedName>
    <definedName name="useByCashAdv">#REF!</definedName>
    <definedName name="useByCashAdvIL">#REF!</definedName>
    <definedName name="useByCashIL">#REF!</definedName>
    <definedName name="useByCustPay">#REF!</definedName>
    <definedName name="useByCustPayIL">#REF!</definedName>
    <definedName name="useByExpCCPay">#REF!</definedName>
    <definedName name="useByExpCCPayIL">#REF!</definedName>
    <definedName name="useByExpPay">#REF!</definedName>
    <definedName name="useByExpPayIL">#REF!</definedName>
    <definedName name="useByInterPay">#REF!</definedName>
    <definedName name="useByInterPayIL">#REF!</definedName>
    <definedName name="useByPayOff">#REF!</definedName>
    <definedName name="useByPayOffIL">#REF!</definedName>
    <definedName name="useByPayOn">#REF!</definedName>
    <definedName name="useByPayOnIL">#REF!</definedName>
    <definedName name="useByPrePay">#REF!</definedName>
    <definedName name="useByPrePayIL">#REF!</definedName>
    <definedName name="useByProcPay">#REF!</definedName>
    <definedName name="useByProcPayIL">#REF!</definedName>
    <definedName name="useBySupPay">#REF!</definedName>
    <definedName name="useBySupPayIL">#REF!</definedName>
    <definedName name="useByTaxPay">#REF!</definedName>
    <definedName name="useByTaxPayIL">#REF!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USPAY1">OFFSET(#REF!,1,0,1,1):INDEX(#REF!,COUNTIF(#REF!,"?*"))</definedName>
    <definedName name="USPAY1ColHeaderRows">#REF!</definedName>
    <definedName name="USPAY1RangeToClear">#REF!</definedName>
    <definedName name="USPAY1RangeToCopy">#REF!</definedName>
    <definedName name="USPAY2">OFFSET(#REF!,1,0,1,1):INDEX(#REF!,COUNTIF(#REF!,"?*"))</definedName>
    <definedName name="USPAY2ColHeaderRows">#REF!</definedName>
    <definedName name="USPAY2RangeToClear">#REF!</definedName>
    <definedName name="USPAY2RangeToCopy">#REF!</definedName>
    <definedName name="Uzbekistan">#REF!</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luation_date">#REF!</definedName>
    <definedName name="vanilla">#REF!</definedName>
    <definedName name="vanilla01">#REF!</definedName>
    <definedName name="vanilla02">#REF!</definedName>
    <definedName name="vanilla03">#REF!</definedName>
    <definedName name="vanilla04">#REF!</definedName>
    <definedName name="vanilla05">#REF!</definedName>
    <definedName name="vanilla06">#REF!</definedName>
    <definedName name="vanilla07">#REF!</definedName>
    <definedName name="vanilla08">#REF!</definedName>
    <definedName name="vanilla09">#REF!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nuatu">#REF!</definedName>
    <definedName name="VarAA_tbl">#REF!</definedName>
    <definedName name="varLedAcc">#REF!</definedName>
    <definedName name="vAutoFilter">#REF!</definedName>
    <definedName name="vAutoFilterFLAG">#REF!</definedName>
    <definedName name="vCube" hidden="1">#REF!</definedName>
    <definedName name="Venezuela">#REF!</definedName>
    <definedName name="Version.WIRE">1</definedName>
    <definedName name="Vertical_Not_Select">#REF!</definedName>
    <definedName name="Vertical_Select">#REF!</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etnam">#REF!</definedName>
    <definedName name="Visy">#REF!</definedName>
    <definedName name="Vol">#REF!</definedName>
    <definedName name="volume">#REF!</definedName>
    <definedName name="VolumeReport">#REF!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llis_and_Futuna">#REF!</definedName>
    <definedName name="WAPLInvoice">#REF!</definedName>
    <definedName name="Warwick">#REF!</definedName>
    <definedName name="Warwick_Cost">#REF!</definedName>
    <definedName name="Water_Bath_Heater_Monthly_Gas_Usage">#REF!</definedName>
    <definedName name="WB_BudgetData">#REF!</definedName>
    <definedName name="wbID">#REF!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eklyGenerationDataTemplate">#REF!</definedName>
    <definedName name="Weighted_Price">#REF!</definedName>
    <definedName name="WELCOME_TO_PAGE">#REF!</definedName>
    <definedName name="Western_Sahara">#REF!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orktag_Usage">#REF!</definedName>
    <definedName name="worktagRefID">#REF!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pp._.Custodians." hidden="1">{"Ownership",#N/A,FALSE,"Ownership";"Contents",#N/A,FALSE,"Contents"}</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full." hidden="1">{#N/A,#N/A,FALSE,"Cover";#N/A,#N/A,FALSE,"Pres ";#N/A,#N/A,FALSE,"Output";#N/A,#N/A,FALSE,"Sensit";#N/A,#N/A,FALSE,"DCF";#N/A,#N/A,FALSE,"Graphs";#N/A,#N/A,FALSE,"Control (In)";#N/A,#N/A,FALSE,"Broker (In)";#N/A,#N/A,FALSE,"In-House (In)";#N/A,#N/A,FALSE,"Assumptions";#N/A,#N/A,FALSE,"WACC";#N/A,#N/A,FALSE,"Check (In)"}</definedName>
    <definedName name="wrn.Full._.Model." hidden="1">{#N/A,#N/A,TRUE,"Cover Sheet ";#N/A,#N/A,TRUE,"INPUTS";#N/A,#N/A,TRUE,"OUTPUTS"}</definedName>
    <definedName name="wrn.Inputs." hidden="1">{#N/A,#N/A,FALSE,"Input"}</definedName>
    <definedName name="wrn.IRR." hidden="1">{#N/A,#N/A,FALSE,"IRR"}</definedName>
    <definedName name="wrn.LTV._.Output." hidden="1">{"LTV Output",#N/A,FALSE,"Output"}</definedName>
    <definedName name="wrn.Overview." hidden="1">{#N/A,#N/A,FALSE,"CapitalReport"}</definedName>
    <definedName name="wrn.overview1." hidden="1">{#N/A,#N/A,FALSE,"CapitalReport"}</definedName>
    <definedName name="wrn.Overview2." hidden="1">{#N/A,#N/A,FALSE,"CapitalReport"}</definedName>
    <definedName name="wrn.overviewaaaaaa." hidden="1">{#N/A,#N/A,FALSE,"CapitalReport"}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02_RevCap">#REF!</definedName>
    <definedName name="X_03_RevCap">#REF!</definedName>
    <definedName name="X_04_RevCap">#REF!</definedName>
    <definedName name="X_05_RevCap">#REF!</definedName>
    <definedName name="X_06_RevCap">#REF!</definedName>
    <definedName name="X_07_RevCap">#REF!</definedName>
    <definedName name="X_08_RevCap">#REF!</definedName>
    <definedName name="X_09_RevCap">#REF!</definedName>
    <definedName name="x_1">#REF!</definedName>
    <definedName name="X_10_RevCap">#REF!</definedName>
    <definedName name="X_2">#REF!</definedName>
    <definedName name="X_3">#REF!</definedName>
    <definedName name="X_4">#REF!</definedName>
    <definedName name="X_Factor">#REF!</definedName>
    <definedName name="XAXIS">OFFSET(#REF!,,COUNTIF(#REF!,"&gt;0")-36,,36)</definedName>
    <definedName name="XAXISV">OFFSET(#REF!,,COUNT(#REF!)-36,,36)</definedName>
    <definedName name="xdt">#REF!</definedName>
    <definedName name="XPS_Auxillary_Power">#REF!</definedName>
    <definedName name="XPS_Heat_Rate">#REF!</definedName>
    <definedName name="XS_CC">#REF!</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_0">#REF!</definedName>
    <definedName name="Year_1">#REF!</definedName>
    <definedName name="Year_2">#REF!</definedName>
    <definedName name="Year_3">#REF!</definedName>
    <definedName name="Year_4">#REF!</definedName>
    <definedName name="Year_5">#REF!</definedName>
    <definedName name="Year_End">OFFSET(#REF!,0,0,(COUNTA(#REF!))-1,1)</definedName>
    <definedName name="Yearending">Cover!$C$23</definedName>
    <definedName name="YearEndMonth">#REF!</definedName>
    <definedName name="years">#REF!</definedName>
    <definedName name="Yearstart">Cover!$C$21</definedName>
    <definedName name="Yemen">#REF!</definedName>
    <definedName name="Yes">#REF!</definedName>
    <definedName name="Yes_No">OFFSET(#REF!,0,0,(COUNTA(#REF!))-1,1)</definedName>
    <definedName name="YesNo">#REF!</definedName>
    <definedName name="yield">#REF!</definedName>
    <definedName name="Yr_01_Diff_RevCap">#REF!</definedName>
    <definedName name="Yr_Name">#REF!</definedName>
    <definedName name="Yrs_In_Yr">#REF!</definedName>
    <definedName name="YTD">#REF!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ambia">#REF!</definedName>
    <definedName name="Zeitwert">#REF!</definedName>
    <definedName name="Zimbabwe">#REF!</definedName>
    <definedName name="ZW">#REF!</definedName>
    <definedName name="zz">#REF!</definedName>
    <definedName name="β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9" i="70" l="1"/>
  <c r="AH7" i="70" l="1"/>
  <c r="AH29" i="70"/>
  <c r="AH13" i="70"/>
  <c r="AH31" i="70" l="1"/>
  <c r="AH9" i="70"/>
  <c r="Q37" i="107" l="1"/>
  <c r="Q38" i="107"/>
  <c r="Q39" i="107"/>
  <c r="Q40" i="107"/>
  <c r="M24" i="107"/>
  <c r="M25" i="107"/>
  <c r="M26" i="107"/>
  <c r="M27" i="107"/>
  <c r="Q33" i="107"/>
  <c r="Q34" i="107"/>
  <c r="Q35" i="107"/>
  <c r="Q36" i="107"/>
  <c r="M20" i="107"/>
  <c r="M21" i="107"/>
  <c r="M22" i="107"/>
  <c r="M23" i="107"/>
  <c r="Q31" i="107"/>
  <c r="Q32" i="107"/>
  <c r="M18" i="107"/>
  <c r="M19" i="107"/>
  <c r="Q29" i="107"/>
  <c r="Q30" i="107"/>
  <c r="M16" i="107"/>
  <c r="M17" i="107"/>
  <c r="Q28" i="107"/>
  <c r="M15" i="107"/>
  <c r="Q16" i="107"/>
  <c r="Q17" i="107"/>
  <c r="Q18" i="107"/>
  <c r="Q19" i="107"/>
  <c r="Q20" i="107"/>
  <c r="Q21" i="107"/>
  <c r="Q22" i="107"/>
  <c r="Q23" i="107"/>
  <c r="Q24" i="107"/>
  <c r="Q25" i="107"/>
  <c r="Q26" i="107"/>
  <c r="Q27" i="107"/>
  <c r="O6" i="107"/>
  <c r="O7" i="107"/>
  <c r="O8" i="107"/>
  <c r="O9" i="107"/>
  <c r="O10" i="107"/>
  <c r="O11" i="107"/>
  <c r="O12" i="107"/>
  <c r="O13" i="107"/>
  <c r="O14" i="107"/>
  <c r="O15" i="107"/>
  <c r="O16" i="107"/>
  <c r="O17" i="107"/>
  <c r="AG9" i="6"/>
  <c r="AH9" i="6"/>
  <c r="E5116" i="107" l="1"/>
  <c r="E5115" i="107"/>
  <c r="A452" i="107"/>
  <c r="Q5" i="107"/>
  <c r="Q6" i="107"/>
  <c r="Q7" i="107"/>
  <c r="Q8" i="107"/>
  <c r="Q9" i="107"/>
  <c r="Q10" i="107"/>
  <c r="Q11" i="107"/>
  <c r="Q12" i="107"/>
  <c r="Q13" i="107"/>
  <c r="Q14" i="107"/>
  <c r="Q15" i="107"/>
  <c r="O5" i="107"/>
  <c r="M5" i="107"/>
  <c r="M6" i="107"/>
  <c r="M7" i="107"/>
  <c r="M8" i="107"/>
  <c r="M9" i="107"/>
  <c r="M10" i="107"/>
  <c r="M11" i="107"/>
  <c r="M12" i="107"/>
  <c r="M13" i="107"/>
  <c r="M14" i="107"/>
  <c r="K5" i="107"/>
  <c r="K6" i="107"/>
  <c r="K7" i="107"/>
  <c r="K8" i="107"/>
  <c r="K9" i="107"/>
  <c r="K10" i="107"/>
  <c r="K11" i="107"/>
  <c r="K12" i="107"/>
  <c r="K13" i="107"/>
  <c r="K14" i="107"/>
  <c r="K15" i="107"/>
  <c r="K16" i="107"/>
  <c r="K17" i="107"/>
  <c r="K18" i="107"/>
  <c r="K19" i="107"/>
  <c r="K20" i="107"/>
  <c r="K21" i="107"/>
  <c r="K22" i="107"/>
  <c r="K23" i="107"/>
  <c r="K24" i="107"/>
  <c r="K25" i="107"/>
  <c r="K26" i="107"/>
  <c r="K27" i="107"/>
  <c r="K28" i="107"/>
  <c r="K29" i="107"/>
  <c r="K30" i="107"/>
  <c r="K31" i="107"/>
  <c r="K32" i="107"/>
  <c r="K33" i="107"/>
  <c r="K34" i="107"/>
  <c r="K35" i="107"/>
  <c r="K36" i="107"/>
  <c r="K37" i="107"/>
  <c r="K38" i="107"/>
  <c r="K39" i="107"/>
  <c r="K40" i="107"/>
  <c r="K41" i="107"/>
  <c r="K42" i="107"/>
  <c r="K43" i="107"/>
  <c r="K44" i="107"/>
  <c r="K45" i="107"/>
  <c r="K46" i="107"/>
  <c r="K47" i="107"/>
  <c r="K48" i="107"/>
  <c r="K49" i="107"/>
  <c r="K50" i="107"/>
  <c r="K51" i="107"/>
  <c r="K52" i="107"/>
  <c r="K53" i="107"/>
  <c r="K54" i="107"/>
  <c r="K55" i="107"/>
  <c r="K56" i="107"/>
  <c r="K57" i="107"/>
  <c r="K58" i="107"/>
  <c r="K59" i="107"/>
  <c r="K60" i="107"/>
  <c r="K61" i="107"/>
  <c r="K62" i="107"/>
  <c r="K63" i="107"/>
  <c r="K64" i="107"/>
  <c r="K65" i="107"/>
  <c r="K66" i="107"/>
  <c r="K67" i="107"/>
  <c r="K68" i="107"/>
  <c r="K69" i="107"/>
  <c r="K70" i="107"/>
  <c r="K71" i="107"/>
  <c r="K72" i="107"/>
  <c r="K73" i="107"/>
  <c r="K74" i="107"/>
  <c r="K75" i="107"/>
  <c r="K76" i="107"/>
  <c r="K77" i="107"/>
  <c r="K78" i="107"/>
  <c r="K79" i="107"/>
  <c r="K80" i="107"/>
  <c r="K81" i="107"/>
  <c r="K82" i="107"/>
  <c r="K83" i="107"/>
  <c r="K84" i="107"/>
  <c r="K85" i="107"/>
  <c r="K86" i="107"/>
  <c r="K87" i="107"/>
  <c r="K88" i="107"/>
  <c r="K89" i="107"/>
  <c r="K90" i="107"/>
  <c r="K91" i="107"/>
  <c r="K92" i="107"/>
  <c r="K93" i="107"/>
  <c r="K94" i="107"/>
  <c r="K95" i="107"/>
  <c r="K96" i="107"/>
  <c r="K97" i="107"/>
  <c r="K98" i="107"/>
  <c r="K99" i="107"/>
  <c r="K100" i="107"/>
  <c r="K101" i="107"/>
  <c r="K102" i="107"/>
  <c r="K103" i="107"/>
  <c r="K104" i="107"/>
  <c r="K105" i="107"/>
  <c r="K106" i="107"/>
  <c r="K107" i="107"/>
  <c r="K108" i="107"/>
  <c r="K109" i="107"/>
  <c r="K110" i="107"/>
  <c r="K111" i="107"/>
  <c r="K112" i="107"/>
  <c r="K113" i="107"/>
  <c r="K114" i="107"/>
  <c r="K115" i="107"/>
  <c r="K116" i="107"/>
  <c r="K117" i="107"/>
  <c r="K118" i="107"/>
  <c r="K119" i="107"/>
  <c r="K120" i="107"/>
  <c r="K121" i="107"/>
  <c r="K122" i="107"/>
  <c r="K123" i="107"/>
  <c r="K124" i="107"/>
  <c r="K125" i="107"/>
  <c r="K126" i="107"/>
  <c r="K127" i="107"/>
  <c r="K128" i="107"/>
  <c r="K129" i="107"/>
  <c r="K130" i="107"/>
  <c r="K131" i="107"/>
  <c r="K132" i="107"/>
  <c r="K133" i="107"/>
  <c r="K134" i="107"/>
  <c r="K135" i="107"/>
  <c r="K136" i="107"/>
  <c r="K137" i="107"/>
  <c r="K138" i="107"/>
  <c r="K139" i="107"/>
  <c r="K140" i="107"/>
  <c r="K141" i="107"/>
  <c r="K142" i="107"/>
  <c r="K143" i="107"/>
  <c r="K144" i="107"/>
  <c r="K145" i="107"/>
  <c r="K146" i="107"/>
  <c r="K147" i="107"/>
  <c r="K148" i="107"/>
  <c r="K149" i="107"/>
  <c r="K150" i="107"/>
  <c r="K151" i="107"/>
  <c r="K152" i="107"/>
  <c r="K153" i="107"/>
  <c r="K154" i="107"/>
  <c r="K155" i="107"/>
  <c r="K156" i="107"/>
  <c r="K157" i="107"/>
  <c r="K158" i="107"/>
  <c r="K159" i="107"/>
  <c r="K160" i="107"/>
  <c r="K161" i="107"/>
  <c r="K162" i="107"/>
  <c r="K163" i="107"/>
  <c r="K164" i="107"/>
  <c r="K165" i="107"/>
  <c r="K166" i="107"/>
  <c r="K167" i="107"/>
  <c r="K168" i="107"/>
  <c r="K169" i="107"/>
  <c r="K170" i="107"/>
  <c r="K171" i="107"/>
  <c r="K172" i="107"/>
  <c r="K173" i="107"/>
  <c r="K174" i="107"/>
  <c r="K175" i="107"/>
  <c r="K176" i="107"/>
  <c r="K177" i="107"/>
  <c r="K178" i="107"/>
  <c r="K179" i="107"/>
  <c r="K180" i="107"/>
  <c r="K181" i="107"/>
  <c r="K182" i="107"/>
  <c r="K183" i="107"/>
  <c r="K184" i="107"/>
  <c r="K185" i="107"/>
  <c r="K186" i="107"/>
  <c r="K187" i="107"/>
  <c r="K188" i="107"/>
  <c r="K189" i="107"/>
  <c r="K190" i="107"/>
  <c r="K191" i="107"/>
  <c r="K192" i="107"/>
  <c r="K193" i="107"/>
  <c r="K194" i="107"/>
  <c r="K195" i="107"/>
  <c r="K196" i="107"/>
  <c r="K197" i="107"/>
  <c r="K198" i="107"/>
  <c r="K199" i="107"/>
  <c r="K200" i="107"/>
  <c r="K201" i="107"/>
  <c r="K202" i="107"/>
  <c r="K203" i="107"/>
  <c r="K204" i="107"/>
  <c r="K205" i="107"/>
  <c r="K206" i="107"/>
  <c r="K207" i="107"/>
  <c r="K208" i="107"/>
  <c r="K209" i="107"/>
  <c r="K210" i="107"/>
  <c r="K211" i="107"/>
  <c r="K212" i="107"/>
  <c r="K213" i="107"/>
  <c r="K214" i="107"/>
  <c r="K215" i="107"/>
  <c r="K216" i="107"/>
  <c r="K217" i="107"/>
  <c r="K218" i="107"/>
  <c r="K219" i="107"/>
  <c r="K220" i="107"/>
  <c r="K221" i="107"/>
  <c r="K222" i="107"/>
  <c r="K223" i="107"/>
  <c r="K224" i="107"/>
  <c r="K225" i="107"/>
  <c r="K226" i="107"/>
  <c r="K227" i="107"/>
  <c r="K228" i="107"/>
  <c r="K229" i="107"/>
  <c r="K230" i="107"/>
  <c r="K231" i="107"/>
  <c r="K232" i="107"/>
  <c r="K233" i="107"/>
  <c r="K234" i="107"/>
  <c r="K235" i="107"/>
  <c r="K236" i="107"/>
  <c r="K237" i="107"/>
  <c r="K238" i="107"/>
  <c r="K239" i="107"/>
  <c r="K240" i="107"/>
  <c r="K241" i="107"/>
  <c r="K242" i="107"/>
  <c r="K243" i="107"/>
  <c r="K244" i="107"/>
  <c r="K245" i="107"/>
  <c r="K246" i="107"/>
  <c r="K247" i="107"/>
  <c r="K248" i="107"/>
  <c r="K249" i="107"/>
  <c r="K250" i="107"/>
  <c r="K251" i="107"/>
  <c r="K252" i="107"/>
  <c r="K253" i="107"/>
  <c r="K254" i="107"/>
  <c r="K255" i="107"/>
  <c r="K256" i="107"/>
  <c r="K257" i="107"/>
  <c r="K258" i="107"/>
  <c r="K259" i="107"/>
  <c r="K260" i="107"/>
  <c r="K261" i="107"/>
  <c r="K262" i="107"/>
  <c r="K263" i="107"/>
  <c r="K264" i="107"/>
  <c r="K265" i="107"/>
  <c r="K266" i="107"/>
  <c r="K267" i="107"/>
  <c r="K268" i="107"/>
  <c r="K269" i="107"/>
  <c r="K270" i="107"/>
  <c r="K271" i="107"/>
  <c r="K272" i="107"/>
  <c r="K273" i="107"/>
  <c r="K274" i="107"/>
  <c r="K275" i="107"/>
  <c r="K276" i="107"/>
  <c r="K277" i="107"/>
  <c r="K278" i="107"/>
  <c r="K279" i="107"/>
  <c r="K280" i="107"/>
  <c r="K281" i="107"/>
  <c r="K282" i="107"/>
  <c r="K283" i="107"/>
  <c r="K284" i="107"/>
  <c r="K285" i="107"/>
  <c r="K286" i="107"/>
  <c r="K287" i="107"/>
  <c r="K288" i="107"/>
  <c r="K289" i="107"/>
  <c r="K290" i="107"/>
  <c r="K291" i="107"/>
  <c r="K292" i="107"/>
  <c r="K293" i="107"/>
  <c r="K294" i="107"/>
  <c r="K295" i="107"/>
  <c r="K296" i="107"/>
  <c r="K297" i="107"/>
  <c r="K298" i="107"/>
  <c r="K299" i="107"/>
  <c r="K300" i="107"/>
  <c r="K301" i="107"/>
  <c r="K302" i="107"/>
  <c r="K303" i="107"/>
  <c r="K304" i="107"/>
  <c r="K305" i="107"/>
  <c r="K306" i="107"/>
  <c r="K307" i="107"/>
  <c r="K308" i="107"/>
  <c r="K309" i="107"/>
  <c r="K310" i="107"/>
  <c r="K311" i="107"/>
  <c r="K312" i="107"/>
  <c r="K313" i="107"/>
  <c r="K314" i="107"/>
  <c r="K315" i="107"/>
  <c r="K316" i="107"/>
  <c r="K317" i="107"/>
  <c r="K318" i="107"/>
  <c r="K319" i="107"/>
  <c r="K320" i="107"/>
  <c r="K321" i="107"/>
  <c r="K322" i="107"/>
  <c r="K323" i="107"/>
  <c r="K324" i="107"/>
  <c r="K325" i="107"/>
  <c r="K326" i="107"/>
  <c r="K327" i="107"/>
  <c r="K328" i="107"/>
  <c r="K329" i="107"/>
  <c r="K330" i="107"/>
  <c r="K331" i="107"/>
  <c r="K332" i="107"/>
  <c r="K333" i="107"/>
  <c r="K334" i="107"/>
  <c r="K335" i="107"/>
  <c r="K336" i="107"/>
  <c r="K337" i="107"/>
  <c r="K338" i="107"/>
  <c r="K339" i="107"/>
  <c r="K340" i="107"/>
  <c r="K341" i="107"/>
  <c r="K342" i="107"/>
  <c r="K343" i="107"/>
  <c r="K344" i="107"/>
  <c r="K345" i="107"/>
  <c r="K346" i="107"/>
  <c r="K347" i="107"/>
  <c r="K348" i="107"/>
  <c r="K349" i="107"/>
  <c r="K350" i="107"/>
  <c r="K351" i="107"/>
  <c r="K352" i="107"/>
  <c r="K353" i="107"/>
  <c r="K354" i="107"/>
  <c r="K355" i="107"/>
  <c r="K356" i="107"/>
  <c r="K357" i="107"/>
  <c r="K358" i="107"/>
  <c r="K359" i="107"/>
  <c r="K360" i="107"/>
  <c r="K361" i="107"/>
  <c r="K362" i="107"/>
  <c r="K363" i="107"/>
  <c r="K364" i="107"/>
  <c r="K365" i="107"/>
  <c r="K366" i="107"/>
  <c r="K367" i="107"/>
  <c r="K368" i="107"/>
  <c r="K369" i="107"/>
  <c r="K370" i="107"/>
  <c r="K371" i="107"/>
  <c r="K372" i="107"/>
  <c r="K373" i="107"/>
  <c r="K374" i="107"/>
  <c r="K375" i="107"/>
  <c r="K376" i="107"/>
  <c r="K377" i="107"/>
  <c r="K378" i="107"/>
  <c r="K379" i="107"/>
  <c r="K380" i="107"/>
  <c r="K381" i="107"/>
  <c r="K382" i="107"/>
  <c r="K383" i="107"/>
  <c r="K384" i="107"/>
  <c r="K385" i="107"/>
  <c r="K386" i="107"/>
  <c r="K387" i="107"/>
  <c r="K388" i="107"/>
  <c r="K389" i="107"/>
  <c r="K390" i="107"/>
  <c r="K391" i="107"/>
  <c r="K392" i="107"/>
  <c r="K393" i="107"/>
  <c r="K394" i="107"/>
  <c r="K395" i="107"/>
  <c r="K396" i="107"/>
  <c r="K397" i="107"/>
  <c r="K398" i="107"/>
  <c r="K399" i="107"/>
  <c r="K400" i="107"/>
  <c r="K401" i="107"/>
  <c r="K402" i="107"/>
  <c r="K403" i="107"/>
  <c r="K404" i="107"/>
  <c r="K405" i="107"/>
  <c r="K406" i="107"/>
  <c r="K407" i="107"/>
  <c r="K408" i="107"/>
  <c r="K409" i="107"/>
  <c r="K410" i="107"/>
  <c r="K411" i="107"/>
  <c r="K412" i="107"/>
  <c r="K413" i="107"/>
  <c r="K414" i="107"/>
  <c r="K415" i="107"/>
  <c r="K416" i="107"/>
  <c r="K417" i="107"/>
  <c r="K418" i="107"/>
  <c r="K419" i="107"/>
  <c r="K420" i="107"/>
  <c r="K421" i="107"/>
  <c r="K422" i="107"/>
  <c r="K423" i="107"/>
  <c r="K424" i="107"/>
  <c r="K425" i="107"/>
  <c r="K426" i="107"/>
  <c r="K427" i="107"/>
  <c r="K428" i="107"/>
  <c r="K429" i="107"/>
  <c r="K430" i="107"/>
  <c r="K431" i="107"/>
  <c r="K432" i="107"/>
  <c r="K433" i="107"/>
  <c r="K434" i="107"/>
  <c r="K435" i="107"/>
  <c r="K436" i="107"/>
  <c r="K437" i="107"/>
  <c r="K438" i="107"/>
  <c r="K439" i="107"/>
  <c r="K440" i="107"/>
  <c r="K441" i="107"/>
  <c r="K442" i="107"/>
  <c r="K443" i="107"/>
  <c r="K444" i="107"/>
  <c r="K445" i="107"/>
  <c r="K446" i="107"/>
  <c r="K447" i="107"/>
  <c r="K448" i="107"/>
  <c r="K449" i="107"/>
  <c r="K450" i="107"/>
  <c r="K451" i="107"/>
  <c r="K452" i="107"/>
  <c r="K453" i="107"/>
  <c r="K454" i="107"/>
  <c r="K455" i="107"/>
  <c r="K456" i="107"/>
  <c r="K457" i="107"/>
  <c r="K458" i="107"/>
  <c r="K459" i="107"/>
  <c r="K460" i="107"/>
  <c r="K461" i="107"/>
  <c r="K462" i="107"/>
  <c r="K463" i="107"/>
  <c r="K464" i="107"/>
  <c r="K465" i="107"/>
  <c r="K466" i="107"/>
  <c r="K467" i="107"/>
  <c r="K468" i="107"/>
  <c r="K469" i="107"/>
  <c r="K470" i="107"/>
  <c r="K471" i="107"/>
  <c r="K472" i="107"/>
  <c r="K473" i="107"/>
  <c r="K474" i="107"/>
  <c r="K475" i="107"/>
  <c r="K476" i="107"/>
  <c r="K477" i="107"/>
  <c r="K478" i="107"/>
  <c r="K479" i="107"/>
  <c r="K480" i="107"/>
  <c r="K481" i="107"/>
  <c r="K482" i="107"/>
  <c r="K483" i="107"/>
  <c r="K484" i="107"/>
  <c r="K485" i="107"/>
  <c r="K486" i="107"/>
  <c r="K487" i="107"/>
  <c r="K488" i="107"/>
  <c r="K489" i="107"/>
  <c r="K490" i="107"/>
  <c r="K491" i="107"/>
  <c r="K492" i="107"/>
  <c r="K493" i="107"/>
  <c r="K494" i="107"/>
  <c r="K495" i="107"/>
  <c r="K496" i="107"/>
  <c r="K497" i="107"/>
  <c r="K498" i="107"/>
  <c r="K499" i="107"/>
  <c r="K500" i="107"/>
  <c r="K501" i="107"/>
  <c r="K502" i="107"/>
  <c r="K503" i="107"/>
  <c r="K504" i="107"/>
  <c r="K505" i="107"/>
  <c r="K506" i="107"/>
  <c r="K507" i="107"/>
  <c r="K508" i="107"/>
  <c r="K509" i="107"/>
  <c r="K510" i="107"/>
  <c r="K511" i="107"/>
  <c r="K512" i="107"/>
  <c r="K513" i="107"/>
  <c r="K514" i="107"/>
  <c r="K515" i="107"/>
  <c r="K516" i="107"/>
  <c r="K517" i="107"/>
  <c r="K518" i="107"/>
  <c r="K519" i="107"/>
  <c r="K520" i="107"/>
  <c r="K521" i="107"/>
  <c r="K522" i="107"/>
  <c r="K523" i="107"/>
  <c r="K524" i="107"/>
  <c r="K525" i="107"/>
  <c r="K526" i="107"/>
  <c r="K527" i="107"/>
  <c r="K528" i="107"/>
  <c r="K529" i="107"/>
  <c r="K530" i="107"/>
  <c r="K531" i="107"/>
  <c r="K532" i="107"/>
  <c r="K533" i="107"/>
  <c r="K534" i="107"/>
  <c r="K535" i="107"/>
  <c r="K536" i="107"/>
  <c r="K537" i="107"/>
  <c r="K538" i="107"/>
  <c r="K539" i="107"/>
  <c r="K540" i="107"/>
  <c r="K541" i="107"/>
  <c r="K542" i="107"/>
  <c r="K543" i="107"/>
  <c r="K544" i="107"/>
  <c r="K545" i="107"/>
  <c r="K546" i="107"/>
  <c r="K547" i="107"/>
  <c r="K548" i="107"/>
  <c r="K549" i="107"/>
  <c r="K550" i="107"/>
  <c r="K551" i="107"/>
  <c r="K552" i="107"/>
  <c r="K553" i="107"/>
  <c r="K554" i="107"/>
  <c r="K555" i="107"/>
  <c r="K556" i="107"/>
  <c r="K557" i="107"/>
  <c r="K558" i="107"/>
  <c r="K559" i="107"/>
  <c r="K560" i="107"/>
  <c r="K561" i="107"/>
  <c r="K562" i="107"/>
  <c r="K563" i="107"/>
  <c r="K564" i="107"/>
  <c r="K565" i="107"/>
  <c r="K566" i="107"/>
  <c r="K567" i="107"/>
  <c r="K568" i="107"/>
  <c r="K569" i="107"/>
  <c r="K570" i="107"/>
  <c r="K571" i="107"/>
  <c r="K572" i="107"/>
  <c r="K573" i="107"/>
  <c r="K574" i="107"/>
  <c r="K575" i="107"/>
  <c r="K576" i="107"/>
  <c r="K577" i="107"/>
  <c r="K578" i="107"/>
  <c r="K579" i="107"/>
  <c r="K580" i="107"/>
  <c r="K581" i="107"/>
  <c r="K582" i="107"/>
  <c r="K583" i="107"/>
  <c r="K584" i="107"/>
  <c r="K585" i="107"/>
  <c r="K586" i="107"/>
  <c r="K587" i="107"/>
  <c r="K588" i="107"/>
  <c r="K589" i="107"/>
  <c r="K590" i="107"/>
  <c r="K591" i="107"/>
  <c r="K592" i="107"/>
  <c r="K593" i="107"/>
  <c r="K594" i="107"/>
  <c r="K595" i="107"/>
  <c r="K596" i="107"/>
  <c r="K597" i="107"/>
  <c r="K598" i="107"/>
  <c r="K599" i="107"/>
  <c r="K600" i="107"/>
  <c r="K601" i="107"/>
  <c r="K602" i="107"/>
  <c r="K603" i="107"/>
  <c r="K604" i="107"/>
  <c r="K605" i="107"/>
  <c r="K606" i="107"/>
  <c r="K607" i="107"/>
  <c r="K608" i="107"/>
  <c r="K609" i="107"/>
  <c r="K610" i="107"/>
  <c r="K611" i="107"/>
  <c r="K612" i="107"/>
  <c r="K613" i="107"/>
  <c r="K614" i="107"/>
  <c r="K615" i="107"/>
  <c r="K616" i="107"/>
  <c r="K617" i="107"/>
  <c r="K618" i="107"/>
  <c r="K619" i="107"/>
  <c r="K620" i="107"/>
  <c r="K621" i="107"/>
  <c r="K622" i="107"/>
  <c r="K623" i="107"/>
  <c r="K624" i="107"/>
  <c r="K625" i="107"/>
  <c r="K626" i="107"/>
  <c r="K627" i="107"/>
  <c r="K628" i="107"/>
  <c r="K629" i="107"/>
  <c r="K630" i="107"/>
  <c r="K631" i="107"/>
  <c r="K632" i="107"/>
  <c r="K633" i="107"/>
  <c r="K634" i="107"/>
  <c r="K635" i="107"/>
  <c r="K636" i="107"/>
  <c r="K637" i="107"/>
  <c r="K638" i="107"/>
  <c r="K639" i="107"/>
  <c r="K640" i="107"/>
  <c r="K641" i="107"/>
  <c r="K642" i="107"/>
  <c r="K643" i="107"/>
  <c r="K644" i="107"/>
  <c r="K645" i="107"/>
  <c r="K646" i="107"/>
  <c r="K647" i="107"/>
  <c r="K648" i="107"/>
  <c r="K649" i="107"/>
  <c r="K650" i="107"/>
  <c r="K651" i="107"/>
  <c r="K652" i="107"/>
  <c r="K653" i="107"/>
  <c r="K654" i="107"/>
  <c r="K655" i="107"/>
  <c r="K656" i="107"/>
  <c r="K657" i="107"/>
  <c r="K658" i="107"/>
  <c r="K659" i="107"/>
  <c r="K660" i="107"/>
  <c r="K661" i="107"/>
  <c r="K662" i="107"/>
  <c r="K663" i="107"/>
  <c r="K664" i="107"/>
  <c r="K665" i="107"/>
  <c r="K666" i="107"/>
  <c r="K667" i="107"/>
  <c r="K668" i="107"/>
  <c r="K669" i="107"/>
  <c r="K670" i="107"/>
  <c r="K671" i="107"/>
  <c r="K672" i="107"/>
  <c r="K673" i="107"/>
  <c r="K674" i="107"/>
  <c r="K675" i="107"/>
  <c r="K676" i="107"/>
  <c r="K677" i="107"/>
  <c r="K678" i="107"/>
  <c r="K679" i="107"/>
  <c r="K680" i="107"/>
  <c r="K681" i="107"/>
  <c r="K682" i="107"/>
  <c r="K683" i="107"/>
  <c r="K684" i="107"/>
  <c r="K685" i="107"/>
  <c r="K686" i="107"/>
  <c r="K687" i="107"/>
  <c r="K688" i="107"/>
  <c r="K689" i="107"/>
  <c r="K690" i="107"/>
  <c r="K691" i="107"/>
  <c r="K692" i="107"/>
  <c r="K693" i="107"/>
  <c r="K694" i="107"/>
  <c r="K695" i="107"/>
  <c r="K696" i="107"/>
  <c r="K697" i="107"/>
  <c r="K698" i="107"/>
  <c r="K699" i="107"/>
  <c r="K700" i="107"/>
  <c r="K701" i="107"/>
  <c r="K702" i="107"/>
  <c r="K703" i="107"/>
  <c r="K704" i="107"/>
  <c r="K705" i="107"/>
  <c r="K706" i="107"/>
  <c r="K707" i="107"/>
  <c r="K708" i="107"/>
  <c r="K709" i="107"/>
  <c r="K710" i="107"/>
  <c r="K711" i="107"/>
  <c r="K712" i="107"/>
  <c r="K713" i="107"/>
  <c r="K714" i="107"/>
  <c r="K715" i="107"/>
  <c r="K716" i="107"/>
  <c r="K717" i="107"/>
  <c r="K718" i="107"/>
  <c r="K719" i="107"/>
  <c r="K720" i="107"/>
  <c r="K721" i="107"/>
  <c r="K722" i="107"/>
  <c r="K723" i="107"/>
  <c r="K724" i="107"/>
  <c r="K725" i="107"/>
  <c r="K726" i="107"/>
  <c r="K727" i="107"/>
  <c r="K728" i="107"/>
  <c r="K729" i="107"/>
  <c r="K730" i="107"/>
  <c r="K731" i="107"/>
  <c r="K732" i="107"/>
  <c r="K733" i="107"/>
  <c r="K734" i="107"/>
  <c r="K735" i="107"/>
  <c r="K736" i="107"/>
  <c r="K737" i="107"/>
  <c r="K738" i="107"/>
  <c r="K739" i="107"/>
  <c r="K740" i="107"/>
  <c r="K741" i="107"/>
  <c r="K742" i="107"/>
  <c r="K743" i="107"/>
  <c r="K744" i="107"/>
  <c r="K745" i="107"/>
  <c r="K746" i="107"/>
  <c r="K747" i="107"/>
  <c r="K748" i="107"/>
  <c r="K749" i="107"/>
  <c r="K750" i="107"/>
  <c r="K751" i="107"/>
  <c r="K752" i="107"/>
  <c r="K753" i="107"/>
  <c r="K754" i="107"/>
  <c r="K755" i="107"/>
  <c r="K756" i="107"/>
  <c r="K757" i="107"/>
  <c r="K758" i="107"/>
  <c r="K759" i="107"/>
  <c r="K760" i="107"/>
  <c r="K761" i="107"/>
  <c r="K762" i="107"/>
  <c r="K763" i="107"/>
  <c r="K764" i="107"/>
  <c r="K765" i="107"/>
  <c r="K766" i="107"/>
  <c r="K767" i="107"/>
  <c r="K768" i="107"/>
  <c r="K769" i="107"/>
  <c r="K770" i="107"/>
  <c r="K771" i="107"/>
  <c r="K772" i="107"/>
  <c r="K773" i="107"/>
  <c r="K774" i="107"/>
  <c r="K775" i="107"/>
  <c r="K776" i="107"/>
  <c r="K777" i="107"/>
  <c r="K778" i="107"/>
  <c r="K779" i="107"/>
  <c r="K780" i="107"/>
  <c r="K781" i="107"/>
  <c r="K782" i="107"/>
  <c r="K783" i="107"/>
  <c r="K784" i="107"/>
  <c r="K785" i="107"/>
  <c r="K786" i="107"/>
  <c r="K787" i="107"/>
  <c r="K788" i="107"/>
  <c r="K789" i="107"/>
  <c r="K790" i="107"/>
  <c r="K791" i="107"/>
  <c r="K792" i="107"/>
  <c r="K793" i="107"/>
  <c r="K794" i="107"/>
  <c r="K795" i="107"/>
  <c r="K796" i="107"/>
  <c r="K797" i="107"/>
  <c r="K798" i="107"/>
  <c r="K799" i="107"/>
  <c r="K800" i="107"/>
  <c r="K801" i="107"/>
  <c r="K802" i="107"/>
  <c r="K803" i="107"/>
  <c r="K804" i="107"/>
  <c r="K805" i="107"/>
  <c r="K806" i="107"/>
  <c r="K807" i="107"/>
  <c r="K808" i="107"/>
  <c r="K809" i="107"/>
  <c r="K810" i="107"/>
  <c r="K811" i="107"/>
  <c r="K812" i="107"/>
  <c r="K813" i="107"/>
  <c r="K814" i="107"/>
  <c r="K815" i="107"/>
  <c r="K816" i="107"/>
  <c r="K817" i="107"/>
  <c r="K818" i="107"/>
  <c r="K819" i="107"/>
  <c r="K820" i="107"/>
  <c r="K821" i="107"/>
  <c r="K822" i="107"/>
  <c r="K823" i="107"/>
  <c r="K824" i="107"/>
  <c r="K825" i="107"/>
  <c r="K826" i="107"/>
  <c r="K827" i="107"/>
  <c r="K828" i="107"/>
  <c r="K829" i="107"/>
  <c r="K830" i="107"/>
  <c r="K831" i="107"/>
  <c r="K832" i="107"/>
  <c r="K833" i="107"/>
  <c r="K834" i="107"/>
  <c r="K835" i="107"/>
  <c r="K836" i="107"/>
  <c r="K837" i="107"/>
  <c r="K838" i="107"/>
  <c r="K839" i="107"/>
  <c r="K840" i="107"/>
  <c r="K841" i="107"/>
  <c r="K842" i="107"/>
  <c r="K843" i="107"/>
  <c r="K844" i="107"/>
  <c r="K845" i="107"/>
  <c r="K846" i="107"/>
  <c r="K847" i="107"/>
  <c r="K848" i="107"/>
  <c r="K849" i="107"/>
  <c r="K850" i="107"/>
  <c r="K851" i="107"/>
  <c r="K852" i="107"/>
  <c r="K853" i="107"/>
  <c r="K854" i="107"/>
  <c r="K855" i="107"/>
  <c r="K856" i="107"/>
  <c r="K857" i="107"/>
  <c r="K858" i="107"/>
  <c r="K859" i="107"/>
  <c r="K860" i="107"/>
  <c r="K861" i="107"/>
  <c r="K862" i="107"/>
  <c r="K863" i="107"/>
  <c r="K864" i="107"/>
  <c r="K865" i="107"/>
  <c r="K866" i="107"/>
  <c r="K867" i="107"/>
  <c r="K868" i="107"/>
  <c r="K869" i="107"/>
  <c r="K870" i="107"/>
  <c r="K871" i="107"/>
  <c r="K872" i="107"/>
  <c r="K873" i="107"/>
  <c r="K874" i="107"/>
  <c r="K875" i="107"/>
  <c r="K876" i="107"/>
  <c r="K877" i="107"/>
  <c r="K878" i="107"/>
  <c r="K879" i="107"/>
  <c r="K880" i="107"/>
  <c r="K881" i="107"/>
  <c r="K882" i="107"/>
  <c r="K883" i="107"/>
  <c r="K884" i="107"/>
  <c r="K885" i="107"/>
  <c r="K886" i="107"/>
  <c r="K887" i="107"/>
  <c r="K888" i="107"/>
  <c r="K889" i="107"/>
  <c r="K890" i="107"/>
  <c r="K891" i="107"/>
  <c r="K892" i="107"/>
  <c r="K893" i="107"/>
  <c r="K894" i="107"/>
  <c r="K895" i="107"/>
  <c r="K896" i="107"/>
  <c r="K897" i="107"/>
  <c r="K898" i="107"/>
  <c r="K899" i="107"/>
  <c r="K900" i="107"/>
  <c r="K901" i="107"/>
  <c r="K902" i="107"/>
  <c r="K903" i="107"/>
  <c r="K904" i="107"/>
  <c r="K905" i="107"/>
  <c r="K906" i="107"/>
  <c r="K907" i="107"/>
  <c r="K908" i="107"/>
  <c r="K909" i="107"/>
  <c r="K910" i="107"/>
  <c r="K911" i="107"/>
  <c r="K912" i="107"/>
  <c r="K913" i="107"/>
  <c r="K914" i="107"/>
  <c r="K915" i="107"/>
  <c r="K916" i="107"/>
  <c r="K917" i="107"/>
  <c r="K918" i="107"/>
  <c r="K919" i="107"/>
  <c r="K920" i="107"/>
  <c r="K921" i="107"/>
  <c r="K922" i="107"/>
  <c r="K923" i="107"/>
  <c r="K924" i="107"/>
  <c r="K925" i="107"/>
  <c r="K926" i="107"/>
  <c r="K927" i="107"/>
  <c r="K928" i="107"/>
  <c r="K929" i="107"/>
  <c r="K930" i="107"/>
  <c r="K931" i="107"/>
  <c r="K932" i="107"/>
  <c r="K933" i="107"/>
  <c r="K934" i="107"/>
  <c r="K935" i="107"/>
  <c r="K936" i="107"/>
  <c r="K937" i="107"/>
  <c r="K938" i="107"/>
  <c r="K939" i="107"/>
  <c r="K940" i="107"/>
  <c r="K941" i="107"/>
  <c r="K942" i="107"/>
  <c r="K943" i="107"/>
  <c r="K944" i="107"/>
  <c r="K945" i="107"/>
  <c r="K946" i="107"/>
  <c r="K947" i="107"/>
  <c r="K948" i="107"/>
  <c r="K949" i="107"/>
  <c r="K950" i="107"/>
  <c r="K951" i="107"/>
  <c r="K952" i="107"/>
  <c r="K953" i="107"/>
  <c r="K954" i="107"/>
  <c r="K955" i="107"/>
  <c r="K956" i="107"/>
  <c r="K957" i="107"/>
  <c r="K958" i="107"/>
  <c r="K959" i="107"/>
  <c r="K960" i="107"/>
  <c r="K961" i="107"/>
  <c r="K962" i="107"/>
  <c r="K963" i="107"/>
  <c r="K964" i="107"/>
  <c r="K965" i="107"/>
  <c r="K966" i="107"/>
  <c r="K967" i="107"/>
  <c r="K968" i="107"/>
  <c r="K969" i="107"/>
  <c r="K970" i="107"/>
  <c r="K971" i="107"/>
  <c r="K972" i="107"/>
  <c r="K973" i="107"/>
  <c r="K974" i="107"/>
  <c r="K975" i="107"/>
  <c r="K976" i="107"/>
  <c r="K977" i="107"/>
  <c r="K978" i="107"/>
  <c r="K979" i="107"/>
  <c r="K980" i="107"/>
  <c r="K981" i="107"/>
  <c r="K982" i="107"/>
  <c r="K983" i="107"/>
  <c r="K984" i="107"/>
  <c r="K985" i="107"/>
  <c r="K986" i="107"/>
  <c r="K987" i="107"/>
  <c r="K988" i="107"/>
  <c r="K989" i="107"/>
  <c r="K990" i="107"/>
  <c r="K991" i="107"/>
  <c r="K992" i="107"/>
  <c r="K993" i="107"/>
  <c r="K994" i="107"/>
  <c r="K995" i="107"/>
  <c r="K996" i="107"/>
  <c r="K997" i="107"/>
  <c r="K998" i="107"/>
  <c r="K999" i="107"/>
  <c r="K1000" i="107"/>
  <c r="K1001" i="107"/>
  <c r="K1002" i="107"/>
  <c r="K1003" i="107"/>
  <c r="K1004" i="107"/>
  <c r="K1005" i="107"/>
  <c r="K1006" i="107"/>
  <c r="K1007" i="107"/>
  <c r="K1008" i="107"/>
  <c r="K1009" i="107"/>
  <c r="K1010" i="107"/>
  <c r="K1011" i="107"/>
  <c r="K1012" i="107"/>
  <c r="K1013" i="107"/>
  <c r="K1014" i="107"/>
  <c r="K1015" i="107"/>
  <c r="K1016" i="107"/>
  <c r="K1017" i="107"/>
  <c r="K1018" i="107"/>
  <c r="K1019" i="107"/>
  <c r="K1020" i="107"/>
  <c r="K1021" i="107"/>
  <c r="K1022" i="107"/>
  <c r="K1023" i="107"/>
  <c r="K1024" i="107"/>
  <c r="K1025" i="107"/>
  <c r="K1026" i="107"/>
  <c r="K1027" i="107"/>
  <c r="K1028" i="107"/>
  <c r="K1029" i="107"/>
  <c r="K1030" i="107"/>
  <c r="K1031" i="107"/>
  <c r="K1032" i="107"/>
  <c r="K1033" i="107"/>
  <c r="K1034" i="107"/>
  <c r="K1035" i="107"/>
  <c r="K1036" i="107"/>
  <c r="K1037" i="107"/>
  <c r="K1038" i="107"/>
  <c r="K1039" i="107"/>
  <c r="K1040" i="107"/>
  <c r="K1041" i="107"/>
  <c r="K1042" i="107"/>
  <c r="K1043" i="107"/>
  <c r="K1044" i="107"/>
  <c r="K1045" i="107"/>
  <c r="K1046" i="107"/>
  <c r="K1047" i="107"/>
  <c r="K1048" i="107"/>
  <c r="K1049" i="107"/>
  <c r="K1050" i="107"/>
  <c r="K1051" i="107"/>
  <c r="K1052" i="107"/>
  <c r="K1053" i="107"/>
  <c r="K1054" i="107"/>
  <c r="K1055" i="107"/>
  <c r="K1056" i="107"/>
  <c r="K1057" i="107"/>
  <c r="K1058" i="107"/>
  <c r="K1059" i="107"/>
  <c r="K1060" i="107"/>
  <c r="K1061" i="107"/>
  <c r="K1062" i="107"/>
  <c r="K1063" i="107"/>
  <c r="K1064" i="107"/>
  <c r="K1065" i="107"/>
  <c r="K1066" i="107"/>
  <c r="K1067" i="107"/>
  <c r="K1068" i="107"/>
  <c r="K1069" i="107"/>
  <c r="K1070" i="107"/>
  <c r="K1071" i="107"/>
  <c r="K1072" i="107"/>
  <c r="K1073" i="107"/>
  <c r="K1074" i="107"/>
  <c r="K1075" i="107"/>
  <c r="K1076" i="107"/>
  <c r="K1077" i="107"/>
  <c r="K1078" i="107"/>
  <c r="K1079" i="107"/>
  <c r="K1080" i="107"/>
  <c r="K1081" i="107"/>
  <c r="K1082" i="107"/>
  <c r="K1083" i="107"/>
  <c r="K1084" i="107"/>
  <c r="K1085" i="107"/>
  <c r="K1086" i="107"/>
  <c r="K1087" i="107"/>
  <c r="K1088" i="107"/>
  <c r="K1089" i="107"/>
  <c r="K1090" i="107"/>
  <c r="K1091" i="107"/>
  <c r="K1092" i="107"/>
  <c r="K1093" i="107"/>
  <c r="K1094" i="107"/>
  <c r="K1095" i="107"/>
  <c r="K1096" i="107"/>
  <c r="K1097" i="107"/>
  <c r="K1098" i="107"/>
  <c r="K1099" i="107"/>
  <c r="K1100" i="107"/>
  <c r="K1101" i="107"/>
  <c r="K1102" i="107"/>
  <c r="K1103" i="107"/>
  <c r="K1104" i="107"/>
  <c r="K1105" i="107"/>
  <c r="K1106" i="107"/>
  <c r="K1107" i="107"/>
  <c r="K1108" i="107"/>
  <c r="K1109" i="107"/>
  <c r="K1110" i="107"/>
  <c r="K1111" i="107"/>
  <c r="K1112" i="107"/>
  <c r="K1113" i="107"/>
  <c r="K1114" i="107"/>
  <c r="K1115" i="107"/>
  <c r="K1116" i="107"/>
  <c r="K1117" i="107"/>
  <c r="K1118" i="107"/>
  <c r="K1119" i="107"/>
  <c r="K1120" i="107"/>
  <c r="K1121" i="107"/>
  <c r="K1122" i="107"/>
  <c r="K1123" i="107"/>
  <c r="K1124" i="107"/>
  <c r="K1125" i="107"/>
  <c r="K1126" i="107"/>
  <c r="K1127" i="107"/>
  <c r="K1128" i="107"/>
  <c r="K1129" i="107"/>
  <c r="K1130" i="107"/>
  <c r="K1131" i="107"/>
  <c r="K1132" i="107"/>
  <c r="K1133" i="107"/>
  <c r="K1134" i="107"/>
  <c r="K1135" i="107"/>
  <c r="K1136" i="107"/>
  <c r="K1137" i="107"/>
  <c r="K1138" i="107"/>
  <c r="K1139" i="107"/>
  <c r="K1140" i="107"/>
  <c r="K1141" i="107"/>
  <c r="K1142" i="107"/>
  <c r="K1143" i="107"/>
  <c r="K1144" i="107"/>
  <c r="K1145" i="107"/>
  <c r="K1146" i="107"/>
  <c r="K1147" i="107"/>
  <c r="K1148" i="107"/>
  <c r="K1149" i="107"/>
  <c r="K1150" i="107"/>
  <c r="K1151" i="107"/>
  <c r="K1152" i="107"/>
  <c r="K1153" i="107"/>
  <c r="K1154" i="107"/>
  <c r="K1155" i="107"/>
  <c r="K1156" i="107"/>
  <c r="K1157" i="107"/>
  <c r="K1158" i="107"/>
  <c r="K1159" i="107"/>
  <c r="K1160" i="107"/>
  <c r="K1161" i="107"/>
  <c r="K1162" i="107"/>
  <c r="K1163" i="107"/>
  <c r="K1164" i="107"/>
  <c r="K1165" i="107"/>
  <c r="K1166" i="107"/>
  <c r="K1167" i="107"/>
  <c r="K1168" i="107"/>
  <c r="K1169" i="107"/>
  <c r="K1170" i="107"/>
  <c r="K1171" i="107"/>
  <c r="K1172" i="107"/>
  <c r="K1173" i="107"/>
  <c r="K1174" i="107"/>
  <c r="K1175" i="107"/>
  <c r="K1176" i="107"/>
  <c r="K1177" i="107"/>
  <c r="K1178" i="107"/>
  <c r="K1179" i="107"/>
  <c r="K1180" i="107"/>
  <c r="K1181" i="107"/>
  <c r="K1182" i="107"/>
  <c r="K1183" i="107"/>
  <c r="K1184" i="107"/>
  <c r="K1185" i="107"/>
  <c r="K1186" i="107"/>
  <c r="K1187" i="107"/>
  <c r="K1188" i="107"/>
  <c r="K1189" i="107"/>
  <c r="K1190" i="107"/>
  <c r="K1191" i="107"/>
  <c r="K1192" i="107"/>
  <c r="K1193" i="107"/>
  <c r="K1194" i="107"/>
  <c r="K1195" i="107"/>
  <c r="K1196" i="107"/>
  <c r="K1197" i="107"/>
  <c r="K1198" i="107"/>
  <c r="K1199" i="107"/>
  <c r="K1200" i="107"/>
  <c r="K1201" i="107"/>
  <c r="K1202" i="107"/>
  <c r="K1203" i="107"/>
  <c r="K1204" i="107"/>
  <c r="K1205" i="107"/>
  <c r="K1206" i="107"/>
  <c r="K1207" i="107"/>
  <c r="K1208" i="107"/>
  <c r="K1209" i="107"/>
  <c r="K1210" i="107"/>
  <c r="K1211" i="107"/>
  <c r="K1212" i="107"/>
  <c r="K1213" i="107"/>
  <c r="K1214" i="107"/>
  <c r="K1215" i="107"/>
  <c r="K1216" i="107"/>
  <c r="K1217" i="107"/>
  <c r="K1218" i="107"/>
  <c r="K1219" i="107"/>
  <c r="K1220" i="107"/>
  <c r="K1221" i="107"/>
  <c r="K1222" i="107"/>
  <c r="K1223" i="107"/>
  <c r="K1224" i="107"/>
  <c r="K1225" i="107"/>
  <c r="K1226" i="107"/>
  <c r="K1227" i="107"/>
  <c r="K1228" i="107"/>
  <c r="K1229" i="107"/>
  <c r="K1230" i="107"/>
  <c r="K1231" i="107"/>
  <c r="K1232" i="107"/>
  <c r="K1233" i="107"/>
  <c r="K1234" i="107"/>
  <c r="K1235" i="107"/>
  <c r="K1236" i="107"/>
  <c r="K1237" i="107"/>
  <c r="K1238" i="107"/>
  <c r="K1239" i="107"/>
  <c r="K1240" i="107"/>
  <c r="K1241" i="107"/>
  <c r="K1242" i="107"/>
  <c r="K1243" i="107"/>
  <c r="K1244" i="107"/>
  <c r="K1245" i="107"/>
  <c r="K1246" i="107"/>
  <c r="K1247" i="107"/>
  <c r="K1248" i="107"/>
  <c r="K1249" i="107"/>
  <c r="K1250" i="107"/>
  <c r="K1251" i="107"/>
  <c r="K1252" i="107"/>
  <c r="K1253" i="107"/>
  <c r="K1254" i="107"/>
  <c r="K1255" i="107"/>
  <c r="K1256" i="107"/>
  <c r="K1257" i="107"/>
  <c r="K1258" i="107"/>
  <c r="K1259" i="107"/>
  <c r="K1260" i="107"/>
  <c r="K1261" i="107"/>
  <c r="K1262" i="107"/>
  <c r="K1263" i="107"/>
  <c r="K1264" i="107"/>
  <c r="K1265" i="107"/>
  <c r="K1266" i="107"/>
  <c r="K1267" i="107"/>
  <c r="K1268" i="107"/>
  <c r="K1269" i="107"/>
  <c r="K1270" i="107"/>
  <c r="K1271" i="107"/>
  <c r="K1272" i="107"/>
  <c r="K1273" i="107"/>
  <c r="K1274" i="107"/>
  <c r="K1275" i="107"/>
  <c r="K1276" i="107"/>
  <c r="K1277" i="107"/>
  <c r="K1278" i="107"/>
  <c r="K1279" i="107"/>
  <c r="K1280" i="107"/>
  <c r="K1281" i="107"/>
  <c r="K1282" i="107"/>
  <c r="K1283" i="107"/>
  <c r="K1284" i="107"/>
  <c r="K1285" i="107"/>
  <c r="K1286" i="107"/>
  <c r="K1287" i="107"/>
  <c r="K1288" i="107"/>
  <c r="K1289" i="107"/>
  <c r="K1290" i="107"/>
  <c r="K1291" i="107"/>
  <c r="K1292" i="107"/>
  <c r="K1293" i="107"/>
  <c r="K1294" i="107"/>
  <c r="K1295" i="107"/>
  <c r="K1296" i="107"/>
  <c r="K1297" i="107"/>
  <c r="K1298" i="107"/>
  <c r="K1299" i="107"/>
  <c r="K1300" i="107"/>
  <c r="K1301" i="107"/>
  <c r="K1302" i="107"/>
  <c r="K1303" i="107"/>
  <c r="K1304" i="107"/>
  <c r="K1305" i="107"/>
  <c r="K1306" i="107"/>
  <c r="K1307" i="107"/>
  <c r="K1308" i="107"/>
  <c r="K1309" i="107"/>
  <c r="K1310" i="107"/>
  <c r="K1311" i="107"/>
  <c r="K1312" i="107"/>
  <c r="K1313" i="107"/>
  <c r="K1314" i="107"/>
  <c r="K1315" i="107"/>
  <c r="K1316" i="107"/>
  <c r="K1317" i="107"/>
  <c r="K1318" i="107"/>
  <c r="K1319" i="107"/>
  <c r="K1320" i="107"/>
  <c r="K1321" i="107"/>
  <c r="K1322" i="107"/>
  <c r="K1323" i="107"/>
  <c r="K1324" i="107"/>
  <c r="K1325" i="107"/>
  <c r="K1326" i="107"/>
  <c r="K1327" i="107"/>
  <c r="K1328" i="107"/>
  <c r="K1329" i="107"/>
  <c r="K1330" i="107"/>
  <c r="K1331" i="107"/>
  <c r="K1332" i="107"/>
  <c r="K1333" i="107"/>
  <c r="K1334" i="107"/>
  <c r="K1335" i="107"/>
  <c r="K1336" i="107"/>
  <c r="K1337" i="107"/>
  <c r="K1338" i="107"/>
  <c r="K1339" i="107"/>
  <c r="K1340" i="107"/>
  <c r="K1341" i="107"/>
  <c r="K1342" i="107"/>
  <c r="K1343" i="107"/>
  <c r="K1344" i="107"/>
  <c r="K1345" i="107"/>
  <c r="K1346" i="107"/>
  <c r="K1347" i="107"/>
  <c r="K1348" i="107"/>
  <c r="K1349" i="107"/>
  <c r="K1350" i="107"/>
  <c r="K1351" i="107"/>
  <c r="K1352" i="107"/>
  <c r="K1353" i="107"/>
  <c r="K1354" i="107"/>
  <c r="K1355" i="107"/>
  <c r="K1356" i="107"/>
  <c r="K1357" i="107"/>
  <c r="K1358" i="107"/>
  <c r="K1359" i="107"/>
  <c r="K1360" i="107"/>
  <c r="K1361" i="107"/>
  <c r="K1362" i="107"/>
  <c r="K1363" i="107"/>
  <c r="K1364" i="107"/>
  <c r="K1365" i="107"/>
  <c r="K1366" i="107"/>
  <c r="K1367" i="107"/>
  <c r="K1368" i="107"/>
  <c r="K1369" i="107"/>
  <c r="K1370" i="107"/>
  <c r="K1371" i="107"/>
  <c r="K1372" i="107"/>
  <c r="K1373" i="107"/>
  <c r="K1374" i="107"/>
  <c r="K1375" i="107"/>
  <c r="K1376" i="107"/>
  <c r="K1377" i="107"/>
  <c r="K1378" i="107"/>
  <c r="K1379" i="107"/>
  <c r="K1380" i="107"/>
  <c r="K1381" i="107"/>
  <c r="K1382" i="107"/>
  <c r="K1383" i="107"/>
  <c r="K1384" i="107"/>
  <c r="K1385" i="107"/>
  <c r="K1386" i="107"/>
  <c r="K1387" i="107"/>
  <c r="K1388" i="107"/>
  <c r="K1389" i="107"/>
  <c r="K1390" i="107"/>
  <c r="K1391" i="107"/>
  <c r="K1392" i="107"/>
  <c r="K1393" i="107"/>
  <c r="K1394" i="107"/>
  <c r="K1395" i="107"/>
  <c r="K1396" i="107"/>
  <c r="K1397" i="107"/>
  <c r="K1398" i="107"/>
  <c r="K1399" i="107"/>
  <c r="K1400" i="107"/>
  <c r="K1401" i="107"/>
  <c r="K1402" i="107"/>
  <c r="K1403" i="107"/>
  <c r="K1404" i="107"/>
  <c r="K1405" i="107"/>
  <c r="K1406" i="107"/>
  <c r="K1407" i="107"/>
  <c r="K1408" i="107"/>
  <c r="K1409" i="107"/>
  <c r="K1410" i="107"/>
  <c r="K1411" i="107"/>
  <c r="K1412" i="107"/>
  <c r="K1413" i="107"/>
  <c r="K1414" i="107"/>
  <c r="K1415" i="107"/>
  <c r="K1416" i="107"/>
  <c r="K1417" i="107"/>
  <c r="K1418" i="107"/>
  <c r="K1419" i="107"/>
  <c r="K1420" i="107"/>
  <c r="K1421" i="107"/>
  <c r="K1422" i="107"/>
  <c r="K1423" i="107"/>
  <c r="K1424" i="107"/>
  <c r="K1425" i="107"/>
  <c r="K1426" i="107"/>
  <c r="K1427" i="107"/>
  <c r="K1428" i="107"/>
  <c r="K1429" i="107"/>
  <c r="K1430" i="107"/>
  <c r="K1431" i="107"/>
  <c r="K1432" i="107"/>
  <c r="K1433" i="107"/>
  <c r="K1434" i="107"/>
  <c r="K1435" i="107"/>
  <c r="K1436" i="107"/>
  <c r="K1437" i="107"/>
  <c r="K1438" i="107"/>
  <c r="K1439" i="107"/>
  <c r="K1440" i="107"/>
  <c r="K1441" i="107"/>
  <c r="K1442" i="107"/>
  <c r="K1443" i="107"/>
  <c r="K1444" i="107"/>
  <c r="K1445" i="107"/>
  <c r="K1446" i="107"/>
  <c r="K1447" i="107"/>
  <c r="K1448" i="107"/>
  <c r="K1449" i="107"/>
  <c r="K1450" i="107"/>
  <c r="K1451" i="107"/>
  <c r="K1452" i="107"/>
  <c r="K1453" i="107"/>
  <c r="K1454" i="107"/>
  <c r="K1455" i="107"/>
  <c r="K1456" i="107"/>
  <c r="K1457" i="107"/>
  <c r="K1458" i="107"/>
  <c r="K1459" i="107"/>
  <c r="K1460" i="107"/>
  <c r="K1461" i="107"/>
  <c r="K1462" i="107"/>
  <c r="K1463" i="107"/>
  <c r="K1464" i="107"/>
  <c r="K1465" i="107"/>
  <c r="K1466" i="107"/>
  <c r="K1467" i="107"/>
  <c r="K1468" i="107"/>
  <c r="K1469" i="107"/>
  <c r="K1470" i="107"/>
  <c r="K1471" i="107"/>
  <c r="K1472" i="107"/>
  <c r="K1473" i="107"/>
  <c r="K1474" i="107"/>
  <c r="K1475" i="107"/>
  <c r="K1476" i="107"/>
  <c r="K1477" i="107"/>
  <c r="K1478" i="107"/>
  <c r="K1479" i="107"/>
  <c r="K1480" i="107"/>
  <c r="K1481" i="107"/>
  <c r="K1482" i="107"/>
  <c r="K1483" i="107"/>
  <c r="K1484" i="107"/>
  <c r="K1485" i="107"/>
  <c r="K1486" i="107"/>
  <c r="K1487" i="107"/>
  <c r="K1488" i="107"/>
  <c r="K1489" i="107"/>
  <c r="K1490" i="107"/>
  <c r="K1491" i="107"/>
  <c r="K1492" i="107"/>
  <c r="K1493" i="107"/>
  <c r="K1494" i="107"/>
  <c r="K1495" i="107"/>
  <c r="K1496" i="107"/>
  <c r="K1497" i="107"/>
  <c r="K1498" i="107"/>
  <c r="K1499" i="107"/>
  <c r="K1500" i="107"/>
  <c r="K1501" i="107"/>
  <c r="K1502" i="107"/>
  <c r="K1503" i="107"/>
  <c r="K1504" i="107"/>
  <c r="K1505" i="107"/>
  <c r="K1506" i="107"/>
  <c r="K1507" i="107"/>
  <c r="K1508" i="107"/>
  <c r="K1509" i="107"/>
  <c r="K1510" i="107"/>
  <c r="K1511" i="107"/>
  <c r="K1512" i="107"/>
  <c r="K1513" i="107"/>
  <c r="K1514" i="107"/>
  <c r="K1515" i="107"/>
  <c r="K1516" i="107"/>
  <c r="K1517" i="107"/>
  <c r="K1518" i="107"/>
  <c r="K1519" i="107"/>
  <c r="K1520" i="107"/>
  <c r="K1521" i="107"/>
  <c r="K1522" i="107"/>
  <c r="K1523" i="107"/>
  <c r="K1524" i="107"/>
  <c r="K1525" i="107"/>
  <c r="K1526" i="107"/>
  <c r="K1527" i="107"/>
  <c r="K1528" i="107"/>
  <c r="K1529" i="107"/>
  <c r="K1530" i="107"/>
  <c r="K1531" i="107"/>
  <c r="K1532" i="107"/>
  <c r="K1533" i="107"/>
  <c r="K1534" i="107"/>
  <c r="K1535" i="107"/>
  <c r="K1536" i="107"/>
  <c r="K1537" i="107"/>
  <c r="K1538" i="107"/>
  <c r="K1539" i="107"/>
  <c r="K1540" i="107"/>
  <c r="K1541" i="107"/>
  <c r="K1542" i="107"/>
  <c r="K1543" i="107"/>
  <c r="K1544" i="107"/>
  <c r="K1545" i="107"/>
  <c r="K1546" i="107"/>
  <c r="K1547" i="107"/>
  <c r="K1548" i="107"/>
  <c r="K1549" i="107"/>
  <c r="K1550" i="107"/>
  <c r="K1551" i="107"/>
  <c r="K1552" i="107"/>
  <c r="K1553" i="107"/>
  <c r="K1554" i="107"/>
  <c r="K1555" i="107"/>
  <c r="K1556" i="107"/>
  <c r="K1557" i="107"/>
  <c r="K1558" i="107"/>
  <c r="K1559" i="107"/>
  <c r="K1560" i="107"/>
  <c r="K1561" i="107"/>
  <c r="K1562" i="107"/>
  <c r="K1563" i="107"/>
  <c r="K1564" i="107"/>
  <c r="K1565" i="107"/>
  <c r="K1566" i="107"/>
  <c r="K1567" i="107"/>
  <c r="K1568" i="107"/>
  <c r="K1569" i="107"/>
  <c r="K1570" i="107"/>
  <c r="K1571" i="107"/>
  <c r="K1572" i="107"/>
  <c r="K1573" i="107"/>
  <c r="K1574" i="107"/>
  <c r="K1575" i="107"/>
  <c r="K1576" i="107"/>
  <c r="K1577" i="107"/>
  <c r="K1578" i="107"/>
  <c r="K1579" i="107"/>
  <c r="K1580" i="107"/>
  <c r="K1581" i="107"/>
  <c r="K1582" i="107"/>
  <c r="K1583" i="107"/>
  <c r="K1584" i="107"/>
  <c r="K1585" i="107"/>
  <c r="K1586" i="107"/>
  <c r="K1587" i="107"/>
  <c r="K1588" i="107"/>
  <c r="K1589" i="107"/>
  <c r="K1590" i="107"/>
  <c r="K1591" i="107"/>
  <c r="K1592" i="107"/>
  <c r="K1593" i="107"/>
  <c r="K1594" i="107"/>
  <c r="K1595" i="107"/>
  <c r="K1596" i="107"/>
  <c r="K1597" i="107"/>
  <c r="K1598" i="107"/>
  <c r="K1599" i="107"/>
  <c r="K1600" i="107"/>
  <c r="K1601" i="107"/>
  <c r="K1602" i="107"/>
  <c r="K1603" i="107"/>
  <c r="K1604" i="107"/>
  <c r="K1605" i="107"/>
  <c r="K1606" i="107"/>
  <c r="K1607" i="107"/>
  <c r="K1608" i="107"/>
  <c r="K1609" i="107"/>
  <c r="K1610" i="107"/>
  <c r="K1611" i="107"/>
  <c r="K1612" i="107"/>
  <c r="K1613" i="107"/>
  <c r="K1614" i="107"/>
  <c r="K1615" i="107"/>
  <c r="K1616" i="107"/>
  <c r="K1617" i="107"/>
  <c r="K1618" i="107"/>
  <c r="K1619" i="107"/>
  <c r="K1620" i="107"/>
  <c r="K1621" i="107"/>
  <c r="K1622" i="107"/>
  <c r="K1623" i="107"/>
  <c r="K1624" i="107"/>
  <c r="K1625" i="107"/>
  <c r="K1626" i="107"/>
  <c r="K1627" i="107"/>
  <c r="K1628" i="107"/>
  <c r="K1629" i="107"/>
  <c r="K1630" i="107"/>
  <c r="K1631" i="107"/>
  <c r="K1632" i="107"/>
  <c r="K1633" i="107"/>
  <c r="K1634" i="107"/>
  <c r="K1635" i="107"/>
  <c r="K1636" i="107"/>
  <c r="K1637" i="107"/>
  <c r="K1638" i="107"/>
  <c r="K1639" i="107"/>
  <c r="K1640" i="107"/>
  <c r="K1641" i="107"/>
  <c r="K1642" i="107"/>
  <c r="K1643" i="107"/>
  <c r="K1644" i="107"/>
  <c r="K1645" i="107"/>
  <c r="K1646" i="107"/>
  <c r="K1647" i="107"/>
  <c r="K1648" i="107"/>
  <c r="K1649" i="107"/>
  <c r="K1650" i="107"/>
  <c r="K1651" i="107"/>
  <c r="K1652" i="107"/>
  <c r="K1653" i="107"/>
  <c r="K1654" i="107"/>
  <c r="K1655" i="107"/>
  <c r="K1656" i="107"/>
  <c r="K1657" i="107"/>
  <c r="K1658" i="107"/>
  <c r="K1659" i="107"/>
  <c r="K1660" i="107"/>
  <c r="K1661" i="107"/>
  <c r="K1662" i="107"/>
  <c r="K1663" i="107"/>
  <c r="K1664" i="107"/>
  <c r="K1665" i="107"/>
  <c r="K1666" i="107"/>
  <c r="K1667" i="107"/>
  <c r="K1668" i="107"/>
  <c r="K1669" i="107"/>
  <c r="K1670" i="107"/>
  <c r="K1671" i="107"/>
  <c r="K1672" i="107"/>
  <c r="K1673" i="107"/>
  <c r="K1674" i="107"/>
  <c r="K1675" i="107"/>
  <c r="K1676" i="107"/>
  <c r="K1677" i="107"/>
  <c r="K1678" i="107"/>
  <c r="K1679" i="107"/>
  <c r="K1680" i="107"/>
  <c r="K1681" i="107"/>
  <c r="K1682" i="107"/>
  <c r="K1683" i="107"/>
  <c r="K1684" i="107"/>
  <c r="K1685" i="107"/>
  <c r="K1686" i="107"/>
  <c r="K1687" i="107"/>
  <c r="K1688" i="107"/>
  <c r="K1689" i="107"/>
  <c r="K1690" i="107"/>
  <c r="K1691" i="107"/>
  <c r="K1692" i="107"/>
  <c r="K1693" i="107"/>
  <c r="K1694" i="107"/>
  <c r="K1695" i="107"/>
  <c r="K1696" i="107"/>
  <c r="K1697" i="107"/>
  <c r="K1698" i="107"/>
  <c r="K1699" i="107"/>
  <c r="K1700" i="107"/>
  <c r="K1701" i="107"/>
  <c r="K1702" i="107"/>
  <c r="K1703" i="107"/>
  <c r="K1704" i="107"/>
  <c r="K1705" i="107"/>
  <c r="K1706" i="107"/>
  <c r="K1707" i="107"/>
  <c r="K1708" i="107"/>
  <c r="K1709" i="107"/>
  <c r="K1710" i="107"/>
  <c r="K1711" i="107"/>
  <c r="K1712" i="107"/>
  <c r="K1713" i="107"/>
  <c r="K1714" i="107"/>
  <c r="K1715" i="107"/>
  <c r="K1716" i="107"/>
  <c r="K1717" i="107"/>
  <c r="K1718" i="107"/>
  <c r="K1719" i="107"/>
  <c r="K1720" i="107"/>
  <c r="K1721" i="107"/>
  <c r="K1722" i="107"/>
  <c r="K1723" i="107"/>
  <c r="K1724" i="107"/>
  <c r="K1725" i="107"/>
  <c r="K1726" i="107"/>
  <c r="K1727" i="107"/>
  <c r="K1728" i="107"/>
  <c r="K1729" i="107"/>
  <c r="K1730" i="107"/>
  <c r="K1731" i="107"/>
  <c r="K1732" i="107"/>
  <c r="K1733" i="107"/>
  <c r="K1734" i="107"/>
  <c r="K1735" i="107"/>
  <c r="K1736" i="107"/>
  <c r="K1737" i="107"/>
  <c r="K1738" i="107"/>
  <c r="K1739" i="107"/>
  <c r="K1740" i="107"/>
  <c r="K1741" i="107"/>
  <c r="K1742" i="107"/>
  <c r="K1743" i="107"/>
  <c r="K1744" i="107"/>
  <c r="K1745" i="107"/>
  <c r="K1746" i="107"/>
  <c r="K1747" i="107"/>
  <c r="K1748" i="107"/>
  <c r="K1749" i="107"/>
  <c r="K1750" i="107"/>
  <c r="K1751" i="107"/>
  <c r="K1752" i="107"/>
  <c r="K1753" i="107"/>
  <c r="K1754" i="107"/>
  <c r="K1755" i="107"/>
  <c r="K1756" i="107"/>
  <c r="K1757" i="107"/>
  <c r="K1758" i="107"/>
  <c r="K1759" i="107"/>
  <c r="K1760" i="107"/>
  <c r="K1761" i="107"/>
  <c r="K1762" i="107"/>
  <c r="K1763" i="107"/>
  <c r="K1764" i="107"/>
  <c r="K1765" i="107"/>
  <c r="K1766" i="107"/>
  <c r="K1767" i="107"/>
  <c r="K1768" i="107"/>
  <c r="K1769" i="107"/>
  <c r="K1770" i="107"/>
  <c r="K1771" i="107"/>
  <c r="K1772" i="107"/>
  <c r="K1773" i="107"/>
  <c r="K1774" i="107"/>
  <c r="K1775" i="107"/>
  <c r="K1776" i="107"/>
  <c r="K1777" i="107"/>
  <c r="K1778" i="107"/>
  <c r="K1779" i="107"/>
  <c r="K1780" i="107"/>
  <c r="K1781" i="107"/>
  <c r="K1782" i="107"/>
  <c r="K1783" i="107"/>
  <c r="K1784" i="107"/>
  <c r="K1785" i="107"/>
  <c r="K1786" i="107"/>
  <c r="K1787" i="107"/>
  <c r="K1788" i="107"/>
  <c r="K1789" i="107"/>
  <c r="K1790" i="107"/>
  <c r="K1791" i="107"/>
  <c r="K1792" i="107"/>
  <c r="K1793" i="107"/>
  <c r="K1794" i="107"/>
  <c r="K1795" i="107"/>
  <c r="K1796" i="107"/>
  <c r="K1797" i="107"/>
  <c r="K1798" i="107"/>
  <c r="K1799" i="107"/>
  <c r="K1800" i="107"/>
  <c r="K1801" i="107"/>
  <c r="K1802" i="107"/>
  <c r="K1803" i="107"/>
  <c r="K1804" i="107"/>
  <c r="K1805" i="107"/>
  <c r="K1806" i="107"/>
  <c r="K1807" i="107"/>
  <c r="K1808" i="107"/>
  <c r="K1809" i="107"/>
  <c r="K1810" i="107"/>
  <c r="K1811" i="107"/>
  <c r="K1812" i="107"/>
  <c r="K1813" i="107"/>
  <c r="K1814" i="107"/>
  <c r="K1815" i="107"/>
  <c r="K1816" i="107"/>
  <c r="K1817" i="107"/>
  <c r="K1818" i="107"/>
  <c r="K1819" i="107"/>
  <c r="K1820" i="107"/>
  <c r="K1821" i="107"/>
  <c r="K1822" i="107"/>
  <c r="K1823" i="107"/>
  <c r="K1824" i="107"/>
  <c r="K1825" i="107"/>
  <c r="K1826" i="107"/>
  <c r="K1827" i="107"/>
  <c r="K1828" i="107"/>
  <c r="K1829" i="107"/>
  <c r="K1830" i="107"/>
  <c r="K1831" i="107"/>
  <c r="K1832" i="107"/>
  <c r="K1833" i="107"/>
  <c r="K1834" i="107"/>
  <c r="K1835" i="107"/>
  <c r="K1836" i="107"/>
  <c r="K1837" i="107"/>
  <c r="K1838" i="107"/>
  <c r="K1839" i="107"/>
  <c r="K1840" i="107"/>
  <c r="K1841" i="107"/>
  <c r="K1842" i="107"/>
  <c r="K1843" i="107"/>
  <c r="K1844" i="107"/>
  <c r="K1845" i="107"/>
  <c r="K1846" i="107"/>
  <c r="K1847" i="107"/>
  <c r="K1848" i="107"/>
  <c r="K1849" i="107"/>
  <c r="K1850" i="107"/>
  <c r="K1851" i="107"/>
  <c r="K1852" i="107"/>
  <c r="K1853" i="107"/>
  <c r="K1854" i="107"/>
  <c r="K1855" i="107"/>
  <c r="K1856" i="107"/>
  <c r="K1857" i="107"/>
  <c r="K1858" i="107"/>
  <c r="K1859" i="107"/>
  <c r="K1860" i="107"/>
  <c r="K1861" i="107"/>
  <c r="K1862" i="107"/>
  <c r="K1863" i="107"/>
  <c r="K1864" i="107"/>
  <c r="K1865" i="107"/>
  <c r="K1866" i="107"/>
  <c r="K1867" i="107"/>
  <c r="K1868" i="107"/>
  <c r="K1869" i="107"/>
  <c r="K1870" i="107"/>
  <c r="K1871" i="107"/>
  <c r="K1872" i="107"/>
  <c r="K1873" i="107"/>
  <c r="K1874" i="107"/>
  <c r="K1875" i="107"/>
  <c r="K1876" i="107"/>
  <c r="K1877" i="107"/>
  <c r="K1878" i="107"/>
  <c r="K1879" i="107"/>
  <c r="K1880" i="107"/>
  <c r="K1881" i="107"/>
  <c r="K1882" i="107"/>
  <c r="K1883" i="107"/>
  <c r="K1884" i="107"/>
  <c r="K1885" i="107"/>
  <c r="K1886" i="107"/>
  <c r="K1887" i="107"/>
  <c r="K1888" i="107"/>
  <c r="K1889" i="107"/>
  <c r="K1890" i="107"/>
  <c r="K1891" i="107"/>
  <c r="K1892" i="107"/>
  <c r="K1893" i="107"/>
  <c r="K1894" i="107"/>
  <c r="K1895" i="107"/>
  <c r="K1896" i="107"/>
  <c r="K1897" i="107"/>
  <c r="K1898" i="107"/>
  <c r="K1899" i="107"/>
  <c r="K1900" i="107"/>
  <c r="K1901" i="107"/>
  <c r="K1902" i="107"/>
  <c r="K1903" i="107"/>
  <c r="K1904" i="107"/>
  <c r="K1905" i="107"/>
  <c r="K1906" i="107"/>
  <c r="K1907" i="107"/>
  <c r="K1908" i="107"/>
  <c r="K1909" i="107"/>
  <c r="K1910" i="107"/>
  <c r="K1911" i="107"/>
  <c r="K1912" i="107"/>
  <c r="K1913" i="107"/>
  <c r="K1914" i="107"/>
  <c r="K1915" i="107"/>
  <c r="K1916" i="107"/>
  <c r="K1917" i="107"/>
  <c r="K1918" i="107"/>
  <c r="K1919" i="107"/>
  <c r="K1920" i="107"/>
  <c r="K1921" i="107"/>
  <c r="K1922" i="107"/>
  <c r="K1923" i="107"/>
  <c r="K1924" i="107"/>
  <c r="K1925" i="107"/>
  <c r="K1926" i="107"/>
  <c r="K1927" i="107"/>
  <c r="K1928" i="107"/>
  <c r="K1929" i="107"/>
  <c r="K1930" i="107"/>
  <c r="K1931" i="107"/>
  <c r="K1932" i="107"/>
  <c r="K1933" i="107"/>
  <c r="K1934" i="107"/>
  <c r="K1935" i="107"/>
  <c r="K1936" i="107"/>
  <c r="K1937" i="107"/>
  <c r="K1938" i="107"/>
  <c r="K1939" i="107"/>
  <c r="K1940" i="107"/>
  <c r="K1941" i="107"/>
  <c r="K1942" i="107"/>
  <c r="K1943" i="107"/>
  <c r="K1944" i="107"/>
  <c r="K1945" i="107"/>
  <c r="K1946" i="107"/>
  <c r="K1947" i="107"/>
  <c r="K1948" i="107"/>
  <c r="K1949" i="107"/>
  <c r="K1950" i="107"/>
  <c r="K1951" i="107"/>
  <c r="K1952" i="107"/>
  <c r="K1953" i="107"/>
  <c r="K1954" i="107"/>
  <c r="K1955" i="107"/>
  <c r="K1956" i="107"/>
  <c r="K1957" i="107"/>
  <c r="K1958" i="107"/>
  <c r="K1959" i="107"/>
  <c r="K1960" i="107"/>
  <c r="K1961" i="107"/>
  <c r="K1962" i="107"/>
  <c r="K1963" i="107"/>
  <c r="K1964" i="107"/>
  <c r="K1965" i="107"/>
  <c r="K1966" i="107"/>
  <c r="K1967" i="107"/>
  <c r="K1968" i="107"/>
  <c r="K1969" i="107"/>
  <c r="K1970" i="107"/>
  <c r="K1971" i="107"/>
  <c r="K1972" i="107"/>
  <c r="K1973" i="107"/>
  <c r="K1974" i="107"/>
  <c r="K1975" i="107"/>
  <c r="K1976" i="107"/>
  <c r="K1977" i="107"/>
  <c r="K1978" i="107"/>
  <c r="K1979" i="107"/>
  <c r="K1980" i="107"/>
  <c r="K1981" i="107"/>
  <c r="K1982" i="107"/>
  <c r="K1983" i="107"/>
  <c r="K1984" i="107"/>
  <c r="K1985" i="107"/>
  <c r="K1986" i="107"/>
  <c r="K1987" i="107"/>
  <c r="K1988" i="107"/>
  <c r="K1989" i="107"/>
  <c r="K1990" i="107"/>
  <c r="K1991" i="107"/>
  <c r="K1992" i="107"/>
  <c r="K1993" i="107"/>
  <c r="K1994" i="107"/>
  <c r="K1995" i="107"/>
  <c r="K1996" i="107"/>
  <c r="K1997" i="107"/>
  <c r="K1998" i="107"/>
  <c r="K1999" i="107"/>
  <c r="K2000" i="107"/>
  <c r="K2001" i="107"/>
  <c r="K2002" i="107"/>
  <c r="K2003" i="107"/>
  <c r="K2004" i="107"/>
  <c r="K2005" i="107"/>
  <c r="K2006" i="107"/>
  <c r="K2007" i="107"/>
  <c r="K2008" i="107"/>
  <c r="K2009" i="107"/>
  <c r="K2010" i="107"/>
  <c r="K2011" i="107"/>
  <c r="K2012" i="107"/>
  <c r="K2013" i="107"/>
  <c r="K2014" i="107"/>
  <c r="K2015" i="107"/>
  <c r="K2016" i="107"/>
  <c r="K2017" i="107"/>
  <c r="K2018" i="107"/>
  <c r="K2019" i="107"/>
  <c r="K2020" i="107"/>
  <c r="K2021" i="107"/>
  <c r="K2022" i="107"/>
  <c r="K2023" i="107"/>
  <c r="K2024" i="107"/>
  <c r="K2025" i="107"/>
  <c r="K2026" i="107"/>
  <c r="K2027" i="107"/>
  <c r="K2028" i="107"/>
  <c r="K2029" i="107"/>
  <c r="K2030" i="107"/>
  <c r="K2031" i="107"/>
  <c r="K2032" i="107"/>
  <c r="K2033" i="107"/>
  <c r="K2034" i="107"/>
  <c r="K2035" i="107"/>
  <c r="K2036" i="107"/>
  <c r="K2037" i="107"/>
  <c r="K2038" i="107"/>
  <c r="K2039" i="107"/>
  <c r="K2040" i="107"/>
  <c r="K2041" i="107"/>
  <c r="K2042" i="107"/>
  <c r="K2043" i="107"/>
  <c r="K2044" i="107"/>
  <c r="K2045" i="107"/>
  <c r="K2046" i="107"/>
  <c r="K2047" i="107"/>
  <c r="K2048" i="107"/>
  <c r="K2049" i="107"/>
  <c r="K2050" i="107"/>
  <c r="K2051" i="107"/>
  <c r="K2052" i="107"/>
  <c r="K2053" i="107"/>
  <c r="K2054" i="107"/>
  <c r="K2055" i="107"/>
  <c r="K2056" i="107"/>
  <c r="K2057" i="107"/>
  <c r="K2058" i="107"/>
  <c r="K2059" i="107"/>
  <c r="K2060" i="107"/>
  <c r="K2061" i="107"/>
  <c r="K2062" i="107"/>
  <c r="K2063" i="107"/>
  <c r="K2064" i="107"/>
  <c r="K2065" i="107"/>
  <c r="K2066" i="107"/>
  <c r="K2067" i="107"/>
  <c r="K2068" i="107"/>
  <c r="K2069" i="107"/>
  <c r="K2070" i="107"/>
  <c r="K2071" i="107"/>
  <c r="K2072" i="107"/>
  <c r="K2073" i="107"/>
  <c r="K2074" i="107"/>
  <c r="K2075" i="107"/>
  <c r="K2076" i="107"/>
  <c r="K2077" i="107"/>
  <c r="K2078" i="107"/>
  <c r="K2079" i="107"/>
  <c r="K2080" i="107"/>
  <c r="K2081" i="107"/>
  <c r="K2082" i="107"/>
  <c r="K2083" i="107"/>
  <c r="K2084" i="107"/>
  <c r="K2085" i="107"/>
  <c r="K2086" i="107"/>
  <c r="K2087" i="107"/>
  <c r="K2088" i="107"/>
  <c r="K2089" i="107"/>
  <c r="K2090" i="107"/>
  <c r="K2091" i="107"/>
  <c r="K2092" i="107"/>
  <c r="K2093" i="107"/>
  <c r="K2094" i="107"/>
  <c r="K2095" i="107"/>
  <c r="K2096" i="107"/>
  <c r="K2097" i="107"/>
  <c r="K2098" i="107"/>
  <c r="K2099" i="107"/>
  <c r="K2100" i="107"/>
  <c r="K2101" i="107"/>
  <c r="K2102" i="107"/>
  <c r="K2103" i="107"/>
  <c r="K2104" i="107"/>
  <c r="K2105" i="107"/>
  <c r="K2106" i="107"/>
  <c r="K2107" i="107"/>
  <c r="K2108" i="107"/>
  <c r="K2109" i="107"/>
  <c r="K2110" i="107"/>
  <c r="K2111" i="107"/>
  <c r="K2112" i="107"/>
  <c r="K2113" i="107"/>
  <c r="K2114" i="107"/>
  <c r="K2115" i="107"/>
  <c r="K2116" i="107"/>
  <c r="K2117" i="107"/>
  <c r="K2118" i="107"/>
  <c r="K2119" i="107"/>
  <c r="K2120" i="107"/>
  <c r="K2121" i="107"/>
  <c r="K2122" i="107"/>
  <c r="K2123" i="107"/>
  <c r="K2124" i="107"/>
  <c r="K2125" i="107"/>
  <c r="K2126" i="107"/>
  <c r="K2127" i="107"/>
  <c r="K2128" i="107"/>
  <c r="K2129" i="107"/>
  <c r="K2130" i="107"/>
  <c r="K2131" i="107"/>
  <c r="K2132" i="107"/>
  <c r="K2133" i="107"/>
  <c r="K2134" i="107"/>
  <c r="K2135" i="107"/>
  <c r="K2136" i="107"/>
  <c r="K2137" i="107"/>
  <c r="K2138" i="107"/>
  <c r="K2139" i="107"/>
  <c r="K2140" i="107"/>
  <c r="K2141" i="107"/>
  <c r="K2142" i="107"/>
  <c r="K2143" i="107"/>
  <c r="K2144" i="107"/>
  <c r="K2145" i="107"/>
  <c r="K2146" i="107"/>
  <c r="K2147" i="107"/>
  <c r="K2148" i="107"/>
  <c r="K2149" i="107"/>
  <c r="K2150" i="107"/>
  <c r="K2151" i="107"/>
  <c r="K2152" i="107"/>
  <c r="K2153" i="107"/>
  <c r="K2154" i="107"/>
  <c r="K2155" i="107"/>
  <c r="K2156" i="107"/>
  <c r="K2157" i="107"/>
  <c r="K2158" i="107"/>
  <c r="K2159" i="107"/>
  <c r="K2160" i="107"/>
  <c r="K2161" i="107"/>
  <c r="K2162" i="107"/>
  <c r="K2163" i="107"/>
  <c r="K2164" i="107"/>
  <c r="K2165" i="107"/>
  <c r="K2166" i="107"/>
  <c r="K2167" i="107"/>
  <c r="K2168" i="107"/>
  <c r="K2169" i="107"/>
  <c r="K2170" i="107"/>
  <c r="K2171" i="107"/>
  <c r="K2172" i="107"/>
  <c r="K2173" i="107"/>
  <c r="K2174" i="107"/>
  <c r="K2175" i="107"/>
  <c r="K2176" i="107"/>
  <c r="K2177" i="107"/>
  <c r="K2178" i="107"/>
  <c r="K2179" i="107"/>
  <c r="K2180" i="107"/>
  <c r="K2181" i="107"/>
  <c r="K2182" i="107"/>
  <c r="K2183" i="107"/>
  <c r="K2184" i="107"/>
  <c r="K2185" i="107"/>
  <c r="K2186" i="107"/>
  <c r="K2187" i="107"/>
  <c r="K2188" i="107"/>
  <c r="K2189" i="107"/>
  <c r="K2190" i="107"/>
  <c r="K2191" i="107"/>
  <c r="K2192" i="107"/>
  <c r="K2193" i="107"/>
  <c r="K2194" i="107"/>
  <c r="K2195" i="107"/>
  <c r="K2196" i="107"/>
  <c r="K2197" i="107"/>
  <c r="K2198" i="107"/>
  <c r="K2199" i="107"/>
  <c r="K2200" i="107"/>
  <c r="K2201" i="107"/>
  <c r="K2202" i="107"/>
  <c r="K2203" i="107"/>
  <c r="K2204" i="107"/>
  <c r="K2205" i="107"/>
  <c r="K2206" i="107"/>
  <c r="K2207" i="107"/>
  <c r="K2208" i="107"/>
  <c r="K2209" i="107"/>
  <c r="K2210" i="107"/>
  <c r="K2211" i="107"/>
  <c r="K2212" i="107"/>
  <c r="K2213" i="107"/>
  <c r="K2214" i="107"/>
  <c r="K2215" i="107"/>
  <c r="K2216" i="107"/>
  <c r="K2217" i="107"/>
  <c r="K2218" i="107"/>
  <c r="K2219" i="107"/>
  <c r="K2220" i="107"/>
  <c r="K2221" i="107"/>
  <c r="K2222" i="107"/>
  <c r="K2223" i="107"/>
  <c r="K2224" i="107"/>
  <c r="K2225" i="107"/>
  <c r="K2226" i="107"/>
  <c r="K2227" i="107"/>
  <c r="K2228" i="107"/>
  <c r="K2229" i="107"/>
  <c r="K2230" i="107"/>
  <c r="K2231" i="107"/>
  <c r="K2232" i="107"/>
  <c r="K2233" i="107"/>
  <c r="K2234" i="107"/>
  <c r="K2235" i="107"/>
  <c r="K2236" i="107"/>
  <c r="K2237" i="107"/>
  <c r="K2238" i="107"/>
  <c r="K2239" i="107"/>
  <c r="K2240" i="107"/>
  <c r="K2241" i="107"/>
  <c r="K2242" i="107"/>
  <c r="K2243" i="107"/>
  <c r="K2244" i="107"/>
  <c r="K2245" i="107"/>
  <c r="K2246" i="107"/>
  <c r="K2247" i="107"/>
  <c r="K2248" i="107"/>
  <c r="K2249" i="107"/>
  <c r="K2250" i="107"/>
  <c r="K2251" i="107"/>
  <c r="K2252" i="107"/>
  <c r="K2253" i="107"/>
  <c r="K2254" i="107"/>
  <c r="K2255" i="107"/>
  <c r="K2256" i="107"/>
  <c r="K2257" i="107"/>
  <c r="K2258" i="107"/>
  <c r="K2259" i="107"/>
  <c r="K2260" i="107"/>
  <c r="K2261" i="107"/>
  <c r="K2262" i="107"/>
  <c r="K2263" i="107"/>
  <c r="K2264" i="107"/>
  <c r="K2265" i="107"/>
  <c r="K2266" i="107"/>
  <c r="K2267" i="107"/>
  <c r="K2268" i="107"/>
  <c r="K2269" i="107"/>
  <c r="K2270" i="107"/>
  <c r="K2271" i="107"/>
  <c r="K2272" i="107"/>
  <c r="K2273" i="107"/>
  <c r="K2274" i="107"/>
  <c r="K2275" i="107"/>
  <c r="K2276" i="107"/>
  <c r="K2277" i="107"/>
  <c r="K2278" i="107"/>
  <c r="K2279" i="107"/>
  <c r="K2280" i="107"/>
  <c r="K2281" i="107"/>
  <c r="K2282" i="107"/>
  <c r="K2283" i="107"/>
  <c r="K2284" i="107"/>
  <c r="K2285" i="107"/>
  <c r="K2286" i="107"/>
  <c r="K2287" i="107"/>
  <c r="K2288" i="107"/>
  <c r="K2289" i="107"/>
  <c r="K2290" i="107"/>
  <c r="K2291" i="107"/>
  <c r="K2292" i="107"/>
  <c r="K2293" i="107"/>
  <c r="K2294" i="107"/>
  <c r="K2295" i="107"/>
  <c r="K2296" i="107"/>
  <c r="K2297" i="107"/>
  <c r="K2298" i="107"/>
  <c r="K2299" i="107"/>
  <c r="K2300" i="107"/>
  <c r="K2301" i="107"/>
  <c r="K2302" i="107"/>
  <c r="K2303" i="107"/>
  <c r="K2304" i="107"/>
  <c r="K2305" i="107"/>
  <c r="K2306" i="107"/>
  <c r="K2307" i="107"/>
  <c r="K2308" i="107"/>
  <c r="K2309" i="107"/>
  <c r="K2310" i="107"/>
  <c r="K2311" i="107"/>
  <c r="K2312" i="107"/>
  <c r="K2313" i="107"/>
  <c r="K2314" i="107"/>
  <c r="K2315" i="107"/>
  <c r="K2316" i="107"/>
  <c r="K2317" i="107"/>
  <c r="K2318" i="107"/>
  <c r="K2319" i="107"/>
  <c r="K2320" i="107"/>
  <c r="K2321" i="107"/>
  <c r="K2322" i="107"/>
  <c r="K2323" i="107"/>
  <c r="K2324" i="107"/>
  <c r="K2325" i="107"/>
  <c r="K2326" i="107"/>
  <c r="K2327" i="107"/>
  <c r="K2328" i="107"/>
  <c r="K2329" i="107"/>
  <c r="K2330" i="107"/>
  <c r="K2331" i="107"/>
  <c r="K2332" i="107"/>
  <c r="K2333" i="107"/>
  <c r="K2334" i="107"/>
  <c r="K2335" i="107"/>
  <c r="K2336" i="107"/>
  <c r="K2337" i="107"/>
  <c r="K2338" i="107"/>
  <c r="K2339" i="107"/>
  <c r="K2340" i="107"/>
  <c r="K2341" i="107"/>
  <c r="K2342" i="107"/>
  <c r="K2343" i="107"/>
  <c r="K2344" i="107"/>
  <c r="K2345" i="107"/>
  <c r="K2346" i="107"/>
  <c r="K2347" i="107"/>
  <c r="K2348" i="107"/>
  <c r="K2349" i="107"/>
  <c r="K2350" i="107"/>
  <c r="K2351" i="107"/>
  <c r="K2352" i="107"/>
  <c r="K2353" i="107"/>
  <c r="K2354" i="107"/>
  <c r="K2355" i="107"/>
  <c r="K2356" i="107"/>
  <c r="K2357" i="107"/>
  <c r="K2358" i="107"/>
  <c r="K2359" i="107"/>
  <c r="K2360" i="107"/>
  <c r="K2361" i="107"/>
  <c r="K2362" i="107"/>
  <c r="K2363" i="107"/>
  <c r="K2364" i="107"/>
  <c r="K2365" i="107"/>
  <c r="K2366" i="107"/>
  <c r="K2367" i="107"/>
  <c r="K2368" i="107"/>
  <c r="K2369" i="107"/>
  <c r="K2370" i="107"/>
  <c r="K2371" i="107"/>
  <c r="K2372" i="107"/>
  <c r="K2373" i="107"/>
  <c r="K2374" i="107"/>
  <c r="K2375" i="107"/>
  <c r="K2376" i="107"/>
  <c r="K2377" i="107"/>
  <c r="K2378" i="107"/>
  <c r="K2379" i="107"/>
  <c r="K2380" i="107"/>
  <c r="K2381" i="107"/>
  <c r="K2382" i="107"/>
  <c r="K2383" i="107"/>
  <c r="K2384" i="107"/>
  <c r="K2385" i="107"/>
  <c r="K2386" i="107"/>
  <c r="K2387" i="107"/>
  <c r="K2388" i="107"/>
  <c r="K2389" i="107"/>
  <c r="K2390" i="107"/>
  <c r="K2391" i="107"/>
  <c r="K2392" i="107"/>
  <c r="K2393" i="107"/>
  <c r="K2394" i="107"/>
  <c r="K2395" i="107"/>
  <c r="K2396" i="107"/>
  <c r="K2397" i="107"/>
  <c r="K2398" i="107"/>
  <c r="K2399" i="107"/>
  <c r="K2400" i="107"/>
  <c r="K2401" i="107"/>
  <c r="K2402" i="107"/>
  <c r="K2403" i="107"/>
  <c r="K2404" i="107"/>
  <c r="K2405" i="107"/>
  <c r="K2406" i="107"/>
  <c r="K2407" i="107"/>
  <c r="K2408" i="107"/>
  <c r="K2409" i="107"/>
  <c r="K2410" i="107"/>
  <c r="K2411" i="107"/>
  <c r="K2412" i="107"/>
  <c r="K2413" i="107"/>
  <c r="K2414" i="107"/>
  <c r="K2415" i="107"/>
  <c r="K2416" i="107"/>
  <c r="K2417" i="107"/>
  <c r="K2418" i="107"/>
  <c r="K2419" i="107"/>
  <c r="K2420" i="107"/>
  <c r="K2421" i="107"/>
  <c r="K2422" i="107"/>
  <c r="K2423" i="107"/>
  <c r="K2424" i="107"/>
  <c r="K2425" i="107"/>
  <c r="K2426" i="107"/>
  <c r="K2427" i="107"/>
  <c r="K2428" i="107"/>
  <c r="K2429" i="107"/>
  <c r="K2430" i="107"/>
  <c r="K2431" i="107"/>
  <c r="K2432" i="107"/>
  <c r="K2433" i="107"/>
  <c r="K2434" i="107"/>
  <c r="K2435" i="107"/>
  <c r="K2436" i="107"/>
  <c r="K2437" i="107"/>
  <c r="K2438" i="107"/>
  <c r="K2439" i="107"/>
  <c r="K2440" i="107"/>
  <c r="K2441" i="107"/>
  <c r="K2442" i="107"/>
  <c r="K2443" i="107"/>
  <c r="K2444" i="107"/>
  <c r="K2445" i="107"/>
  <c r="K2446" i="107"/>
  <c r="K2447" i="107"/>
  <c r="K2448" i="107"/>
  <c r="K2449" i="107"/>
  <c r="K2450" i="107"/>
  <c r="K2451" i="107"/>
  <c r="K2452" i="107"/>
  <c r="K2453" i="107"/>
  <c r="K2454" i="107"/>
  <c r="K2455" i="107"/>
  <c r="K2456" i="107"/>
  <c r="K2457" i="107"/>
  <c r="I5" i="107"/>
  <c r="I6" i="107"/>
  <c r="I7" i="107"/>
  <c r="I8" i="107"/>
  <c r="I9" i="107"/>
  <c r="I10" i="107"/>
  <c r="I11" i="107"/>
  <c r="I12" i="107"/>
  <c r="I13" i="107"/>
  <c r="I14" i="107"/>
  <c r="I15" i="107"/>
  <c r="I16" i="107"/>
  <c r="I17" i="107"/>
  <c r="I18" i="107"/>
  <c r="I19" i="107"/>
  <c r="I20" i="107"/>
  <c r="I21" i="107"/>
  <c r="I22" i="107"/>
  <c r="I23" i="107"/>
  <c r="G5" i="107"/>
  <c r="G6" i="107"/>
  <c r="G7" i="107"/>
  <c r="G8" i="107"/>
  <c r="G9" i="107"/>
  <c r="G10" i="107"/>
  <c r="G11" i="107"/>
  <c r="G12" i="107"/>
  <c r="G13" i="107"/>
  <c r="G14" i="107"/>
  <c r="G15" i="107"/>
  <c r="G16" i="107"/>
  <c r="G17" i="107"/>
  <c r="G18" i="107"/>
  <c r="G19" i="107"/>
  <c r="G20" i="107"/>
  <c r="G21" i="107"/>
  <c r="G22" i="107"/>
  <c r="G23" i="107"/>
  <c r="G24" i="107"/>
  <c r="G25" i="107"/>
  <c r="G26" i="107"/>
  <c r="G27" i="107"/>
  <c r="G28" i="107"/>
  <c r="G29" i="107"/>
  <c r="G30" i="107"/>
  <c r="G31" i="107"/>
  <c r="G32" i="107"/>
  <c r="G33" i="107"/>
  <c r="G34" i="107"/>
  <c r="G35" i="107"/>
  <c r="G36" i="107"/>
  <c r="G37" i="107"/>
  <c r="G38" i="107"/>
  <c r="G39" i="107"/>
  <c r="G40" i="107"/>
  <c r="G41" i="107"/>
  <c r="G42" i="107"/>
  <c r="G43" i="107"/>
  <c r="G44" i="107"/>
  <c r="G45" i="107"/>
  <c r="G46" i="107"/>
  <c r="G47" i="107"/>
  <c r="G48" i="107"/>
  <c r="G49" i="107"/>
  <c r="G50" i="107"/>
  <c r="G51" i="107"/>
  <c r="G52" i="107"/>
  <c r="G53" i="107"/>
  <c r="G54" i="107"/>
  <c r="G55" i="107"/>
  <c r="G56" i="107"/>
  <c r="G57" i="107"/>
  <c r="G58" i="107"/>
  <c r="G59" i="107"/>
  <c r="G60" i="107"/>
  <c r="G61" i="107"/>
  <c r="G62" i="107"/>
  <c r="G63" i="107"/>
  <c r="G64" i="107"/>
  <c r="G65" i="107"/>
  <c r="G66" i="107"/>
  <c r="G67" i="107"/>
  <c r="G68" i="107"/>
  <c r="G69" i="107"/>
  <c r="G70" i="107"/>
  <c r="G71" i="107"/>
  <c r="G72" i="107"/>
  <c r="G73" i="107"/>
  <c r="G74" i="107"/>
  <c r="G75" i="107"/>
  <c r="G76" i="107"/>
  <c r="G77" i="107"/>
  <c r="G78" i="107"/>
  <c r="G79" i="107"/>
  <c r="G80" i="107"/>
  <c r="G81" i="107"/>
  <c r="G82" i="107"/>
  <c r="G83" i="107"/>
  <c r="G84" i="107"/>
  <c r="G85" i="107"/>
  <c r="G86" i="107"/>
  <c r="G87" i="107"/>
  <c r="G88" i="107"/>
  <c r="G89" i="107"/>
  <c r="G90" i="107"/>
  <c r="G91" i="107"/>
  <c r="G92" i="107"/>
  <c r="G93" i="107"/>
  <c r="G94" i="107"/>
  <c r="G95" i="107"/>
  <c r="G96" i="107"/>
  <c r="G97" i="107"/>
  <c r="G98" i="107"/>
  <c r="G99" i="107"/>
  <c r="G100" i="107"/>
  <c r="G101" i="107"/>
  <c r="G102" i="107"/>
  <c r="G103" i="107"/>
  <c r="G104" i="107"/>
  <c r="G105" i="107"/>
  <c r="G106" i="107"/>
  <c r="G107" i="107"/>
  <c r="G108" i="107"/>
  <c r="G109" i="107"/>
  <c r="G110" i="107"/>
  <c r="G111" i="107"/>
  <c r="G112" i="107"/>
  <c r="G113" i="107"/>
  <c r="G114" i="107"/>
  <c r="G115" i="107"/>
  <c r="G116" i="107"/>
  <c r="G117" i="107"/>
  <c r="G118" i="107"/>
  <c r="G119" i="107"/>
  <c r="G120" i="107"/>
  <c r="G121" i="107"/>
  <c r="G122" i="107"/>
  <c r="G123" i="107"/>
  <c r="G124" i="107"/>
  <c r="G125" i="107"/>
  <c r="G126" i="107"/>
  <c r="G127" i="107"/>
  <c r="G128" i="107"/>
  <c r="G129" i="107"/>
  <c r="G130" i="107"/>
  <c r="G131" i="107"/>
  <c r="G132" i="107"/>
  <c r="G133" i="107"/>
  <c r="G134" i="107"/>
  <c r="G135" i="107"/>
  <c r="G136" i="107"/>
  <c r="G137" i="107"/>
  <c r="G138" i="107"/>
  <c r="G139" i="107"/>
  <c r="G140" i="107"/>
  <c r="G141" i="107"/>
  <c r="G142" i="107"/>
  <c r="G143" i="107"/>
  <c r="G144" i="107"/>
  <c r="G145" i="107"/>
  <c r="G146" i="107"/>
  <c r="G147" i="107"/>
  <c r="G148" i="107"/>
  <c r="G149" i="107"/>
  <c r="G150" i="107"/>
  <c r="G151" i="107"/>
  <c r="G152" i="107"/>
  <c r="G153" i="107"/>
  <c r="G154" i="107"/>
  <c r="G155" i="107"/>
  <c r="G156" i="107"/>
  <c r="G157" i="107"/>
  <c r="G158" i="107"/>
  <c r="G159" i="107"/>
  <c r="G160" i="107"/>
  <c r="G161" i="107"/>
  <c r="G162" i="107"/>
  <c r="G163" i="107"/>
  <c r="G164" i="107"/>
  <c r="G165" i="107"/>
  <c r="G166" i="107"/>
  <c r="G167" i="107"/>
  <c r="G168" i="107"/>
  <c r="G169" i="107"/>
  <c r="G170" i="107"/>
  <c r="G171" i="107"/>
  <c r="G172" i="107"/>
  <c r="G173" i="107"/>
  <c r="G174" i="107"/>
  <c r="G175" i="107"/>
  <c r="G176" i="107"/>
  <c r="G177" i="107"/>
  <c r="G178" i="107"/>
  <c r="G179" i="107"/>
  <c r="E5" i="107"/>
  <c r="E6" i="107"/>
  <c r="E7" i="107"/>
  <c r="E8" i="107"/>
  <c r="E9" i="107"/>
  <c r="E10" i="107"/>
  <c r="E11" i="107"/>
  <c r="E12" i="107"/>
  <c r="E13" i="107"/>
  <c r="E14" i="107"/>
  <c r="E15" i="107"/>
  <c r="E16" i="107"/>
  <c r="E17" i="107"/>
  <c r="E18" i="107"/>
  <c r="E19" i="107"/>
  <c r="E20" i="107"/>
  <c r="E21" i="107"/>
  <c r="E22" i="107"/>
  <c r="E23" i="107"/>
  <c r="E24" i="107"/>
  <c r="E25" i="107"/>
  <c r="E26" i="107"/>
  <c r="E27" i="107"/>
  <c r="E28" i="107"/>
  <c r="E29" i="107"/>
  <c r="E30" i="107"/>
  <c r="E31" i="107"/>
  <c r="E32" i="107"/>
  <c r="E33" i="107"/>
  <c r="E34" i="107"/>
  <c r="E35" i="107"/>
  <c r="E36" i="107"/>
  <c r="E37" i="107"/>
  <c r="E38" i="107"/>
  <c r="E39" i="107"/>
  <c r="E40" i="107"/>
  <c r="E41" i="107"/>
  <c r="E42" i="107"/>
  <c r="E43" i="107"/>
  <c r="E44" i="107"/>
  <c r="E45" i="107"/>
  <c r="E46" i="107"/>
  <c r="E47" i="107"/>
  <c r="E48" i="107"/>
  <c r="E49" i="107"/>
  <c r="E50" i="107"/>
  <c r="E51" i="107"/>
  <c r="E52" i="107"/>
  <c r="E53" i="107"/>
  <c r="E54" i="107"/>
  <c r="E55" i="107"/>
  <c r="E56" i="107"/>
  <c r="E57" i="107"/>
  <c r="E58" i="107"/>
  <c r="E59" i="107"/>
  <c r="E60" i="107"/>
  <c r="E61" i="107"/>
  <c r="E62" i="107"/>
  <c r="E63" i="107"/>
  <c r="E64" i="107"/>
  <c r="E65" i="107"/>
  <c r="E66" i="107"/>
  <c r="E67" i="107"/>
  <c r="E68" i="107"/>
  <c r="E69" i="107"/>
  <c r="E70" i="107"/>
  <c r="E71" i="107"/>
  <c r="E72" i="107"/>
  <c r="E73" i="107"/>
  <c r="E74" i="107"/>
  <c r="E75" i="107"/>
  <c r="E76" i="107"/>
  <c r="E77" i="107"/>
  <c r="E78" i="107"/>
  <c r="E79" i="107"/>
  <c r="E80" i="107"/>
  <c r="E81" i="107"/>
  <c r="E82" i="107"/>
  <c r="E83" i="107"/>
  <c r="E84" i="107"/>
  <c r="E85" i="107"/>
  <c r="E86" i="107"/>
  <c r="E87" i="107"/>
  <c r="E88" i="107"/>
  <c r="E89" i="107"/>
  <c r="E90" i="107"/>
  <c r="E91" i="107"/>
  <c r="E92" i="107"/>
  <c r="E93" i="107"/>
  <c r="E94" i="107"/>
  <c r="E95" i="107"/>
  <c r="E96" i="107"/>
  <c r="E97" i="107"/>
  <c r="E98" i="107"/>
  <c r="E99" i="107"/>
  <c r="E100" i="107"/>
  <c r="E101" i="107"/>
  <c r="E102" i="107"/>
  <c r="E103" i="107"/>
  <c r="E104" i="107"/>
  <c r="E105" i="107"/>
  <c r="E106" i="107"/>
  <c r="E107" i="107"/>
  <c r="E108" i="107"/>
  <c r="E109" i="107"/>
  <c r="E110" i="107"/>
  <c r="E111" i="107"/>
  <c r="E112" i="107"/>
  <c r="E113" i="107"/>
  <c r="E114" i="107"/>
  <c r="E115" i="107"/>
  <c r="E116" i="107"/>
  <c r="E117" i="107"/>
  <c r="E118" i="107"/>
  <c r="E119" i="107"/>
  <c r="E120" i="107"/>
  <c r="E121" i="107"/>
  <c r="E122" i="107"/>
  <c r="E123" i="107"/>
  <c r="E124" i="107"/>
  <c r="E125" i="107"/>
  <c r="E126" i="107"/>
  <c r="E127" i="107"/>
  <c r="E128" i="107"/>
  <c r="E129" i="107"/>
  <c r="E130" i="107"/>
  <c r="E131" i="107"/>
  <c r="E132" i="107"/>
  <c r="E133" i="107"/>
  <c r="E134" i="107"/>
  <c r="E135" i="107"/>
  <c r="E136" i="107"/>
  <c r="E137" i="107"/>
  <c r="E138" i="107"/>
  <c r="E139" i="107"/>
  <c r="E140" i="107"/>
  <c r="E141" i="107"/>
  <c r="E142" i="107"/>
  <c r="E143" i="107"/>
  <c r="E144" i="107"/>
  <c r="E145" i="107"/>
  <c r="E146" i="107"/>
  <c r="E147" i="107"/>
  <c r="E148" i="107"/>
  <c r="E149" i="107"/>
  <c r="E150" i="107"/>
  <c r="E151" i="107"/>
  <c r="E152" i="107"/>
  <c r="E153" i="107"/>
  <c r="E154" i="107"/>
  <c r="E155" i="107"/>
  <c r="E156" i="107"/>
  <c r="E157" i="107"/>
  <c r="E158" i="107"/>
  <c r="E159" i="107"/>
  <c r="E160" i="107"/>
  <c r="E161" i="107"/>
  <c r="E162" i="107"/>
  <c r="E163" i="107"/>
  <c r="E164" i="107"/>
  <c r="E165" i="107"/>
  <c r="E166" i="107"/>
  <c r="E167" i="107"/>
  <c r="E168" i="107"/>
  <c r="E169" i="107"/>
  <c r="E170" i="107"/>
  <c r="E171" i="107"/>
  <c r="E172" i="107"/>
  <c r="E173" i="107"/>
  <c r="E174" i="107"/>
  <c r="E175" i="107"/>
  <c r="E176" i="107"/>
  <c r="E177" i="107"/>
  <c r="E178" i="107"/>
  <c r="E179" i="107"/>
  <c r="E180" i="107"/>
  <c r="E181" i="107"/>
  <c r="E182" i="107"/>
  <c r="E183" i="107"/>
  <c r="E184" i="107"/>
  <c r="E185" i="107"/>
  <c r="E186" i="107"/>
  <c r="E187" i="107"/>
  <c r="E188" i="107"/>
  <c r="E189" i="107"/>
  <c r="E190" i="107"/>
  <c r="E191" i="107"/>
  <c r="E192" i="107"/>
  <c r="E193" i="107"/>
  <c r="E194" i="107"/>
  <c r="E195" i="107"/>
  <c r="E196" i="107"/>
  <c r="E197" i="107"/>
  <c r="E198" i="107"/>
  <c r="E199" i="107"/>
  <c r="E200" i="107"/>
  <c r="E201" i="107"/>
  <c r="E202" i="107"/>
  <c r="E203" i="107"/>
  <c r="E204" i="107"/>
  <c r="E205" i="107"/>
  <c r="E206" i="107"/>
  <c r="E207" i="107"/>
  <c r="E208" i="107"/>
  <c r="E209" i="107"/>
  <c r="E210" i="107"/>
  <c r="E211" i="107"/>
  <c r="E212" i="107"/>
  <c r="E213" i="107"/>
  <c r="E214" i="107"/>
  <c r="E215" i="107"/>
  <c r="E216" i="107"/>
  <c r="E217" i="107"/>
  <c r="E218" i="107"/>
  <c r="E219" i="107"/>
  <c r="E220" i="107"/>
  <c r="E221" i="107"/>
  <c r="E222" i="107"/>
  <c r="E223" i="107"/>
  <c r="E224" i="107"/>
  <c r="E225" i="107"/>
  <c r="E226" i="107"/>
  <c r="E227" i="107"/>
  <c r="E228" i="107"/>
  <c r="E229" i="107"/>
  <c r="E230" i="107"/>
  <c r="E231" i="107"/>
  <c r="E232" i="107"/>
  <c r="E233" i="107"/>
  <c r="E234" i="107"/>
  <c r="E235" i="107"/>
  <c r="E236" i="107"/>
  <c r="E237" i="107"/>
  <c r="E238" i="107"/>
  <c r="E239" i="107"/>
  <c r="E240" i="107"/>
  <c r="E241" i="107"/>
  <c r="E242" i="107"/>
  <c r="E243" i="107"/>
  <c r="E244" i="107"/>
  <c r="E245" i="107"/>
  <c r="E246" i="107"/>
  <c r="E247" i="107"/>
  <c r="E248" i="107"/>
  <c r="E249" i="107"/>
  <c r="E250" i="107"/>
  <c r="E251" i="107"/>
  <c r="E252" i="107"/>
  <c r="E253" i="107"/>
  <c r="E254" i="107"/>
  <c r="E255" i="107"/>
  <c r="E256" i="107"/>
  <c r="E257" i="107"/>
  <c r="E258" i="107"/>
  <c r="E259" i="107"/>
  <c r="E260" i="107"/>
  <c r="E261" i="107"/>
  <c r="E262" i="107"/>
  <c r="E263" i="107"/>
  <c r="E264" i="107"/>
  <c r="E265" i="107"/>
  <c r="E266" i="107"/>
  <c r="E267" i="107"/>
  <c r="E268" i="107"/>
  <c r="E269" i="107"/>
  <c r="E270" i="107"/>
  <c r="E271" i="107"/>
  <c r="E272" i="107"/>
  <c r="E273" i="107"/>
  <c r="E274" i="107"/>
  <c r="E275" i="107"/>
  <c r="E276" i="107"/>
  <c r="E277" i="107"/>
  <c r="E278" i="107"/>
  <c r="E279" i="107"/>
  <c r="E280" i="107"/>
  <c r="E281" i="107"/>
  <c r="E282" i="107"/>
  <c r="E283" i="107"/>
  <c r="E284" i="107"/>
  <c r="E285" i="107"/>
  <c r="E286" i="107"/>
  <c r="E287" i="107"/>
  <c r="E288" i="107"/>
  <c r="E289" i="107"/>
  <c r="E290" i="107"/>
  <c r="E291" i="107"/>
  <c r="E292" i="107"/>
  <c r="E293" i="107"/>
  <c r="E294" i="107"/>
  <c r="E295" i="107"/>
  <c r="E296" i="107"/>
  <c r="E297" i="107"/>
  <c r="E298" i="107"/>
  <c r="E299" i="107"/>
  <c r="E300" i="107"/>
  <c r="E301" i="107"/>
  <c r="E302" i="107"/>
  <c r="E303" i="107"/>
  <c r="E304" i="107"/>
  <c r="E305" i="107"/>
  <c r="E306" i="107"/>
  <c r="E307" i="107"/>
  <c r="E308" i="107"/>
  <c r="E309" i="107"/>
  <c r="E310" i="107"/>
  <c r="E311" i="107"/>
  <c r="E312" i="107"/>
  <c r="E313" i="107"/>
  <c r="E314" i="107"/>
  <c r="E315" i="107"/>
  <c r="E316" i="107"/>
  <c r="E317" i="107"/>
  <c r="E318" i="107"/>
  <c r="E319" i="107"/>
  <c r="E320" i="107"/>
  <c r="E321" i="107"/>
  <c r="E322" i="107"/>
  <c r="E323" i="107"/>
  <c r="E324" i="107"/>
  <c r="E325" i="107"/>
  <c r="E326" i="107"/>
  <c r="E327" i="107"/>
  <c r="E328" i="107"/>
  <c r="E329" i="107"/>
  <c r="E330" i="107"/>
  <c r="E331" i="107"/>
  <c r="E332" i="107"/>
  <c r="E333" i="107"/>
  <c r="E334" i="107"/>
  <c r="E335" i="107"/>
  <c r="E336" i="107"/>
  <c r="E337" i="107"/>
  <c r="E338" i="107"/>
  <c r="E339" i="107"/>
  <c r="E340" i="107"/>
  <c r="E341" i="107"/>
  <c r="E342" i="107"/>
  <c r="E343" i="107"/>
  <c r="E344" i="107"/>
  <c r="E345" i="107"/>
  <c r="E346" i="107"/>
  <c r="E347" i="107"/>
  <c r="E348" i="107"/>
  <c r="E349" i="107"/>
  <c r="E350" i="107"/>
  <c r="E351" i="107"/>
  <c r="E352" i="107"/>
  <c r="E353" i="107"/>
  <c r="E354" i="107"/>
  <c r="E355" i="107"/>
  <c r="E356" i="107"/>
  <c r="E357" i="107"/>
  <c r="E358" i="107"/>
  <c r="E359" i="107"/>
  <c r="E360" i="107"/>
  <c r="E361" i="107"/>
  <c r="E362" i="107"/>
  <c r="E363" i="107"/>
  <c r="E364" i="107"/>
  <c r="E365" i="107"/>
  <c r="E366" i="107"/>
  <c r="E367" i="107"/>
  <c r="E368" i="107"/>
  <c r="E369" i="107"/>
  <c r="E370" i="107"/>
  <c r="E371" i="107"/>
  <c r="E372" i="107"/>
  <c r="E373" i="107"/>
  <c r="E374" i="107"/>
  <c r="E375" i="107"/>
  <c r="E376" i="107"/>
  <c r="E377" i="107"/>
  <c r="E378" i="107"/>
  <c r="E379" i="107"/>
  <c r="E380" i="107"/>
  <c r="E381" i="107"/>
  <c r="E382" i="107"/>
  <c r="E383" i="107"/>
  <c r="E384" i="107"/>
  <c r="E385" i="107"/>
  <c r="E386" i="107"/>
  <c r="E387" i="107"/>
  <c r="E388" i="107"/>
  <c r="E389" i="107"/>
  <c r="E390" i="107"/>
  <c r="E391" i="107"/>
  <c r="E392" i="107"/>
  <c r="E393" i="107"/>
  <c r="E394" i="107"/>
  <c r="E395" i="107"/>
  <c r="E396" i="107"/>
  <c r="E397" i="107"/>
  <c r="E398" i="107"/>
  <c r="E399" i="107"/>
  <c r="E400" i="107"/>
  <c r="E401" i="107"/>
  <c r="E402" i="107"/>
  <c r="E403" i="107"/>
  <c r="E404" i="107"/>
  <c r="E405" i="107"/>
  <c r="E406" i="107"/>
  <c r="E407" i="107"/>
  <c r="E408" i="107"/>
  <c r="E409" i="107"/>
  <c r="E410" i="107"/>
  <c r="E411" i="107"/>
  <c r="E412" i="107"/>
  <c r="E413" i="107"/>
  <c r="E414" i="107"/>
  <c r="E415" i="107"/>
  <c r="E416" i="107"/>
  <c r="E417" i="107"/>
  <c r="E418" i="107"/>
  <c r="E419" i="107"/>
  <c r="E420" i="107"/>
  <c r="E421" i="107"/>
  <c r="E422" i="107"/>
  <c r="E423" i="107"/>
  <c r="E424" i="107"/>
  <c r="E425" i="107"/>
  <c r="E426" i="107"/>
  <c r="E427" i="107"/>
  <c r="E428" i="107"/>
  <c r="E429" i="107"/>
  <c r="E430" i="107"/>
  <c r="E431" i="107"/>
  <c r="E432" i="107"/>
  <c r="E433" i="107"/>
  <c r="E434" i="107"/>
  <c r="E435" i="107"/>
  <c r="E436" i="107"/>
  <c r="E437" i="107"/>
  <c r="E438" i="107"/>
  <c r="E439" i="107"/>
  <c r="E440" i="107"/>
  <c r="E441" i="107"/>
  <c r="E442" i="107"/>
  <c r="E443" i="107"/>
  <c r="E444" i="107"/>
  <c r="E445" i="107"/>
  <c r="E446" i="107"/>
  <c r="E447" i="107"/>
  <c r="E448" i="107"/>
  <c r="E449" i="107"/>
  <c r="E450" i="107"/>
  <c r="E451" i="107"/>
  <c r="E452" i="107"/>
  <c r="E453" i="107"/>
  <c r="E454" i="107"/>
  <c r="E455" i="107"/>
  <c r="E456" i="107"/>
  <c r="E457" i="107"/>
  <c r="E458" i="107"/>
  <c r="E459" i="107"/>
  <c r="E460" i="107"/>
  <c r="E461" i="107"/>
  <c r="E462" i="107"/>
  <c r="E463" i="107"/>
  <c r="E464" i="107"/>
  <c r="E465" i="107"/>
  <c r="E466" i="107"/>
  <c r="E467" i="107"/>
  <c r="E468" i="107"/>
  <c r="E469" i="107"/>
  <c r="E470" i="107"/>
  <c r="E471" i="107"/>
  <c r="E472" i="107"/>
  <c r="E473" i="107"/>
  <c r="E474" i="107"/>
  <c r="E475" i="107"/>
  <c r="E476" i="107"/>
  <c r="E477" i="107"/>
  <c r="E478" i="107"/>
  <c r="E479" i="107"/>
  <c r="E480" i="107"/>
  <c r="E481" i="107"/>
  <c r="E482" i="107"/>
  <c r="E483" i="107"/>
  <c r="E484" i="107"/>
  <c r="E485" i="107"/>
  <c r="E486" i="107"/>
  <c r="E487" i="107"/>
  <c r="E488" i="107"/>
  <c r="E489" i="107"/>
  <c r="E490" i="107"/>
  <c r="E491" i="107"/>
  <c r="E492" i="107"/>
  <c r="E493" i="107"/>
  <c r="E494" i="107"/>
  <c r="E495" i="107"/>
  <c r="E496" i="107"/>
  <c r="E497" i="107"/>
  <c r="E498" i="107"/>
  <c r="E499" i="107"/>
  <c r="E500" i="107"/>
  <c r="E501" i="107"/>
  <c r="E502" i="107"/>
  <c r="E503" i="107"/>
  <c r="E504" i="107"/>
  <c r="E505" i="107"/>
  <c r="E506" i="107"/>
  <c r="E507" i="107"/>
  <c r="E508" i="107"/>
  <c r="E509" i="107"/>
  <c r="E510" i="107"/>
  <c r="E511" i="107"/>
  <c r="E512" i="107"/>
  <c r="E513" i="107"/>
  <c r="E514" i="107"/>
  <c r="E515" i="107"/>
  <c r="E516" i="107"/>
  <c r="E517" i="107"/>
  <c r="E518" i="107"/>
  <c r="E519" i="107"/>
  <c r="E520" i="107"/>
  <c r="E521" i="107"/>
  <c r="E522" i="107"/>
  <c r="E523" i="107"/>
  <c r="E524" i="107"/>
  <c r="E525" i="107"/>
  <c r="E526" i="107"/>
  <c r="E527" i="107"/>
  <c r="E528" i="107"/>
  <c r="E529" i="107"/>
  <c r="E530" i="107"/>
  <c r="E531" i="107"/>
  <c r="E532" i="107"/>
  <c r="E533" i="107"/>
  <c r="E534" i="107"/>
  <c r="E535" i="107"/>
  <c r="E536" i="107"/>
  <c r="E537" i="107"/>
  <c r="E538" i="107"/>
  <c r="E539" i="107"/>
  <c r="E540" i="107"/>
  <c r="E541" i="107"/>
  <c r="E542" i="107"/>
  <c r="E543" i="107"/>
  <c r="E544" i="107"/>
  <c r="E545" i="107"/>
  <c r="E546" i="107"/>
  <c r="E547" i="107"/>
  <c r="E548" i="107"/>
  <c r="E549" i="107"/>
  <c r="E550" i="107"/>
  <c r="E551" i="107"/>
  <c r="E552" i="107"/>
  <c r="E553" i="107"/>
  <c r="E554" i="107"/>
  <c r="E555" i="107"/>
  <c r="E556" i="107"/>
  <c r="E557" i="107"/>
  <c r="E558" i="107"/>
  <c r="E559" i="107"/>
  <c r="E560" i="107"/>
  <c r="E561" i="107"/>
  <c r="E562" i="107"/>
  <c r="E563" i="107"/>
  <c r="E564" i="107"/>
  <c r="E565" i="107"/>
  <c r="E566" i="107"/>
  <c r="E567" i="107"/>
  <c r="E568" i="107"/>
  <c r="E569" i="107"/>
  <c r="E570" i="107"/>
  <c r="E571" i="107"/>
  <c r="E572" i="107"/>
  <c r="E573" i="107"/>
  <c r="E574" i="107"/>
  <c r="E575" i="107"/>
  <c r="E576" i="107"/>
  <c r="E577" i="107"/>
  <c r="E578" i="107"/>
  <c r="E579" i="107"/>
  <c r="E580" i="107"/>
  <c r="E581" i="107"/>
  <c r="E582" i="107"/>
  <c r="E583" i="107"/>
  <c r="E584" i="107"/>
  <c r="E585" i="107"/>
  <c r="E586" i="107"/>
  <c r="E587" i="107"/>
  <c r="E588" i="107"/>
  <c r="E589" i="107"/>
  <c r="E590" i="107"/>
  <c r="E591" i="107"/>
  <c r="E592" i="107"/>
  <c r="E593" i="107"/>
  <c r="E594" i="107"/>
  <c r="E595" i="107"/>
  <c r="E596" i="107"/>
  <c r="E597" i="107"/>
  <c r="E598" i="107"/>
  <c r="E599" i="107"/>
  <c r="E600" i="107"/>
  <c r="E601" i="107"/>
  <c r="E602" i="107"/>
  <c r="E603" i="107"/>
  <c r="E604" i="107"/>
  <c r="E605" i="107"/>
  <c r="E606" i="107"/>
  <c r="E607" i="107"/>
  <c r="E608" i="107"/>
  <c r="E609" i="107"/>
  <c r="E610" i="107"/>
  <c r="E611" i="107"/>
  <c r="E612" i="107"/>
  <c r="E613" i="107"/>
  <c r="E614" i="107"/>
  <c r="E615" i="107"/>
  <c r="E616" i="107"/>
  <c r="E617" i="107"/>
  <c r="E618" i="107"/>
  <c r="E619" i="107"/>
  <c r="E620" i="107"/>
  <c r="E621" i="107"/>
  <c r="E622" i="107"/>
  <c r="E623" i="107"/>
  <c r="E624" i="107"/>
  <c r="E625" i="107"/>
  <c r="E626" i="107"/>
  <c r="E627" i="107"/>
  <c r="E628" i="107"/>
  <c r="E629" i="107"/>
  <c r="E630" i="107"/>
  <c r="E631" i="107"/>
  <c r="E632" i="107"/>
  <c r="E633" i="107"/>
  <c r="E634" i="107"/>
  <c r="E635" i="107"/>
  <c r="E636" i="107"/>
  <c r="E637" i="107"/>
  <c r="E638" i="107"/>
  <c r="E639" i="107"/>
  <c r="E640" i="107"/>
  <c r="E641" i="107"/>
  <c r="E642" i="107"/>
  <c r="E643" i="107"/>
  <c r="E644" i="107"/>
  <c r="E645" i="107"/>
  <c r="E646" i="107"/>
  <c r="E647" i="107"/>
  <c r="E648" i="107"/>
  <c r="E649" i="107"/>
  <c r="E650" i="107"/>
  <c r="E651" i="107"/>
  <c r="E652" i="107"/>
  <c r="E653" i="107"/>
  <c r="E654" i="107"/>
  <c r="E655" i="107"/>
  <c r="E656" i="107"/>
  <c r="E657" i="107"/>
  <c r="E658" i="107"/>
  <c r="E659" i="107"/>
  <c r="E660" i="107"/>
  <c r="E661" i="107"/>
  <c r="E662" i="107"/>
  <c r="E663" i="107"/>
  <c r="E664" i="107"/>
  <c r="E665" i="107"/>
  <c r="E666" i="107"/>
  <c r="E667" i="107"/>
  <c r="E668" i="107"/>
  <c r="E669" i="107"/>
  <c r="E670" i="107"/>
  <c r="E671" i="107"/>
  <c r="E672" i="107"/>
  <c r="E673" i="107"/>
  <c r="E674" i="107"/>
  <c r="E675" i="107"/>
  <c r="E676" i="107"/>
  <c r="E677" i="107"/>
  <c r="E678" i="107"/>
  <c r="E679" i="107"/>
  <c r="E680" i="107"/>
  <c r="E681" i="107"/>
  <c r="E682" i="107"/>
  <c r="E683" i="107"/>
  <c r="E684" i="107"/>
  <c r="E685" i="107"/>
  <c r="E686" i="107"/>
  <c r="E687" i="107"/>
  <c r="E688" i="107"/>
  <c r="E689" i="107"/>
  <c r="E690" i="107"/>
  <c r="E691" i="107"/>
  <c r="E692" i="107"/>
  <c r="E693" i="107"/>
  <c r="E694" i="107"/>
  <c r="E695" i="107"/>
  <c r="E696" i="107"/>
  <c r="E697" i="107"/>
  <c r="E698" i="107"/>
  <c r="E699" i="107"/>
  <c r="E700" i="107"/>
  <c r="E701" i="107"/>
  <c r="E702" i="107"/>
  <c r="E703" i="107"/>
  <c r="E704" i="107"/>
  <c r="E705" i="107"/>
  <c r="E706" i="107"/>
  <c r="E707" i="107"/>
  <c r="E708" i="107"/>
  <c r="E709" i="107"/>
  <c r="E710" i="107"/>
  <c r="E711" i="107"/>
  <c r="E712" i="107"/>
  <c r="E713" i="107"/>
  <c r="E714" i="107"/>
  <c r="E715" i="107"/>
  <c r="E716" i="107"/>
  <c r="E717" i="107"/>
  <c r="E718" i="107"/>
  <c r="E719" i="107"/>
  <c r="E720" i="107"/>
  <c r="E721" i="107"/>
  <c r="E722" i="107"/>
  <c r="E723" i="107"/>
  <c r="E724" i="107"/>
  <c r="E725" i="107"/>
  <c r="E726" i="107"/>
  <c r="E727" i="107"/>
  <c r="E728" i="107"/>
  <c r="E729" i="107"/>
  <c r="E730" i="107"/>
  <c r="E731" i="107"/>
  <c r="E732" i="107"/>
  <c r="E733" i="107"/>
  <c r="E734" i="107"/>
  <c r="E735" i="107"/>
  <c r="E736" i="107"/>
  <c r="E737" i="107"/>
  <c r="E738" i="107"/>
  <c r="E739" i="107"/>
  <c r="E740" i="107"/>
  <c r="E741" i="107"/>
  <c r="E742" i="107"/>
  <c r="E743" i="107"/>
  <c r="E744" i="107"/>
  <c r="E745" i="107"/>
  <c r="E746" i="107"/>
  <c r="E747" i="107"/>
  <c r="E748" i="107"/>
  <c r="E749" i="107"/>
  <c r="E750" i="107"/>
  <c r="E751" i="107"/>
  <c r="E752" i="107"/>
  <c r="E753" i="107"/>
  <c r="E754" i="107"/>
  <c r="E755" i="107"/>
  <c r="E756" i="107"/>
  <c r="E757" i="107"/>
  <c r="E758" i="107"/>
  <c r="E759" i="107"/>
  <c r="E760" i="107"/>
  <c r="E761" i="107"/>
  <c r="E762" i="107"/>
  <c r="E763" i="107"/>
  <c r="E764" i="107"/>
  <c r="E765" i="107"/>
  <c r="E766" i="107"/>
  <c r="E767" i="107"/>
  <c r="E768" i="107"/>
  <c r="E769" i="107"/>
  <c r="E770" i="107"/>
  <c r="E771" i="107"/>
  <c r="E772" i="107"/>
  <c r="E773" i="107"/>
  <c r="E774" i="107"/>
  <c r="E775" i="107"/>
  <c r="E776" i="107"/>
  <c r="E777" i="107"/>
  <c r="E778" i="107"/>
  <c r="E779" i="107"/>
  <c r="E780" i="107"/>
  <c r="E781" i="107"/>
  <c r="E782" i="107"/>
  <c r="E783" i="107"/>
  <c r="E784" i="107"/>
  <c r="E785" i="107"/>
  <c r="E786" i="107"/>
  <c r="E787" i="107"/>
  <c r="E788" i="107"/>
  <c r="E789" i="107"/>
  <c r="E790" i="107"/>
  <c r="E791" i="107"/>
  <c r="E792" i="107"/>
  <c r="E793" i="107"/>
  <c r="E794" i="107"/>
  <c r="E795" i="107"/>
  <c r="E796" i="107"/>
  <c r="E797" i="107"/>
  <c r="E798" i="107"/>
  <c r="E799" i="107"/>
  <c r="E800" i="107"/>
  <c r="E801" i="107"/>
  <c r="E802" i="107"/>
  <c r="E803" i="107"/>
  <c r="E804" i="107"/>
  <c r="E805" i="107"/>
  <c r="E806" i="107"/>
  <c r="E807" i="107"/>
  <c r="E808" i="107"/>
  <c r="E809" i="107"/>
  <c r="E810" i="107"/>
  <c r="E811" i="107"/>
  <c r="E812" i="107"/>
  <c r="E813" i="107"/>
  <c r="E814" i="107"/>
  <c r="E815" i="107"/>
  <c r="E816" i="107"/>
  <c r="E817" i="107"/>
  <c r="E818" i="107"/>
  <c r="E819" i="107"/>
  <c r="E820" i="107"/>
  <c r="E821" i="107"/>
  <c r="E822" i="107"/>
  <c r="E823" i="107"/>
  <c r="E824" i="107"/>
  <c r="E825" i="107"/>
  <c r="E826" i="107"/>
  <c r="E827" i="107"/>
  <c r="E828" i="107"/>
  <c r="E829" i="107"/>
  <c r="E830" i="107"/>
  <c r="E831" i="107"/>
  <c r="E832" i="107"/>
  <c r="E833" i="107"/>
  <c r="E834" i="107"/>
  <c r="E835" i="107"/>
  <c r="E836" i="107"/>
  <c r="E837" i="107"/>
  <c r="E838" i="107"/>
  <c r="E839" i="107"/>
  <c r="E840" i="107"/>
  <c r="E841" i="107"/>
  <c r="E842" i="107"/>
  <c r="E843" i="107"/>
  <c r="E844" i="107"/>
  <c r="E845" i="107"/>
  <c r="E846" i="107"/>
  <c r="E847" i="107"/>
  <c r="E848" i="107"/>
  <c r="E849" i="107"/>
  <c r="E850" i="107"/>
  <c r="E851" i="107"/>
  <c r="E852" i="107"/>
  <c r="E853" i="107"/>
  <c r="E854" i="107"/>
  <c r="E855" i="107"/>
  <c r="E856" i="107"/>
  <c r="E857" i="107"/>
  <c r="E858" i="107"/>
  <c r="E859" i="107"/>
  <c r="E860" i="107"/>
  <c r="E861" i="107"/>
  <c r="E862" i="107"/>
  <c r="E863" i="107"/>
  <c r="E864" i="107"/>
  <c r="E865" i="107"/>
  <c r="E866" i="107"/>
  <c r="E867" i="107"/>
  <c r="E868" i="107"/>
  <c r="E869" i="107"/>
  <c r="E870" i="107"/>
  <c r="E871" i="107"/>
  <c r="E872" i="107"/>
  <c r="E873" i="107"/>
  <c r="E874" i="107"/>
  <c r="E875" i="107"/>
  <c r="E876" i="107"/>
  <c r="E877" i="107"/>
  <c r="E878" i="107"/>
  <c r="E879" i="107"/>
  <c r="E880" i="107"/>
  <c r="E881" i="107"/>
  <c r="E882" i="107"/>
  <c r="E883" i="107"/>
  <c r="E884" i="107"/>
  <c r="E885" i="107"/>
  <c r="E886" i="107"/>
  <c r="E887" i="107"/>
  <c r="E888" i="107"/>
  <c r="E889" i="107"/>
  <c r="E890" i="107"/>
  <c r="E891" i="107"/>
  <c r="E892" i="107"/>
  <c r="E893" i="107"/>
  <c r="E894" i="107"/>
  <c r="E895" i="107"/>
  <c r="E896" i="107"/>
  <c r="E897" i="107"/>
  <c r="E898" i="107"/>
  <c r="E899" i="107"/>
  <c r="E900" i="107"/>
  <c r="E901" i="107"/>
  <c r="E902" i="107"/>
  <c r="E903" i="107"/>
  <c r="E904" i="107"/>
  <c r="E905" i="107"/>
  <c r="E906" i="107"/>
  <c r="E907" i="107"/>
  <c r="E908" i="107"/>
  <c r="E909" i="107"/>
  <c r="E910" i="107"/>
  <c r="E911" i="107"/>
  <c r="E912" i="107"/>
  <c r="E913" i="107"/>
  <c r="E914" i="107"/>
  <c r="E915" i="107"/>
  <c r="E916" i="107"/>
  <c r="E917" i="107"/>
  <c r="E918" i="107"/>
  <c r="E919" i="107"/>
  <c r="E920" i="107"/>
  <c r="E921" i="107"/>
  <c r="E922" i="107"/>
  <c r="E923" i="107"/>
  <c r="E924" i="107"/>
  <c r="E925" i="107"/>
  <c r="E926" i="107"/>
  <c r="E927" i="107"/>
  <c r="E928" i="107"/>
  <c r="E929" i="107"/>
  <c r="E930" i="107"/>
  <c r="E931" i="107"/>
  <c r="E932" i="107"/>
  <c r="E933" i="107"/>
  <c r="E934" i="107"/>
  <c r="E935" i="107"/>
  <c r="E936" i="107"/>
  <c r="E937" i="107"/>
  <c r="E938" i="107"/>
  <c r="E939" i="107"/>
  <c r="E940" i="107"/>
  <c r="E941" i="107"/>
  <c r="E942" i="107"/>
  <c r="E943" i="107"/>
  <c r="E944" i="107"/>
  <c r="E945" i="107"/>
  <c r="E946" i="107"/>
  <c r="E947" i="107"/>
  <c r="E948" i="107"/>
  <c r="E949" i="107"/>
  <c r="E950" i="107"/>
  <c r="E951" i="107"/>
  <c r="E952" i="107"/>
  <c r="E953" i="107"/>
  <c r="E954" i="107"/>
  <c r="E955" i="107"/>
  <c r="E956" i="107"/>
  <c r="E957" i="107"/>
  <c r="E958" i="107"/>
  <c r="E959" i="107"/>
  <c r="E960" i="107"/>
  <c r="E961" i="107"/>
  <c r="E962" i="107"/>
  <c r="E963" i="107"/>
  <c r="E964" i="107"/>
  <c r="E965" i="107"/>
  <c r="E966" i="107"/>
  <c r="E967" i="107"/>
  <c r="E968" i="107"/>
  <c r="E969" i="107"/>
  <c r="E970" i="107"/>
  <c r="E971" i="107"/>
  <c r="E972" i="107"/>
  <c r="E973" i="107"/>
  <c r="E974" i="107"/>
  <c r="E975" i="107"/>
  <c r="E976" i="107"/>
  <c r="E977" i="107"/>
  <c r="E978" i="107"/>
  <c r="E979" i="107"/>
  <c r="E980" i="107"/>
  <c r="E981" i="107"/>
  <c r="E982" i="107"/>
  <c r="E983" i="107"/>
  <c r="E984" i="107"/>
  <c r="E985" i="107"/>
  <c r="E986" i="107"/>
  <c r="E987" i="107"/>
  <c r="E988" i="107"/>
  <c r="E989" i="107"/>
  <c r="E990" i="107"/>
  <c r="E991" i="107"/>
  <c r="E992" i="107"/>
  <c r="E993" i="107"/>
  <c r="E994" i="107"/>
  <c r="E995" i="107"/>
  <c r="E996" i="107"/>
  <c r="E997" i="107"/>
  <c r="E998" i="107"/>
  <c r="E999" i="107"/>
  <c r="E1000" i="107"/>
  <c r="E1001" i="107"/>
  <c r="E1002" i="107"/>
  <c r="E1003" i="107"/>
  <c r="E1004" i="107"/>
  <c r="E1005" i="107"/>
  <c r="E1006" i="107"/>
  <c r="E1007" i="107"/>
  <c r="E1008" i="107"/>
  <c r="E1009" i="107"/>
  <c r="E1010" i="107"/>
  <c r="E1011" i="107"/>
  <c r="E1012" i="107"/>
  <c r="E1013" i="107"/>
  <c r="E1014" i="107"/>
  <c r="E1015" i="107"/>
  <c r="E1016" i="107"/>
  <c r="E1017" i="107"/>
  <c r="E1018" i="107"/>
  <c r="E1019" i="107"/>
  <c r="E1020" i="107"/>
  <c r="E1021" i="107"/>
  <c r="E1022" i="107"/>
  <c r="E1023" i="107"/>
  <c r="E1024" i="107"/>
  <c r="E1025" i="107"/>
  <c r="E1026" i="107"/>
  <c r="E1027" i="107"/>
  <c r="E1028" i="107"/>
  <c r="E1029" i="107"/>
  <c r="E1030" i="107"/>
  <c r="E1031" i="107"/>
  <c r="E1032" i="107"/>
  <c r="E1033" i="107"/>
  <c r="E1034" i="107"/>
  <c r="E1035" i="107"/>
  <c r="E1036" i="107"/>
  <c r="E1037" i="107"/>
  <c r="E1038" i="107"/>
  <c r="E1039" i="107"/>
  <c r="E1040" i="107"/>
  <c r="E1041" i="107"/>
  <c r="E1042" i="107"/>
  <c r="E1043" i="107"/>
  <c r="E1044" i="107"/>
  <c r="E1045" i="107"/>
  <c r="E1046" i="107"/>
  <c r="E1047" i="107"/>
  <c r="E1048" i="107"/>
  <c r="E1049" i="107"/>
  <c r="E1050" i="107"/>
  <c r="E1051" i="107"/>
  <c r="E1052" i="107"/>
  <c r="E1053" i="107"/>
  <c r="E1054" i="107"/>
  <c r="E1055" i="107"/>
  <c r="E1056" i="107"/>
  <c r="E1057" i="107"/>
  <c r="E1058" i="107"/>
  <c r="E1059" i="107"/>
  <c r="E1060" i="107"/>
  <c r="E1061" i="107"/>
  <c r="E1062" i="107"/>
  <c r="E1063" i="107"/>
  <c r="E1064" i="107"/>
  <c r="E1065" i="107"/>
  <c r="E1066" i="107"/>
  <c r="E1067" i="107"/>
  <c r="E1068" i="107"/>
  <c r="E1069" i="107"/>
  <c r="E1070" i="107"/>
  <c r="E1071" i="107"/>
  <c r="E1072" i="107"/>
  <c r="E1073" i="107"/>
  <c r="E1074" i="107"/>
  <c r="E1075" i="107"/>
  <c r="E1076" i="107"/>
  <c r="E1077" i="107"/>
  <c r="E1078" i="107"/>
  <c r="E1079" i="107"/>
  <c r="E1080" i="107"/>
  <c r="E1081" i="107"/>
  <c r="E1082" i="107"/>
  <c r="E1083" i="107"/>
  <c r="E1084" i="107"/>
  <c r="E1085" i="107"/>
  <c r="E1086" i="107"/>
  <c r="E1087" i="107"/>
  <c r="E1088" i="107"/>
  <c r="E1089" i="107"/>
  <c r="E1090" i="107"/>
  <c r="E1091" i="107"/>
  <c r="E1092" i="107"/>
  <c r="E1093" i="107"/>
  <c r="E1094" i="107"/>
  <c r="E1095" i="107"/>
  <c r="E1096" i="107"/>
  <c r="E1097" i="107"/>
  <c r="E1098" i="107"/>
  <c r="E1099" i="107"/>
  <c r="E1100" i="107"/>
  <c r="E1101" i="107"/>
  <c r="E1102" i="107"/>
  <c r="E1103" i="107"/>
  <c r="E1104" i="107"/>
  <c r="E1105" i="107"/>
  <c r="E1106" i="107"/>
  <c r="E1107" i="107"/>
  <c r="E1108" i="107"/>
  <c r="E1109" i="107"/>
  <c r="E1110" i="107"/>
  <c r="E1111" i="107"/>
  <c r="E1112" i="107"/>
  <c r="E1113" i="107"/>
  <c r="E1114" i="107"/>
  <c r="E1115" i="107"/>
  <c r="E1116" i="107"/>
  <c r="E1117" i="107"/>
  <c r="E1118" i="107"/>
  <c r="E1119" i="107"/>
  <c r="E1120" i="107"/>
  <c r="E1121" i="107"/>
  <c r="E1122" i="107"/>
  <c r="E1123" i="107"/>
  <c r="E1124" i="107"/>
  <c r="E1125" i="107"/>
  <c r="E1126" i="107"/>
  <c r="E1127" i="107"/>
  <c r="E1128" i="107"/>
  <c r="E1129" i="107"/>
  <c r="E1130" i="107"/>
  <c r="E1131" i="107"/>
  <c r="E1132" i="107"/>
  <c r="E1133" i="107"/>
  <c r="E1134" i="107"/>
  <c r="E1135" i="107"/>
  <c r="E1136" i="107"/>
  <c r="E1137" i="107"/>
  <c r="E1138" i="107"/>
  <c r="E1139" i="107"/>
  <c r="E1140" i="107"/>
  <c r="E1141" i="107"/>
  <c r="E1142" i="107"/>
  <c r="E1143" i="107"/>
  <c r="E1144" i="107"/>
  <c r="E1145" i="107"/>
  <c r="E1146" i="107"/>
  <c r="E1147" i="107"/>
  <c r="E1148" i="107"/>
  <c r="E1149" i="107"/>
  <c r="E1150" i="107"/>
  <c r="E1151" i="107"/>
  <c r="E1152" i="107"/>
  <c r="E1153" i="107"/>
  <c r="E1154" i="107"/>
  <c r="E1155" i="107"/>
  <c r="E1156" i="107"/>
  <c r="E1157" i="107"/>
  <c r="E1158" i="107"/>
  <c r="E1159" i="107"/>
  <c r="E1160" i="107"/>
  <c r="E1161" i="107"/>
  <c r="E1162" i="107"/>
  <c r="E1163" i="107"/>
  <c r="E1164" i="107"/>
  <c r="E1165" i="107"/>
  <c r="E1166" i="107"/>
  <c r="E1167" i="107"/>
  <c r="E1168" i="107"/>
  <c r="E1169" i="107"/>
  <c r="E1170" i="107"/>
  <c r="E1171" i="107"/>
  <c r="E1172" i="107"/>
  <c r="E1173" i="107"/>
  <c r="E1174" i="107"/>
  <c r="E1175" i="107"/>
  <c r="E1176" i="107"/>
  <c r="E1177" i="107"/>
  <c r="E1178" i="107"/>
  <c r="E1179" i="107"/>
  <c r="E1180" i="107"/>
  <c r="E1181" i="107"/>
  <c r="E1182" i="107"/>
  <c r="E1183" i="107"/>
  <c r="E1184" i="107"/>
  <c r="E1185" i="107"/>
  <c r="E1186" i="107"/>
  <c r="E1187" i="107"/>
  <c r="E1188" i="107"/>
  <c r="E1189" i="107"/>
  <c r="E1190" i="107"/>
  <c r="E1191" i="107"/>
  <c r="E1192" i="107"/>
  <c r="E1193" i="107"/>
  <c r="E1194" i="107"/>
  <c r="E1195" i="107"/>
  <c r="E1196" i="107"/>
  <c r="E1197" i="107"/>
  <c r="E1198" i="107"/>
  <c r="E1199" i="107"/>
  <c r="E1200" i="107"/>
  <c r="E1201" i="107"/>
  <c r="E1202" i="107"/>
  <c r="E1203" i="107"/>
  <c r="E1204" i="107"/>
  <c r="E1205" i="107"/>
  <c r="E1206" i="107"/>
  <c r="E1207" i="107"/>
  <c r="E1208" i="107"/>
  <c r="E1209" i="107"/>
  <c r="E1210" i="107"/>
  <c r="E1211" i="107"/>
  <c r="E1212" i="107"/>
  <c r="E1213" i="107"/>
  <c r="E1214" i="107"/>
  <c r="E1215" i="107"/>
  <c r="E1216" i="107"/>
  <c r="E1217" i="107"/>
  <c r="E1218" i="107"/>
  <c r="E1219" i="107"/>
  <c r="E1220" i="107"/>
  <c r="E1221" i="107"/>
  <c r="E1222" i="107"/>
  <c r="E1223" i="107"/>
  <c r="E1224" i="107"/>
  <c r="E1225" i="107"/>
  <c r="E1226" i="107"/>
  <c r="E1227" i="107"/>
  <c r="E1228" i="107"/>
  <c r="E1229" i="107"/>
  <c r="E1230" i="107"/>
  <c r="E1231" i="107"/>
  <c r="E1232" i="107"/>
  <c r="E1233" i="107"/>
  <c r="E1234" i="107"/>
  <c r="E1235" i="107"/>
  <c r="E1236" i="107"/>
  <c r="E1237" i="107"/>
  <c r="E1238" i="107"/>
  <c r="E1239" i="107"/>
  <c r="E1240" i="107"/>
  <c r="E1241" i="107"/>
  <c r="E1242" i="107"/>
  <c r="E1243" i="107"/>
  <c r="E1244" i="107"/>
  <c r="E1245" i="107"/>
  <c r="E1246" i="107"/>
  <c r="E1247" i="107"/>
  <c r="E1248" i="107"/>
  <c r="E1249" i="107"/>
  <c r="E1250" i="107"/>
  <c r="E1251" i="107"/>
  <c r="E1252" i="107"/>
  <c r="E1253" i="107"/>
  <c r="E1254" i="107"/>
  <c r="E1255" i="107"/>
  <c r="E1256" i="107"/>
  <c r="E1257" i="107"/>
  <c r="E1258" i="107"/>
  <c r="E1259" i="107"/>
  <c r="E1260" i="107"/>
  <c r="E1261" i="107"/>
  <c r="E1262" i="107"/>
  <c r="E1263" i="107"/>
  <c r="E1264" i="107"/>
  <c r="E1265" i="107"/>
  <c r="E1266" i="107"/>
  <c r="E1267" i="107"/>
  <c r="E1268" i="107"/>
  <c r="E1269" i="107"/>
  <c r="E1270" i="107"/>
  <c r="E1271" i="107"/>
  <c r="E1272" i="107"/>
  <c r="E1273" i="107"/>
  <c r="E1274" i="107"/>
  <c r="E1275" i="107"/>
  <c r="E1276" i="107"/>
  <c r="E1277" i="107"/>
  <c r="E1278" i="107"/>
  <c r="E1279" i="107"/>
  <c r="E1280" i="107"/>
  <c r="E1281" i="107"/>
  <c r="E1282" i="107"/>
  <c r="E1283" i="107"/>
  <c r="E1284" i="107"/>
  <c r="E1285" i="107"/>
  <c r="E1286" i="107"/>
  <c r="E1287" i="107"/>
  <c r="E1288" i="107"/>
  <c r="E1289" i="107"/>
  <c r="E1290" i="107"/>
  <c r="E1291" i="107"/>
  <c r="E1292" i="107"/>
  <c r="E1293" i="107"/>
  <c r="E1294" i="107"/>
  <c r="E1295" i="107"/>
  <c r="E1296" i="107"/>
  <c r="E1297" i="107"/>
  <c r="E1298" i="107"/>
  <c r="E1299" i="107"/>
  <c r="E1300" i="107"/>
  <c r="E1301" i="107"/>
  <c r="E1302" i="107"/>
  <c r="E1303" i="107"/>
  <c r="E1304" i="107"/>
  <c r="E1305" i="107"/>
  <c r="E1306" i="107"/>
  <c r="E1307" i="107"/>
  <c r="E1308" i="107"/>
  <c r="E1309" i="107"/>
  <c r="E1310" i="107"/>
  <c r="E1311" i="107"/>
  <c r="E1312" i="107"/>
  <c r="E1313" i="107"/>
  <c r="E1314" i="107"/>
  <c r="E1315" i="107"/>
  <c r="E1316" i="107"/>
  <c r="E1317" i="107"/>
  <c r="E1318" i="107"/>
  <c r="E1319" i="107"/>
  <c r="E1320" i="107"/>
  <c r="E1321" i="107"/>
  <c r="E1322" i="107"/>
  <c r="E1323" i="107"/>
  <c r="E1324" i="107"/>
  <c r="E1325" i="107"/>
  <c r="E1326" i="107"/>
  <c r="E1327" i="107"/>
  <c r="E1328" i="107"/>
  <c r="E1329" i="107"/>
  <c r="E1330" i="107"/>
  <c r="E1331" i="107"/>
  <c r="E1332" i="107"/>
  <c r="E1333" i="107"/>
  <c r="E1334" i="107"/>
  <c r="E1335" i="107"/>
  <c r="E1336" i="107"/>
  <c r="E1337" i="107"/>
  <c r="E1338" i="107"/>
  <c r="E1339" i="107"/>
  <c r="E1340" i="107"/>
  <c r="E1341" i="107"/>
  <c r="E1342" i="107"/>
  <c r="E1343" i="107"/>
  <c r="E1344" i="107"/>
  <c r="E1345" i="107"/>
  <c r="E1346" i="107"/>
  <c r="E1347" i="107"/>
  <c r="E1348" i="107"/>
  <c r="E1349" i="107"/>
  <c r="E1350" i="107"/>
  <c r="E1351" i="107"/>
  <c r="E1352" i="107"/>
  <c r="E1353" i="107"/>
  <c r="E1354" i="107"/>
  <c r="E1355" i="107"/>
  <c r="E1356" i="107"/>
  <c r="E1357" i="107"/>
  <c r="E1358" i="107"/>
  <c r="E1359" i="107"/>
  <c r="E1360" i="107"/>
  <c r="E1361" i="107"/>
  <c r="E1362" i="107"/>
  <c r="E1363" i="107"/>
  <c r="E1364" i="107"/>
  <c r="E1365" i="107"/>
  <c r="E1366" i="107"/>
  <c r="E1367" i="107"/>
  <c r="E1368" i="107"/>
  <c r="E1369" i="107"/>
  <c r="E1370" i="107"/>
  <c r="E1371" i="107"/>
  <c r="E1372" i="107"/>
  <c r="E1373" i="107"/>
  <c r="E1374" i="107"/>
  <c r="E1375" i="107"/>
  <c r="E1376" i="107"/>
  <c r="E1377" i="107"/>
  <c r="E1378" i="107"/>
  <c r="E1379" i="107"/>
  <c r="E1380" i="107"/>
  <c r="E1381" i="107"/>
  <c r="E1382" i="107"/>
  <c r="E1383" i="107"/>
  <c r="E1384" i="107"/>
  <c r="E1385" i="107"/>
  <c r="E1386" i="107"/>
  <c r="E1387" i="107"/>
  <c r="E1388" i="107"/>
  <c r="E1389" i="107"/>
  <c r="E1390" i="107"/>
  <c r="E1391" i="107"/>
  <c r="E1392" i="107"/>
  <c r="E1393" i="107"/>
  <c r="E1394" i="107"/>
  <c r="E1395" i="107"/>
  <c r="E1396" i="107"/>
  <c r="E1397" i="107"/>
  <c r="E1398" i="107"/>
  <c r="E1399" i="107"/>
  <c r="E1400" i="107"/>
  <c r="E1401" i="107"/>
  <c r="E1402" i="107"/>
  <c r="E1403" i="107"/>
  <c r="E1404" i="107"/>
  <c r="E1405" i="107"/>
  <c r="E1406" i="107"/>
  <c r="E1407" i="107"/>
  <c r="E1408" i="107"/>
  <c r="E1409" i="107"/>
  <c r="E1410" i="107"/>
  <c r="E1411" i="107"/>
  <c r="E1412" i="107"/>
  <c r="E1413" i="107"/>
  <c r="E1414" i="107"/>
  <c r="E1415" i="107"/>
  <c r="E1416" i="107"/>
  <c r="E1417" i="107"/>
  <c r="E1418" i="107"/>
  <c r="E1419" i="107"/>
  <c r="E1420" i="107"/>
  <c r="E1421" i="107"/>
  <c r="E1422" i="107"/>
  <c r="E1423" i="107"/>
  <c r="E1424" i="107"/>
  <c r="E1425" i="107"/>
  <c r="E1426" i="107"/>
  <c r="E1427" i="107"/>
  <c r="E1428" i="107"/>
  <c r="E1429" i="107"/>
  <c r="E1430" i="107"/>
  <c r="E1431" i="107"/>
  <c r="E1432" i="107"/>
  <c r="E1433" i="107"/>
  <c r="E1434" i="107"/>
  <c r="E1435" i="107"/>
  <c r="E1436" i="107"/>
  <c r="E1437" i="107"/>
  <c r="E1438" i="107"/>
  <c r="E1439" i="107"/>
  <c r="E1440" i="107"/>
  <c r="E1441" i="107"/>
  <c r="E1442" i="107"/>
  <c r="E1443" i="107"/>
  <c r="E1444" i="107"/>
  <c r="E1445" i="107"/>
  <c r="E1446" i="107"/>
  <c r="E1447" i="107"/>
  <c r="E1448" i="107"/>
  <c r="E1449" i="107"/>
  <c r="E1450" i="107"/>
  <c r="E1451" i="107"/>
  <c r="E1452" i="107"/>
  <c r="E1453" i="107"/>
  <c r="E1454" i="107"/>
  <c r="E1455" i="107"/>
  <c r="E1456" i="107"/>
  <c r="E1457" i="107"/>
  <c r="E1458" i="107"/>
  <c r="E1459" i="107"/>
  <c r="E1460" i="107"/>
  <c r="E1461" i="107"/>
  <c r="E1462" i="107"/>
  <c r="E1463" i="107"/>
  <c r="E1464" i="107"/>
  <c r="E1465" i="107"/>
  <c r="E1466" i="107"/>
  <c r="E1467" i="107"/>
  <c r="E1468" i="107"/>
  <c r="E1469" i="107"/>
  <c r="E1470" i="107"/>
  <c r="E1471" i="107"/>
  <c r="E1472" i="107"/>
  <c r="E1473" i="107"/>
  <c r="E1474" i="107"/>
  <c r="E1475" i="107"/>
  <c r="E1476" i="107"/>
  <c r="E1477" i="107"/>
  <c r="E1478" i="107"/>
  <c r="E1479" i="107"/>
  <c r="E1480" i="107"/>
  <c r="E1481" i="107"/>
  <c r="E1482" i="107"/>
  <c r="E1483" i="107"/>
  <c r="E1484" i="107"/>
  <c r="E1485" i="107"/>
  <c r="E1486" i="107"/>
  <c r="E1487" i="107"/>
  <c r="E1488" i="107"/>
  <c r="E1489" i="107"/>
  <c r="E1490" i="107"/>
  <c r="E1491" i="107"/>
  <c r="E1492" i="107"/>
  <c r="E1493" i="107"/>
  <c r="E1494" i="107"/>
  <c r="E1495" i="107"/>
  <c r="E1496" i="107"/>
  <c r="E1497" i="107"/>
  <c r="E1498" i="107"/>
  <c r="E1499" i="107"/>
  <c r="E1500" i="107"/>
  <c r="E1501" i="107"/>
  <c r="E1502" i="107"/>
  <c r="E1503" i="107"/>
  <c r="E1504" i="107"/>
  <c r="E1505" i="107"/>
  <c r="E1506" i="107"/>
  <c r="E1507" i="107"/>
  <c r="E1508" i="107"/>
  <c r="E1509" i="107"/>
  <c r="E1510" i="107"/>
  <c r="E1511" i="107"/>
  <c r="E1512" i="107"/>
  <c r="E1513" i="107"/>
  <c r="E1514" i="107"/>
  <c r="E1515" i="107"/>
  <c r="E1516" i="107"/>
  <c r="E1517" i="107"/>
  <c r="E1518" i="107"/>
  <c r="E1519" i="107"/>
  <c r="E1520" i="107"/>
  <c r="E1521" i="107"/>
  <c r="E1522" i="107"/>
  <c r="E1523" i="107"/>
  <c r="E1524" i="107"/>
  <c r="E1525" i="107"/>
  <c r="E1526" i="107"/>
  <c r="E1527" i="107"/>
  <c r="E1528" i="107"/>
  <c r="E1529" i="107"/>
  <c r="E1530" i="107"/>
  <c r="E1531" i="107"/>
  <c r="E1532" i="107"/>
  <c r="E1533" i="107"/>
  <c r="E1534" i="107"/>
  <c r="E1535" i="107"/>
  <c r="E1536" i="107"/>
  <c r="E1537" i="107"/>
  <c r="E1538" i="107"/>
  <c r="E1539" i="107"/>
  <c r="E1540" i="107"/>
  <c r="E1541" i="107"/>
  <c r="E1542" i="107"/>
  <c r="E1543" i="107"/>
  <c r="E1544" i="107"/>
  <c r="E1545" i="107"/>
  <c r="E1546" i="107"/>
  <c r="E1547" i="107"/>
  <c r="E1548" i="107"/>
  <c r="E1549" i="107"/>
  <c r="E1550" i="107"/>
  <c r="E1551" i="107"/>
  <c r="E1552" i="107"/>
  <c r="E1553" i="107"/>
  <c r="E1554" i="107"/>
  <c r="E1555" i="107"/>
  <c r="E1556" i="107"/>
  <c r="E1557" i="107"/>
  <c r="E1558" i="107"/>
  <c r="E1559" i="107"/>
  <c r="E1560" i="107"/>
  <c r="E1561" i="107"/>
  <c r="E1562" i="107"/>
  <c r="E1563" i="107"/>
  <c r="E1564" i="107"/>
  <c r="E1565" i="107"/>
  <c r="E1566" i="107"/>
  <c r="E1567" i="107"/>
  <c r="E1568" i="107"/>
  <c r="E1569" i="107"/>
  <c r="E1570" i="107"/>
  <c r="E1571" i="107"/>
  <c r="E1572" i="107"/>
  <c r="E1573" i="107"/>
  <c r="E1574" i="107"/>
  <c r="E1575" i="107"/>
  <c r="E1576" i="107"/>
  <c r="E1577" i="107"/>
  <c r="E1578" i="107"/>
  <c r="E1579" i="107"/>
  <c r="E1580" i="107"/>
  <c r="E1581" i="107"/>
  <c r="E1582" i="107"/>
  <c r="E1583" i="107"/>
  <c r="E1584" i="107"/>
  <c r="E1585" i="107"/>
  <c r="E1586" i="107"/>
  <c r="E1587" i="107"/>
  <c r="E1588" i="107"/>
  <c r="E1589" i="107"/>
  <c r="E1590" i="107"/>
  <c r="E1591" i="107"/>
  <c r="E1592" i="107"/>
  <c r="E1593" i="107"/>
  <c r="E1594" i="107"/>
  <c r="E1595" i="107"/>
  <c r="E1596" i="107"/>
  <c r="E1597" i="107"/>
  <c r="E1598" i="107"/>
  <c r="E1599" i="107"/>
  <c r="E1600" i="107"/>
  <c r="E1601" i="107"/>
  <c r="E1602" i="107"/>
  <c r="E1603" i="107"/>
  <c r="E1604" i="107"/>
  <c r="E1605" i="107"/>
  <c r="E1606" i="107"/>
  <c r="E1607" i="107"/>
  <c r="E1608" i="107"/>
  <c r="E1609" i="107"/>
  <c r="E1610" i="107"/>
  <c r="E1611" i="107"/>
  <c r="E1612" i="107"/>
  <c r="E1613" i="107"/>
  <c r="E1614" i="107"/>
  <c r="E1615" i="107"/>
  <c r="E1616" i="107"/>
  <c r="E1617" i="107"/>
  <c r="E1618" i="107"/>
  <c r="E1619" i="107"/>
  <c r="E1620" i="107"/>
  <c r="E1621" i="107"/>
  <c r="E1622" i="107"/>
  <c r="E1623" i="107"/>
  <c r="E1624" i="107"/>
  <c r="E1625" i="107"/>
  <c r="E1626" i="107"/>
  <c r="E1627" i="107"/>
  <c r="E1628" i="107"/>
  <c r="E1629" i="107"/>
  <c r="E1630" i="107"/>
  <c r="E1631" i="107"/>
  <c r="E1632" i="107"/>
  <c r="E1633" i="107"/>
  <c r="E1634" i="107"/>
  <c r="E1635" i="107"/>
  <c r="E1636" i="107"/>
  <c r="E1637" i="107"/>
  <c r="E1638" i="107"/>
  <c r="E1639" i="107"/>
  <c r="E1640" i="107"/>
  <c r="E1641" i="107"/>
  <c r="E1642" i="107"/>
  <c r="E1643" i="107"/>
  <c r="E1644" i="107"/>
  <c r="E1645" i="107"/>
  <c r="E1646" i="107"/>
  <c r="E1647" i="107"/>
  <c r="E1648" i="107"/>
  <c r="E1649" i="107"/>
  <c r="E1650" i="107"/>
  <c r="E1651" i="107"/>
  <c r="E1652" i="107"/>
  <c r="E1653" i="107"/>
  <c r="E1654" i="107"/>
  <c r="E1655" i="107"/>
  <c r="E1656" i="107"/>
  <c r="E1657" i="107"/>
  <c r="E1658" i="107"/>
  <c r="E1659" i="107"/>
  <c r="E1660" i="107"/>
  <c r="E1661" i="107"/>
  <c r="E1662" i="107"/>
  <c r="E1663" i="107"/>
  <c r="E1664" i="107"/>
  <c r="E1665" i="107"/>
  <c r="E1666" i="107"/>
  <c r="E1667" i="107"/>
  <c r="E1668" i="107"/>
  <c r="E1669" i="107"/>
  <c r="E1670" i="107"/>
  <c r="E1671" i="107"/>
  <c r="E1672" i="107"/>
  <c r="E1673" i="107"/>
  <c r="E1674" i="107"/>
  <c r="E1675" i="107"/>
  <c r="E1676" i="107"/>
  <c r="E1677" i="107"/>
  <c r="E1678" i="107"/>
  <c r="E1679" i="107"/>
  <c r="E1680" i="107"/>
  <c r="E1681" i="107"/>
  <c r="E1682" i="107"/>
  <c r="E1683" i="107"/>
  <c r="E1684" i="107"/>
  <c r="E1685" i="107"/>
  <c r="E1686" i="107"/>
  <c r="E1687" i="107"/>
  <c r="E1688" i="107"/>
  <c r="E1689" i="107"/>
  <c r="E1690" i="107"/>
  <c r="E1691" i="107"/>
  <c r="E1692" i="107"/>
  <c r="E1693" i="107"/>
  <c r="E1694" i="107"/>
  <c r="E1695" i="107"/>
  <c r="E1696" i="107"/>
  <c r="E1697" i="107"/>
  <c r="E1698" i="107"/>
  <c r="E1699" i="107"/>
  <c r="E1700" i="107"/>
  <c r="E1701" i="107"/>
  <c r="E1702" i="107"/>
  <c r="E1703" i="107"/>
  <c r="E1704" i="107"/>
  <c r="E1705" i="107"/>
  <c r="E1706" i="107"/>
  <c r="E1707" i="107"/>
  <c r="E1708" i="107"/>
  <c r="E1709" i="107"/>
  <c r="E1710" i="107"/>
  <c r="E1711" i="107"/>
  <c r="E1712" i="107"/>
  <c r="E1713" i="107"/>
  <c r="E1714" i="107"/>
  <c r="E1715" i="107"/>
  <c r="E1716" i="107"/>
  <c r="E1717" i="107"/>
  <c r="E1718" i="107"/>
  <c r="E1719" i="107"/>
  <c r="E1720" i="107"/>
  <c r="E1721" i="107"/>
  <c r="E1722" i="107"/>
  <c r="E1723" i="107"/>
  <c r="E1724" i="107"/>
  <c r="E1725" i="107"/>
  <c r="E1726" i="107"/>
  <c r="E1727" i="107"/>
  <c r="E1728" i="107"/>
  <c r="E1729" i="107"/>
  <c r="E1730" i="107"/>
  <c r="E1731" i="107"/>
  <c r="E1732" i="107"/>
  <c r="E1733" i="107"/>
  <c r="E1734" i="107"/>
  <c r="E1735" i="107"/>
  <c r="E1736" i="107"/>
  <c r="E1737" i="107"/>
  <c r="E1738" i="107"/>
  <c r="E1739" i="107"/>
  <c r="E1740" i="107"/>
  <c r="E1741" i="107"/>
  <c r="E1742" i="107"/>
  <c r="E1743" i="107"/>
  <c r="E1744" i="107"/>
  <c r="E1745" i="107"/>
  <c r="E1746" i="107"/>
  <c r="E1747" i="107"/>
  <c r="E1748" i="107"/>
  <c r="E1749" i="107"/>
  <c r="E1750" i="107"/>
  <c r="E1751" i="107"/>
  <c r="E1752" i="107"/>
  <c r="E1753" i="107"/>
  <c r="E1754" i="107"/>
  <c r="E1755" i="107"/>
  <c r="E1756" i="107"/>
  <c r="E1757" i="107"/>
  <c r="E1758" i="107"/>
  <c r="E1759" i="107"/>
  <c r="E1760" i="107"/>
  <c r="E1761" i="107"/>
  <c r="E1762" i="107"/>
  <c r="E1763" i="107"/>
  <c r="E1764" i="107"/>
  <c r="E1765" i="107"/>
  <c r="E1766" i="107"/>
  <c r="E1767" i="107"/>
  <c r="E1768" i="107"/>
  <c r="E1769" i="107"/>
  <c r="E1770" i="107"/>
  <c r="E1771" i="107"/>
  <c r="E1772" i="107"/>
  <c r="E1773" i="107"/>
  <c r="E1774" i="107"/>
  <c r="E1775" i="107"/>
  <c r="E1776" i="107"/>
  <c r="E1777" i="107"/>
  <c r="E1778" i="107"/>
  <c r="E1779" i="107"/>
  <c r="E1780" i="107"/>
  <c r="E1781" i="107"/>
  <c r="E1782" i="107"/>
  <c r="E1783" i="107"/>
  <c r="E1784" i="107"/>
  <c r="E1785" i="107"/>
  <c r="E1786" i="107"/>
  <c r="E1787" i="107"/>
  <c r="E1788" i="107"/>
  <c r="E1789" i="107"/>
  <c r="E1790" i="107"/>
  <c r="E1791" i="107"/>
  <c r="E1792" i="107"/>
  <c r="E1793" i="107"/>
  <c r="E1794" i="107"/>
  <c r="E1795" i="107"/>
  <c r="E1796" i="107"/>
  <c r="E1797" i="107"/>
  <c r="E1798" i="107"/>
  <c r="E1799" i="107"/>
  <c r="E1800" i="107"/>
  <c r="E1801" i="107"/>
  <c r="E1802" i="107"/>
  <c r="E1803" i="107"/>
  <c r="E1804" i="107"/>
  <c r="E1805" i="107"/>
  <c r="E1806" i="107"/>
  <c r="E1807" i="107"/>
  <c r="E1808" i="107"/>
  <c r="E1809" i="107"/>
  <c r="E1810" i="107"/>
  <c r="E1811" i="107"/>
  <c r="E1812" i="107"/>
  <c r="E1813" i="107"/>
  <c r="E1814" i="107"/>
  <c r="E1815" i="107"/>
  <c r="E1816" i="107"/>
  <c r="E1817" i="107"/>
  <c r="E1818" i="107"/>
  <c r="E1819" i="107"/>
  <c r="E1820" i="107"/>
  <c r="E1821" i="107"/>
  <c r="E1822" i="107"/>
  <c r="E1823" i="107"/>
  <c r="E1824" i="107"/>
  <c r="E1825" i="107"/>
  <c r="E1826" i="107"/>
  <c r="E1827" i="107"/>
  <c r="E1828" i="107"/>
  <c r="E1829" i="107"/>
  <c r="E1830" i="107"/>
  <c r="E1831" i="107"/>
  <c r="E1832" i="107"/>
  <c r="E1833" i="107"/>
  <c r="E1834" i="107"/>
  <c r="E1835" i="107"/>
  <c r="E1836" i="107"/>
  <c r="E1837" i="107"/>
  <c r="E1838" i="107"/>
  <c r="E1839" i="107"/>
  <c r="E1840" i="107"/>
  <c r="E1841" i="107"/>
  <c r="E1842" i="107"/>
  <c r="E1843" i="107"/>
  <c r="E1844" i="107"/>
  <c r="E1845" i="107"/>
  <c r="E1846" i="107"/>
  <c r="E1847" i="107"/>
  <c r="E1848" i="107"/>
  <c r="E1849" i="107"/>
  <c r="E1850" i="107"/>
  <c r="E1851" i="107"/>
  <c r="E1852" i="107"/>
  <c r="E1853" i="107"/>
  <c r="E1854" i="107"/>
  <c r="E1855" i="107"/>
  <c r="E1856" i="107"/>
  <c r="E1857" i="107"/>
  <c r="E1858" i="107"/>
  <c r="E1859" i="107"/>
  <c r="E1860" i="107"/>
  <c r="E1861" i="107"/>
  <c r="E1862" i="107"/>
  <c r="E1863" i="107"/>
  <c r="E1864" i="107"/>
  <c r="E1865" i="107"/>
  <c r="E1866" i="107"/>
  <c r="E1867" i="107"/>
  <c r="E1868" i="107"/>
  <c r="E1869" i="107"/>
  <c r="E1870" i="107"/>
  <c r="E1871" i="107"/>
  <c r="E1872" i="107"/>
  <c r="E1873" i="107"/>
  <c r="E1874" i="107"/>
  <c r="E1875" i="107"/>
  <c r="E1876" i="107"/>
  <c r="E1877" i="107"/>
  <c r="E1878" i="107"/>
  <c r="E1879" i="107"/>
  <c r="E1880" i="107"/>
  <c r="E1881" i="107"/>
  <c r="E1882" i="107"/>
  <c r="E1883" i="107"/>
  <c r="E1884" i="107"/>
  <c r="E1885" i="107"/>
  <c r="E1886" i="107"/>
  <c r="E1887" i="107"/>
  <c r="E1888" i="107"/>
  <c r="E1889" i="107"/>
  <c r="E1890" i="107"/>
  <c r="E1891" i="107"/>
  <c r="E1892" i="107"/>
  <c r="E1893" i="107"/>
  <c r="E1894" i="107"/>
  <c r="E1895" i="107"/>
  <c r="E1896" i="107"/>
  <c r="E1897" i="107"/>
  <c r="E1898" i="107"/>
  <c r="E1899" i="107"/>
  <c r="E1900" i="107"/>
  <c r="E1901" i="107"/>
  <c r="E1902" i="107"/>
  <c r="E1903" i="107"/>
  <c r="E1904" i="107"/>
  <c r="E1905" i="107"/>
  <c r="E1906" i="107"/>
  <c r="E1907" i="107"/>
  <c r="E1908" i="107"/>
  <c r="E1909" i="107"/>
  <c r="E1910" i="107"/>
  <c r="E1911" i="107"/>
  <c r="E1912" i="107"/>
  <c r="E1913" i="107"/>
  <c r="E1914" i="107"/>
  <c r="E1915" i="107"/>
  <c r="E1916" i="107"/>
  <c r="E1917" i="107"/>
  <c r="E1918" i="107"/>
  <c r="E1919" i="107"/>
  <c r="E1920" i="107"/>
  <c r="E1921" i="107"/>
  <c r="E1922" i="107"/>
  <c r="E1923" i="107"/>
  <c r="E1924" i="107"/>
  <c r="E1925" i="107"/>
  <c r="E1926" i="107"/>
  <c r="E1927" i="107"/>
  <c r="E1928" i="107"/>
  <c r="E1929" i="107"/>
  <c r="E1930" i="107"/>
  <c r="E1931" i="107"/>
  <c r="E1932" i="107"/>
  <c r="E1933" i="107"/>
  <c r="E1934" i="107"/>
  <c r="E1935" i="107"/>
  <c r="E1936" i="107"/>
  <c r="E1937" i="107"/>
  <c r="E1938" i="107"/>
  <c r="E1939" i="107"/>
  <c r="E1940" i="107"/>
  <c r="E1941" i="107"/>
  <c r="E1942" i="107"/>
  <c r="E1943" i="107"/>
  <c r="E1944" i="107"/>
  <c r="E1945" i="107"/>
  <c r="E1946" i="107"/>
  <c r="E1947" i="107"/>
  <c r="E1948" i="107"/>
  <c r="E1949" i="107"/>
  <c r="E1950" i="107"/>
  <c r="E1951" i="107"/>
  <c r="E1952" i="107"/>
  <c r="E1953" i="107"/>
  <c r="E1954" i="107"/>
  <c r="E1955" i="107"/>
  <c r="E1956" i="107"/>
  <c r="E1957" i="107"/>
  <c r="E1958" i="107"/>
  <c r="E1959" i="107"/>
  <c r="E1960" i="107"/>
  <c r="E1961" i="107"/>
  <c r="E1962" i="107"/>
  <c r="E1963" i="107"/>
  <c r="E1964" i="107"/>
  <c r="E1965" i="107"/>
  <c r="E1966" i="107"/>
  <c r="E1967" i="107"/>
  <c r="E1968" i="107"/>
  <c r="E1969" i="107"/>
  <c r="E1970" i="107"/>
  <c r="E1971" i="107"/>
  <c r="E1972" i="107"/>
  <c r="E1973" i="107"/>
  <c r="E1974" i="107"/>
  <c r="E1975" i="107"/>
  <c r="E1976" i="107"/>
  <c r="E1977" i="107"/>
  <c r="E1978" i="107"/>
  <c r="E1979" i="107"/>
  <c r="E1980" i="107"/>
  <c r="E1981" i="107"/>
  <c r="E1982" i="107"/>
  <c r="E1983" i="107"/>
  <c r="E1984" i="107"/>
  <c r="E1985" i="107"/>
  <c r="E1986" i="107"/>
  <c r="E1987" i="107"/>
  <c r="E1988" i="107"/>
  <c r="E1989" i="107"/>
  <c r="E1990" i="107"/>
  <c r="E1991" i="107"/>
  <c r="E1992" i="107"/>
  <c r="E1993" i="107"/>
  <c r="E1994" i="107"/>
  <c r="E1995" i="107"/>
  <c r="E1996" i="107"/>
  <c r="E1997" i="107"/>
  <c r="E1998" i="107"/>
  <c r="E1999" i="107"/>
  <c r="E2000" i="107"/>
  <c r="E2001" i="107"/>
  <c r="E2002" i="107"/>
  <c r="E2003" i="107"/>
  <c r="E2004" i="107"/>
  <c r="E2005" i="107"/>
  <c r="E2006" i="107"/>
  <c r="E2007" i="107"/>
  <c r="E2008" i="107"/>
  <c r="E2009" i="107"/>
  <c r="E2010" i="107"/>
  <c r="E2011" i="107"/>
  <c r="E2012" i="107"/>
  <c r="E2013" i="107"/>
  <c r="E2014" i="107"/>
  <c r="E2015" i="107"/>
  <c r="E2016" i="107"/>
  <c r="E2017" i="107"/>
  <c r="E2018" i="107"/>
  <c r="E2019" i="107"/>
  <c r="E2020" i="107"/>
  <c r="E2021" i="107"/>
  <c r="E2022" i="107"/>
  <c r="E2023" i="107"/>
  <c r="E2024" i="107"/>
  <c r="E2025" i="107"/>
  <c r="E2026" i="107"/>
  <c r="E2027" i="107"/>
  <c r="E2028" i="107"/>
  <c r="E2029" i="107"/>
  <c r="E2030" i="107"/>
  <c r="E2031" i="107"/>
  <c r="E2032" i="107"/>
  <c r="E2033" i="107"/>
  <c r="E2034" i="107"/>
  <c r="E2035" i="107"/>
  <c r="E2036" i="107"/>
  <c r="E2037" i="107"/>
  <c r="E2038" i="107"/>
  <c r="E2039" i="107"/>
  <c r="E2040" i="107"/>
  <c r="E2041" i="107"/>
  <c r="E2042" i="107"/>
  <c r="E2043" i="107"/>
  <c r="E2044" i="107"/>
  <c r="E2045" i="107"/>
  <c r="E2046" i="107"/>
  <c r="E2047" i="107"/>
  <c r="E2048" i="107"/>
  <c r="E2049" i="107"/>
  <c r="E2050" i="107"/>
  <c r="E2051" i="107"/>
  <c r="E2052" i="107"/>
  <c r="E2053" i="107"/>
  <c r="E2054" i="107"/>
  <c r="E2055" i="107"/>
  <c r="E2056" i="107"/>
  <c r="E2057" i="107"/>
  <c r="E2058" i="107"/>
  <c r="E2059" i="107"/>
  <c r="E2060" i="107"/>
  <c r="E2061" i="107"/>
  <c r="E2062" i="107"/>
  <c r="E2063" i="107"/>
  <c r="E2064" i="107"/>
  <c r="E2065" i="107"/>
  <c r="E2066" i="107"/>
  <c r="E2067" i="107"/>
  <c r="E2068" i="107"/>
  <c r="E2069" i="107"/>
  <c r="E2070" i="107"/>
  <c r="E2071" i="107"/>
  <c r="E2072" i="107"/>
  <c r="E2073" i="107"/>
  <c r="E2074" i="107"/>
  <c r="E2075" i="107"/>
  <c r="E2076" i="107"/>
  <c r="E2077" i="107"/>
  <c r="E2078" i="107"/>
  <c r="E2079" i="107"/>
  <c r="E2080" i="107"/>
  <c r="E2081" i="107"/>
  <c r="E2082" i="107"/>
  <c r="E2083" i="107"/>
  <c r="E2084" i="107"/>
  <c r="E2085" i="107"/>
  <c r="E2086" i="107"/>
  <c r="E2087" i="107"/>
  <c r="E2088" i="107"/>
  <c r="E2089" i="107"/>
  <c r="E2090" i="107"/>
  <c r="E2091" i="107"/>
  <c r="E2092" i="107"/>
  <c r="E2093" i="107"/>
  <c r="E2094" i="107"/>
  <c r="E2095" i="107"/>
  <c r="E2096" i="107"/>
  <c r="E2097" i="107"/>
  <c r="E2098" i="107"/>
  <c r="E2099" i="107"/>
  <c r="E2100" i="107"/>
  <c r="E2101" i="107"/>
  <c r="E2102" i="107"/>
  <c r="E2103" i="107"/>
  <c r="E2104" i="107"/>
  <c r="E2105" i="107"/>
  <c r="E2106" i="107"/>
  <c r="E2107" i="107"/>
  <c r="E2108" i="107"/>
  <c r="E2109" i="107"/>
  <c r="E2110" i="107"/>
  <c r="E2111" i="107"/>
  <c r="E2112" i="107"/>
  <c r="E2113" i="107"/>
  <c r="E2114" i="107"/>
  <c r="E2115" i="107"/>
  <c r="E2116" i="107"/>
  <c r="E2117" i="107"/>
  <c r="E2118" i="107"/>
  <c r="E2119" i="107"/>
  <c r="E2120" i="107"/>
  <c r="E2121" i="107"/>
  <c r="E2122" i="107"/>
  <c r="E2123" i="107"/>
  <c r="E2124" i="107"/>
  <c r="E2125" i="107"/>
  <c r="E2126" i="107"/>
  <c r="E2127" i="107"/>
  <c r="E2128" i="107"/>
  <c r="E2129" i="107"/>
  <c r="E2130" i="107"/>
  <c r="E2131" i="107"/>
  <c r="E2132" i="107"/>
  <c r="E2133" i="107"/>
  <c r="E2134" i="107"/>
  <c r="E2135" i="107"/>
  <c r="E2136" i="107"/>
  <c r="E2137" i="107"/>
  <c r="E2138" i="107"/>
  <c r="E2139" i="107"/>
  <c r="E2140" i="107"/>
  <c r="E2141" i="107"/>
  <c r="E2142" i="107"/>
  <c r="E2143" i="107"/>
  <c r="E2144" i="107"/>
  <c r="E2145" i="107"/>
  <c r="E2146" i="107"/>
  <c r="E2147" i="107"/>
  <c r="E2148" i="107"/>
  <c r="E2149" i="107"/>
  <c r="E2150" i="107"/>
  <c r="E2151" i="107"/>
  <c r="E2152" i="107"/>
  <c r="E2153" i="107"/>
  <c r="E2154" i="107"/>
  <c r="E2155" i="107"/>
  <c r="E2156" i="107"/>
  <c r="E2157" i="107"/>
  <c r="E2158" i="107"/>
  <c r="E2159" i="107"/>
  <c r="E2160" i="107"/>
  <c r="E2161" i="107"/>
  <c r="E2162" i="107"/>
  <c r="E2163" i="107"/>
  <c r="E2164" i="107"/>
  <c r="E2165" i="107"/>
  <c r="E2166" i="107"/>
  <c r="E2167" i="107"/>
  <c r="E2168" i="107"/>
  <c r="E2169" i="107"/>
  <c r="E2170" i="107"/>
  <c r="E2171" i="107"/>
  <c r="E2172" i="107"/>
  <c r="E2173" i="107"/>
  <c r="E2174" i="107"/>
  <c r="E2175" i="107"/>
  <c r="E2176" i="107"/>
  <c r="E2177" i="107"/>
  <c r="E2178" i="107"/>
  <c r="E2179" i="107"/>
  <c r="E2180" i="107"/>
  <c r="E2181" i="107"/>
  <c r="E2182" i="107"/>
  <c r="E2183" i="107"/>
  <c r="E2184" i="107"/>
  <c r="E2185" i="107"/>
  <c r="E2186" i="107"/>
  <c r="E2187" i="107"/>
  <c r="E2188" i="107"/>
  <c r="E2189" i="107"/>
  <c r="E2190" i="107"/>
  <c r="E2191" i="107"/>
  <c r="E2192" i="107"/>
  <c r="E2193" i="107"/>
  <c r="E2194" i="107"/>
  <c r="E2195" i="107"/>
  <c r="E2196" i="107"/>
  <c r="E2197" i="107"/>
  <c r="E2198" i="107"/>
  <c r="E2199" i="107"/>
  <c r="E2200" i="107"/>
  <c r="E2201" i="107"/>
  <c r="E2202" i="107"/>
  <c r="E2203" i="107"/>
  <c r="E2204" i="107"/>
  <c r="E2205" i="107"/>
  <c r="E2206" i="107"/>
  <c r="E2207" i="107"/>
  <c r="E2208" i="107"/>
  <c r="E2209" i="107"/>
  <c r="E2210" i="107"/>
  <c r="E2211" i="107"/>
  <c r="E2212" i="107"/>
  <c r="E2213" i="107"/>
  <c r="E2214" i="107"/>
  <c r="E2215" i="107"/>
  <c r="E2216" i="107"/>
  <c r="E2217" i="107"/>
  <c r="E2218" i="107"/>
  <c r="E2219" i="107"/>
  <c r="E2220" i="107"/>
  <c r="E2221" i="107"/>
  <c r="E2222" i="107"/>
  <c r="E2223" i="107"/>
  <c r="E2224" i="107"/>
  <c r="E2225" i="107"/>
  <c r="E2226" i="107"/>
  <c r="E2227" i="107"/>
  <c r="E2228" i="107"/>
  <c r="E2229" i="107"/>
  <c r="E2230" i="107"/>
  <c r="E2231" i="107"/>
  <c r="E2232" i="107"/>
  <c r="E2233" i="107"/>
  <c r="E2234" i="107"/>
  <c r="E2235" i="107"/>
  <c r="E2236" i="107"/>
  <c r="E2237" i="107"/>
  <c r="E2238" i="107"/>
  <c r="E2239" i="107"/>
  <c r="E2240" i="107"/>
  <c r="E2241" i="107"/>
  <c r="E2242" i="107"/>
  <c r="E2243" i="107"/>
  <c r="E2244" i="107"/>
  <c r="E2245" i="107"/>
  <c r="E2246" i="107"/>
  <c r="E2247" i="107"/>
  <c r="E2248" i="107"/>
  <c r="E2249" i="107"/>
  <c r="E2250" i="107"/>
  <c r="E2251" i="107"/>
  <c r="E2252" i="107"/>
  <c r="E2253" i="107"/>
  <c r="E2254" i="107"/>
  <c r="E2255" i="107"/>
  <c r="E2256" i="107"/>
  <c r="E2257" i="107"/>
  <c r="E2258" i="107"/>
  <c r="E2259" i="107"/>
  <c r="E2260" i="107"/>
  <c r="E2261" i="107"/>
  <c r="E2262" i="107"/>
  <c r="E2263" i="107"/>
  <c r="E2264" i="107"/>
  <c r="E2265" i="107"/>
  <c r="E2266" i="107"/>
  <c r="E2267" i="107"/>
  <c r="E2268" i="107"/>
  <c r="E2269" i="107"/>
  <c r="E2270" i="107"/>
  <c r="E2271" i="107"/>
  <c r="E2272" i="107"/>
  <c r="E2273" i="107"/>
  <c r="E2274" i="107"/>
  <c r="E2275" i="107"/>
  <c r="E2276" i="107"/>
  <c r="E2277" i="107"/>
  <c r="E2278" i="107"/>
  <c r="E2279" i="107"/>
  <c r="E2280" i="107"/>
  <c r="E2281" i="107"/>
  <c r="E2282" i="107"/>
  <c r="E2283" i="107"/>
  <c r="E2284" i="107"/>
  <c r="E2285" i="107"/>
  <c r="E2286" i="107"/>
  <c r="E2287" i="107"/>
  <c r="E2288" i="107"/>
  <c r="E2289" i="107"/>
  <c r="E2290" i="107"/>
  <c r="E2291" i="107"/>
  <c r="E2292" i="107"/>
  <c r="E2293" i="107"/>
  <c r="E2294" i="107"/>
  <c r="E2295" i="107"/>
  <c r="E2296" i="107"/>
  <c r="E2297" i="107"/>
  <c r="E2298" i="107"/>
  <c r="E2299" i="107"/>
  <c r="E2300" i="107"/>
  <c r="E2301" i="107"/>
  <c r="E2302" i="107"/>
  <c r="E2303" i="107"/>
  <c r="E2304" i="107"/>
  <c r="E2305" i="107"/>
  <c r="E2306" i="107"/>
  <c r="E2307" i="107"/>
  <c r="E2308" i="107"/>
  <c r="E2309" i="107"/>
  <c r="E2310" i="107"/>
  <c r="E2311" i="107"/>
  <c r="E2312" i="107"/>
  <c r="E2313" i="107"/>
  <c r="E2314" i="107"/>
  <c r="E2315" i="107"/>
  <c r="E2316" i="107"/>
  <c r="E2317" i="107"/>
  <c r="E2318" i="107"/>
  <c r="E2319" i="107"/>
  <c r="E2320" i="107"/>
  <c r="E2321" i="107"/>
  <c r="E2322" i="107"/>
  <c r="E2323" i="107"/>
  <c r="E2324" i="107"/>
  <c r="E2325" i="107"/>
  <c r="E2326" i="107"/>
  <c r="E2327" i="107"/>
  <c r="E2328" i="107"/>
  <c r="E2329" i="107"/>
  <c r="E2330" i="107"/>
  <c r="E2331" i="107"/>
  <c r="E2332" i="107"/>
  <c r="E2333" i="107"/>
  <c r="E2334" i="107"/>
  <c r="E2335" i="107"/>
  <c r="E2336" i="107"/>
  <c r="E2337" i="107"/>
  <c r="E2338" i="107"/>
  <c r="E2339" i="107"/>
  <c r="E2340" i="107"/>
  <c r="E2341" i="107"/>
  <c r="E2342" i="107"/>
  <c r="E2343" i="107"/>
  <c r="E2344" i="107"/>
  <c r="E2345" i="107"/>
  <c r="E2346" i="107"/>
  <c r="E2347" i="107"/>
  <c r="E2348" i="107"/>
  <c r="E2349" i="107"/>
  <c r="E2350" i="107"/>
  <c r="E2351" i="107"/>
  <c r="E2352" i="107"/>
  <c r="E2353" i="107"/>
  <c r="E2354" i="107"/>
  <c r="E2355" i="107"/>
  <c r="E2356" i="107"/>
  <c r="E2357" i="107"/>
  <c r="E2358" i="107"/>
  <c r="E2359" i="107"/>
  <c r="E2360" i="107"/>
  <c r="E2361" i="107"/>
  <c r="E2362" i="107"/>
  <c r="E2363" i="107"/>
  <c r="E2364" i="107"/>
  <c r="E2365" i="107"/>
  <c r="E2366" i="107"/>
  <c r="E2367" i="107"/>
  <c r="E2368" i="107"/>
  <c r="E2369" i="107"/>
  <c r="E2370" i="107"/>
  <c r="E2371" i="107"/>
  <c r="E2372" i="107"/>
  <c r="E2373" i="107"/>
  <c r="E2374" i="107"/>
  <c r="E2375" i="107"/>
  <c r="E2376" i="107"/>
  <c r="E2377" i="107"/>
  <c r="E2378" i="107"/>
  <c r="E2379" i="107"/>
  <c r="E2380" i="107"/>
  <c r="E2381" i="107"/>
  <c r="E2382" i="107"/>
  <c r="E2383" i="107"/>
  <c r="E2384" i="107"/>
  <c r="E2385" i="107"/>
  <c r="E2386" i="107"/>
  <c r="E2387" i="107"/>
  <c r="E2388" i="107"/>
  <c r="E2389" i="107"/>
  <c r="E2390" i="107"/>
  <c r="E2391" i="107"/>
  <c r="E2392" i="107"/>
  <c r="E2393" i="107"/>
  <c r="E2394" i="107"/>
  <c r="E2395" i="107"/>
  <c r="E2396" i="107"/>
  <c r="E2397" i="107"/>
  <c r="E2398" i="107"/>
  <c r="E2399" i="107"/>
  <c r="E2400" i="107"/>
  <c r="E2401" i="107"/>
  <c r="E2402" i="107"/>
  <c r="E2403" i="107"/>
  <c r="E2404" i="107"/>
  <c r="E2405" i="107"/>
  <c r="E2406" i="107"/>
  <c r="E2407" i="107"/>
  <c r="E2408" i="107"/>
  <c r="E2409" i="107"/>
  <c r="E2410" i="107"/>
  <c r="E2411" i="107"/>
  <c r="E2412" i="107"/>
  <c r="E2413" i="107"/>
  <c r="E2414" i="107"/>
  <c r="E2415" i="107"/>
  <c r="E2416" i="107"/>
  <c r="E2417" i="107"/>
  <c r="E2418" i="107"/>
  <c r="E2419" i="107"/>
  <c r="E2420" i="107"/>
  <c r="E2421" i="107"/>
  <c r="E2422" i="107"/>
  <c r="E2423" i="107"/>
  <c r="E2424" i="107"/>
  <c r="E2425" i="107"/>
  <c r="E2426" i="107"/>
  <c r="E2427" i="107"/>
  <c r="E2428" i="107"/>
  <c r="E2429" i="107"/>
  <c r="E2430" i="107"/>
  <c r="E2431" i="107"/>
  <c r="E2432" i="107"/>
  <c r="E2433" i="107"/>
  <c r="E2434" i="107"/>
  <c r="E2435" i="107"/>
  <c r="E2436" i="107"/>
  <c r="E2437" i="107"/>
  <c r="E2438" i="107"/>
  <c r="E2439" i="107"/>
  <c r="E2440" i="107"/>
  <c r="E2441" i="107"/>
  <c r="E2442" i="107"/>
  <c r="E2443" i="107"/>
  <c r="E2444" i="107"/>
  <c r="E2445" i="107"/>
  <c r="E2446" i="107"/>
  <c r="E2447" i="107"/>
  <c r="E2448" i="107"/>
  <c r="E2449" i="107"/>
  <c r="E2450" i="107"/>
  <c r="E2451" i="107"/>
  <c r="E2452" i="107"/>
  <c r="E2453" i="107"/>
  <c r="E2454" i="107"/>
  <c r="E2455" i="107"/>
  <c r="E2456" i="107"/>
  <c r="E2457" i="107"/>
  <c r="E2458" i="107"/>
  <c r="E2459" i="107"/>
  <c r="E2460" i="107"/>
  <c r="E2461" i="107"/>
  <c r="E2462" i="107"/>
  <c r="E2463" i="107"/>
  <c r="E2464" i="107"/>
  <c r="E2465" i="107"/>
  <c r="E2466" i="107"/>
  <c r="E2467" i="107"/>
  <c r="E2468" i="107"/>
  <c r="E2469" i="107"/>
  <c r="E2470" i="107"/>
  <c r="E2471" i="107"/>
  <c r="E2472" i="107"/>
  <c r="E2473" i="107"/>
  <c r="E2474" i="107"/>
  <c r="E2475" i="107"/>
  <c r="E2476" i="107"/>
  <c r="E2477" i="107"/>
  <c r="E2478" i="107"/>
  <c r="E2479" i="107"/>
  <c r="E2480" i="107"/>
  <c r="E2481" i="107"/>
  <c r="E2482" i="107"/>
  <c r="E2483" i="107"/>
  <c r="E2484" i="107"/>
  <c r="E2485" i="107"/>
  <c r="E2486" i="107"/>
  <c r="E2487" i="107"/>
  <c r="E2488" i="107"/>
  <c r="E2489" i="107"/>
  <c r="E2490" i="107"/>
  <c r="E2491" i="107"/>
  <c r="E2492" i="107"/>
  <c r="E2493" i="107"/>
  <c r="E2494" i="107"/>
  <c r="E2495" i="107"/>
  <c r="E2496" i="107"/>
  <c r="E2497" i="107"/>
  <c r="E2498" i="107"/>
  <c r="E2499" i="107"/>
  <c r="E2500" i="107"/>
  <c r="E2501" i="107"/>
  <c r="E2502" i="107"/>
  <c r="E2503" i="107"/>
  <c r="E2504" i="107"/>
  <c r="E2505" i="107"/>
  <c r="E2506" i="107"/>
  <c r="E2507" i="107"/>
  <c r="E2508" i="107"/>
  <c r="E2509" i="107"/>
  <c r="E2510" i="107"/>
  <c r="E2511" i="107"/>
  <c r="E2512" i="107"/>
  <c r="E2513" i="107"/>
  <c r="E2514" i="107"/>
  <c r="E2515" i="107"/>
  <c r="E2516" i="107"/>
  <c r="E2517" i="107"/>
  <c r="E2518" i="107"/>
  <c r="E2519" i="107"/>
  <c r="E2520" i="107"/>
  <c r="E2521" i="107"/>
  <c r="E2522" i="107"/>
  <c r="E2523" i="107"/>
  <c r="E2524" i="107"/>
  <c r="E2525" i="107"/>
  <c r="E2526" i="107"/>
  <c r="E2527" i="107"/>
  <c r="E2528" i="107"/>
  <c r="E2529" i="107"/>
  <c r="E2530" i="107"/>
  <c r="E2531" i="107"/>
  <c r="E2532" i="107"/>
  <c r="E2533" i="107"/>
  <c r="E2534" i="107"/>
  <c r="E2535" i="107"/>
  <c r="E2536" i="107"/>
  <c r="E2537" i="107"/>
  <c r="E2538" i="107"/>
  <c r="E2539" i="107"/>
  <c r="E2540" i="107"/>
  <c r="E2541" i="107"/>
  <c r="E2542" i="107"/>
  <c r="E2543" i="107"/>
  <c r="E2544" i="107"/>
  <c r="E2545" i="107"/>
  <c r="E2546" i="107"/>
  <c r="E2547" i="107"/>
  <c r="E2548" i="107"/>
  <c r="E2549" i="107"/>
  <c r="E2550" i="107"/>
  <c r="E2551" i="107"/>
  <c r="E2552" i="107"/>
  <c r="E2553" i="107"/>
  <c r="E2554" i="107"/>
  <c r="E2555" i="107"/>
  <c r="E2556" i="107"/>
  <c r="E2557" i="107"/>
  <c r="E2558" i="107"/>
  <c r="E2559" i="107"/>
  <c r="E2560" i="107"/>
  <c r="E2561" i="107"/>
  <c r="E2562" i="107"/>
  <c r="E2563" i="107"/>
  <c r="E2564" i="107"/>
  <c r="E2565" i="107"/>
  <c r="E2566" i="107"/>
  <c r="E2567" i="107"/>
  <c r="E2568" i="107"/>
  <c r="E2569" i="107"/>
  <c r="E2570" i="107"/>
  <c r="E2571" i="107"/>
  <c r="E2572" i="107"/>
  <c r="E2573" i="107"/>
  <c r="E2574" i="107"/>
  <c r="E2575" i="107"/>
  <c r="E2576" i="107"/>
  <c r="E2577" i="107"/>
  <c r="E2578" i="107"/>
  <c r="E2579" i="107"/>
  <c r="E2580" i="107"/>
  <c r="E2581" i="107"/>
  <c r="E2582" i="107"/>
  <c r="E2583" i="107"/>
  <c r="E2584" i="107"/>
  <c r="E2585" i="107"/>
  <c r="E2586" i="107"/>
  <c r="E2587" i="107"/>
  <c r="E2588" i="107"/>
  <c r="E2589" i="107"/>
  <c r="E2590" i="107"/>
  <c r="E2591" i="107"/>
  <c r="E2592" i="107"/>
  <c r="E2593" i="107"/>
  <c r="E2594" i="107"/>
  <c r="E2595" i="107"/>
  <c r="E2596" i="107"/>
  <c r="E2597" i="107"/>
  <c r="E2598" i="107"/>
  <c r="E2599" i="107"/>
  <c r="E2600" i="107"/>
  <c r="E2601" i="107"/>
  <c r="E2602" i="107"/>
  <c r="E2603" i="107"/>
  <c r="E2604" i="107"/>
  <c r="E2605" i="107"/>
  <c r="E2606" i="107"/>
  <c r="E2607" i="107"/>
  <c r="E2608" i="107"/>
  <c r="E2609" i="107"/>
  <c r="E2610" i="107"/>
  <c r="E2611" i="107"/>
  <c r="E2612" i="107"/>
  <c r="E2613" i="107"/>
  <c r="E2614" i="107"/>
  <c r="E2615" i="107"/>
  <c r="E2616" i="107"/>
  <c r="E2617" i="107"/>
  <c r="E2618" i="107"/>
  <c r="E2619" i="107"/>
  <c r="E2620" i="107"/>
  <c r="E2621" i="107"/>
  <c r="E2622" i="107"/>
  <c r="E2623" i="107"/>
  <c r="E2624" i="107"/>
  <c r="E2625" i="107"/>
  <c r="E2626" i="107"/>
  <c r="E2627" i="107"/>
  <c r="E2628" i="107"/>
  <c r="E2629" i="107"/>
  <c r="E2630" i="107"/>
  <c r="E2631" i="107"/>
  <c r="E2632" i="107"/>
  <c r="E2633" i="107"/>
  <c r="E2634" i="107"/>
  <c r="E2635" i="107"/>
  <c r="E2636" i="107"/>
  <c r="E2637" i="107"/>
  <c r="E2638" i="107"/>
  <c r="E2639" i="107"/>
  <c r="E2640" i="107"/>
  <c r="E2641" i="107"/>
  <c r="E2642" i="107"/>
  <c r="E2643" i="107"/>
  <c r="E2644" i="107"/>
  <c r="E2645" i="107"/>
  <c r="E2646" i="107"/>
  <c r="E2647" i="107"/>
  <c r="E2648" i="107"/>
  <c r="E2649" i="107"/>
  <c r="E2650" i="107"/>
  <c r="E2651" i="107"/>
  <c r="E2652" i="107"/>
  <c r="E2653" i="107"/>
  <c r="E2654" i="107"/>
  <c r="E2655" i="107"/>
  <c r="E2656" i="107"/>
  <c r="E2657" i="107"/>
  <c r="E2658" i="107"/>
  <c r="E2659" i="107"/>
  <c r="E2660" i="107"/>
  <c r="E2661" i="107"/>
  <c r="E2662" i="107"/>
  <c r="E2663" i="107"/>
  <c r="E2664" i="107"/>
  <c r="E2665" i="107"/>
  <c r="E2666" i="107"/>
  <c r="E2667" i="107"/>
  <c r="E2668" i="107"/>
  <c r="E2669" i="107"/>
  <c r="E2670" i="107"/>
  <c r="E2671" i="107"/>
  <c r="E2672" i="107"/>
  <c r="E2673" i="107"/>
  <c r="E2674" i="107"/>
  <c r="E2675" i="107"/>
  <c r="E2676" i="107"/>
  <c r="E2677" i="107"/>
  <c r="E2678" i="107"/>
  <c r="E2679" i="107"/>
  <c r="E2680" i="107"/>
  <c r="E2681" i="107"/>
  <c r="E2682" i="107"/>
  <c r="E2683" i="107"/>
  <c r="E2684" i="107"/>
  <c r="E2685" i="107"/>
  <c r="E2686" i="107"/>
  <c r="E2687" i="107"/>
  <c r="E2688" i="107"/>
  <c r="E2689" i="107"/>
  <c r="E2690" i="107"/>
  <c r="E2691" i="107"/>
  <c r="E2692" i="107"/>
  <c r="E2693" i="107"/>
  <c r="E2694" i="107"/>
  <c r="E2695" i="107"/>
  <c r="E2696" i="107"/>
  <c r="E2697" i="107"/>
  <c r="E2698" i="107"/>
  <c r="E2699" i="107"/>
  <c r="E2700" i="107"/>
  <c r="E2701" i="107"/>
  <c r="E2702" i="107"/>
  <c r="E2703" i="107"/>
  <c r="E2704" i="107"/>
  <c r="E2705" i="107"/>
  <c r="E2706" i="107"/>
  <c r="E2707" i="107"/>
  <c r="E2708" i="107"/>
  <c r="E2709" i="107"/>
  <c r="E2710" i="107"/>
  <c r="E2711" i="107"/>
  <c r="E2712" i="107"/>
  <c r="E2713" i="107"/>
  <c r="E2714" i="107"/>
  <c r="E2715" i="107"/>
  <c r="E2716" i="107"/>
  <c r="E2717" i="107"/>
  <c r="E2718" i="107"/>
  <c r="E2719" i="107"/>
  <c r="E2720" i="107"/>
  <c r="E2721" i="107"/>
  <c r="E2722" i="107"/>
  <c r="E2723" i="107"/>
  <c r="E2724" i="107"/>
  <c r="E2725" i="107"/>
  <c r="E2726" i="107"/>
  <c r="E2727" i="107"/>
  <c r="E2728" i="107"/>
  <c r="E2729" i="107"/>
  <c r="E2730" i="107"/>
  <c r="E2731" i="107"/>
  <c r="E2732" i="107"/>
  <c r="E2733" i="107"/>
  <c r="E2734" i="107"/>
  <c r="E2735" i="107"/>
  <c r="E2736" i="107"/>
  <c r="E2737" i="107"/>
  <c r="E2738" i="107"/>
  <c r="E2739" i="107"/>
  <c r="E2740" i="107"/>
  <c r="E2741" i="107"/>
  <c r="E2742" i="107"/>
  <c r="E2743" i="107"/>
  <c r="E2744" i="107"/>
  <c r="E2745" i="107"/>
  <c r="E2746" i="107"/>
  <c r="E2747" i="107"/>
  <c r="E2748" i="107"/>
  <c r="E2749" i="107"/>
  <c r="E2750" i="107"/>
  <c r="E2751" i="107"/>
  <c r="E2752" i="107"/>
  <c r="E2753" i="107"/>
  <c r="E2754" i="107"/>
  <c r="E2755" i="107"/>
  <c r="E2756" i="107"/>
  <c r="E2757" i="107"/>
  <c r="E2758" i="107"/>
  <c r="E2759" i="107"/>
  <c r="E2760" i="107"/>
  <c r="E2761" i="107"/>
  <c r="E2762" i="107"/>
  <c r="E2763" i="107"/>
  <c r="E2764" i="107"/>
  <c r="E2765" i="107"/>
  <c r="E2766" i="107"/>
  <c r="E2767" i="107"/>
  <c r="E2768" i="107"/>
  <c r="E2769" i="107"/>
  <c r="E2770" i="107"/>
  <c r="E2771" i="107"/>
  <c r="E2772" i="107"/>
  <c r="E2773" i="107"/>
  <c r="E2774" i="107"/>
  <c r="E2775" i="107"/>
  <c r="E2776" i="107"/>
  <c r="E2777" i="107"/>
  <c r="E2778" i="107"/>
  <c r="E2779" i="107"/>
  <c r="E2780" i="107"/>
  <c r="E2781" i="107"/>
  <c r="E2782" i="107"/>
  <c r="E2783" i="107"/>
  <c r="E2784" i="107"/>
  <c r="E2785" i="107"/>
  <c r="E2786" i="107"/>
  <c r="E2787" i="107"/>
  <c r="E2788" i="107"/>
  <c r="E2789" i="107"/>
  <c r="E2790" i="107"/>
  <c r="E2791" i="107"/>
  <c r="E2792" i="107"/>
  <c r="E2793" i="107"/>
  <c r="E2794" i="107"/>
  <c r="E2795" i="107"/>
  <c r="E2796" i="107"/>
  <c r="E2797" i="107"/>
  <c r="E2798" i="107"/>
  <c r="E2799" i="107"/>
  <c r="E2800" i="107"/>
  <c r="E2801" i="107"/>
  <c r="E2802" i="107"/>
  <c r="E2803" i="107"/>
  <c r="E2804" i="107"/>
  <c r="E2805" i="107"/>
  <c r="E2806" i="107"/>
  <c r="E2807" i="107"/>
  <c r="E2808" i="107"/>
  <c r="E2809" i="107"/>
  <c r="E2810" i="107"/>
  <c r="E2811" i="107"/>
  <c r="E2812" i="107"/>
  <c r="E2813" i="107"/>
  <c r="E2814" i="107"/>
  <c r="E2815" i="107"/>
  <c r="E2816" i="107"/>
  <c r="E2817" i="107"/>
  <c r="E2818" i="107"/>
  <c r="E2819" i="107"/>
  <c r="E2820" i="107"/>
  <c r="E2821" i="107"/>
  <c r="E2822" i="107"/>
  <c r="E2823" i="107"/>
  <c r="E2824" i="107"/>
  <c r="E2825" i="107"/>
  <c r="E2826" i="107"/>
  <c r="E2827" i="107"/>
  <c r="E2828" i="107"/>
  <c r="E2829" i="107"/>
  <c r="E2830" i="107"/>
  <c r="E2831" i="107"/>
  <c r="E2832" i="107"/>
  <c r="E2833" i="107"/>
  <c r="E2834" i="107"/>
  <c r="E2835" i="107"/>
  <c r="E2836" i="107"/>
  <c r="E2837" i="107"/>
  <c r="E2838" i="107"/>
  <c r="E2839" i="107"/>
  <c r="E2840" i="107"/>
  <c r="E2841" i="107"/>
  <c r="E2842" i="107"/>
  <c r="E2843" i="107"/>
  <c r="E2844" i="107"/>
  <c r="E2845" i="107"/>
  <c r="E2846" i="107"/>
  <c r="E2847" i="107"/>
  <c r="E2848" i="107"/>
  <c r="E2849" i="107"/>
  <c r="E2850" i="107"/>
  <c r="E2851" i="107"/>
  <c r="E2852" i="107"/>
  <c r="E2853" i="107"/>
  <c r="E2854" i="107"/>
  <c r="E2855" i="107"/>
  <c r="E2856" i="107"/>
  <c r="E2857" i="107"/>
  <c r="E2858" i="107"/>
  <c r="E2859" i="107"/>
  <c r="E2860" i="107"/>
  <c r="E2861" i="107"/>
  <c r="E2862" i="107"/>
  <c r="E2863" i="107"/>
  <c r="E2864" i="107"/>
  <c r="E2865" i="107"/>
  <c r="E2866" i="107"/>
  <c r="E2867" i="107"/>
  <c r="E2868" i="107"/>
  <c r="E2869" i="107"/>
  <c r="E2870" i="107"/>
  <c r="E2871" i="107"/>
  <c r="E2872" i="107"/>
  <c r="E2873" i="107"/>
  <c r="E2874" i="107"/>
  <c r="E2875" i="107"/>
  <c r="E2876" i="107"/>
  <c r="E2877" i="107"/>
  <c r="E2878" i="107"/>
  <c r="E2879" i="107"/>
  <c r="E2880" i="107"/>
  <c r="E2881" i="107"/>
  <c r="E2882" i="107"/>
  <c r="E2883" i="107"/>
  <c r="E2884" i="107"/>
  <c r="E2885" i="107"/>
  <c r="E2886" i="107"/>
  <c r="E2887" i="107"/>
  <c r="E2888" i="107"/>
  <c r="E2889" i="107"/>
  <c r="E2890" i="107"/>
  <c r="E2891" i="107"/>
  <c r="E2892" i="107"/>
  <c r="E2893" i="107"/>
  <c r="E2894" i="107"/>
  <c r="E2895" i="107"/>
  <c r="E2896" i="107"/>
  <c r="E2897" i="107"/>
  <c r="E2898" i="107"/>
  <c r="E2899" i="107"/>
  <c r="E2900" i="107"/>
  <c r="E2901" i="107"/>
  <c r="E2902" i="107"/>
  <c r="E2903" i="107"/>
  <c r="E2904" i="107"/>
  <c r="E2905" i="107"/>
  <c r="E2906" i="107"/>
  <c r="E2907" i="107"/>
  <c r="E2908" i="107"/>
  <c r="E2909" i="107"/>
  <c r="E2910" i="107"/>
  <c r="E2911" i="107"/>
  <c r="E2912" i="107"/>
  <c r="E2913" i="107"/>
  <c r="E2914" i="107"/>
  <c r="E2915" i="107"/>
  <c r="E2916" i="107"/>
  <c r="E2917" i="107"/>
  <c r="E2918" i="107"/>
  <c r="E2919" i="107"/>
  <c r="E2920" i="107"/>
  <c r="E2921" i="107"/>
  <c r="E2922" i="107"/>
  <c r="E2923" i="107"/>
  <c r="E2924" i="107"/>
  <c r="E2925" i="107"/>
  <c r="E2926" i="107"/>
  <c r="E2927" i="107"/>
  <c r="E2928" i="107"/>
  <c r="E2929" i="107"/>
  <c r="E2930" i="107"/>
  <c r="E2931" i="107"/>
  <c r="E2932" i="107"/>
  <c r="E2933" i="107"/>
  <c r="E2934" i="107"/>
  <c r="E2935" i="107"/>
  <c r="E2936" i="107"/>
  <c r="E2937" i="107"/>
  <c r="E2938" i="107"/>
  <c r="E2939" i="107"/>
  <c r="E2940" i="107"/>
  <c r="E2941" i="107"/>
  <c r="E2942" i="107"/>
  <c r="E2943" i="107"/>
  <c r="E2944" i="107"/>
  <c r="E2945" i="107"/>
  <c r="E2946" i="107"/>
  <c r="E2947" i="107"/>
  <c r="E2948" i="107"/>
  <c r="E2949" i="107"/>
  <c r="E2950" i="107"/>
  <c r="E2951" i="107"/>
  <c r="E2952" i="107"/>
  <c r="E2953" i="107"/>
  <c r="E2954" i="107"/>
  <c r="E2955" i="107"/>
  <c r="E2956" i="107"/>
  <c r="E2957" i="107"/>
  <c r="E2958" i="107"/>
  <c r="E2959" i="107"/>
  <c r="E2960" i="107"/>
  <c r="E2961" i="107"/>
  <c r="E2962" i="107"/>
  <c r="E2963" i="107"/>
  <c r="E2964" i="107"/>
  <c r="E2965" i="107"/>
  <c r="E2966" i="107"/>
  <c r="E2967" i="107"/>
  <c r="E2968" i="107"/>
  <c r="E2969" i="107"/>
  <c r="E2970" i="107"/>
  <c r="E2971" i="107"/>
  <c r="E2972" i="107"/>
  <c r="E2973" i="107"/>
  <c r="E2974" i="107"/>
  <c r="E2975" i="107"/>
  <c r="E2976" i="107"/>
  <c r="E2977" i="107"/>
  <c r="E2978" i="107"/>
  <c r="E2979" i="107"/>
  <c r="E2980" i="107"/>
  <c r="E2981" i="107"/>
  <c r="E2982" i="107"/>
  <c r="E2983" i="107"/>
  <c r="E2984" i="107"/>
  <c r="E2985" i="107"/>
  <c r="E2986" i="107"/>
  <c r="E2987" i="107"/>
  <c r="E2988" i="107"/>
  <c r="E2989" i="107"/>
  <c r="E2990" i="107"/>
  <c r="E2991" i="107"/>
  <c r="E2992" i="107"/>
  <c r="E2993" i="107"/>
  <c r="E2994" i="107"/>
  <c r="E2995" i="107"/>
  <c r="E2996" i="107"/>
  <c r="E2997" i="107"/>
  <c r="E2998" i="107"/>
  <c r="E2999" i="107"/>
  <c r="E3000" i="107"/>
  <c r="E3001" i="107"/>
  <c r="E3002" i="107"/>
  <c r="E3003" i="107"/>
  <c r="E3004" i="107"/>
  <c r="E3005" i="107"/>
  <c r="E3006" i="107"/>
  <c r="E3007" i="107"/>
  <c r="E3008" i="107"/>
  <c r="E3009" i="107"/>
  <c r="E3010" i="107"/>
  <c r="E3011" i="107"/>
  <c r="E3012" i="107"/>
  <c r="E3013" i="107"/>
  <c r="E3014" i="107"/>
  <c r="E3015" i="107"/>
  <c r="E3016" i="107"/>
  <c r="E3017" i="107"/>
  <c r="E3018" i="107"/>
  <c r="E3019" i="107"/>
  <c r="E3020" i="107"/>
  <c r="E3021" i="107"/>
  <c r="E3022" i="107"/>
  <c r="E3023" i="107"/>
  <c r="E3024" i="107"/>
  <c r="E3025" i="107"/>
  <c r="E3026" i="107"/>
  <c r="E3027" i="107"/>
  <c r="E3028" i="107"/>
  <c r="E3029" i="107"/>
  <c r="E3030" i="107"/>
  <c r="E3031" i="107"/>
  <c r="E3032" i="107"/>
  <c r="E3033" i="107"/>
  <c r="E3034" i="107"/>
  <c r="E3035" i="107"/>
  <c r="E3036" i="107"/>
  <c r="E3037" i="107"/>
  <c r="E3038" i="107"/>
  <c r="E3039" i="107"/>
  <c r="E3040" i="107"/>
  <c r="E3041" i="107"/>
  <c r="E3042" i="107"/>
  <c r="E3043" i="107"/>
  <c r="E3044" i="107"/>
  <c r="E3045" i="107"/>
  <c r="E3046" i="107"/>
  <c r="E3047" i="107"/>
  <c r="E3048" i="107"/>
  <c r="E3049" i="107"/>
  <c r="E3050" i="107"/>
  <c r="E3051" i="107"/>
  <c r="E3052" i="107"/>
  <c r="E3053" i="107"/>
  <c r="E3054" i="107"/>
  <c r="E3055" i="107"/>
  <c r="E3056" i="107"/>
  <c r="E3057" i="107"/>
  <c r="E3058" i="107"/>
  <c r="E3059" i="107"/>
  <c r="E3060" i="107"/>
  <c r="E3061" i="107"/>
  <c r="E3062" i="107"/>
  <c r="E3063" i="107"/>
  <c r="E3064" i="107"/>
  <c r="E3065" i="107"/>
  <c r="E3066" i="107"/>
  <c r="E3067" i="107"/>
  <c r="E3068" i="107"/>
  <c r="E3069" i="107"/>
  <c r="E3070" i="107"/>
  <c r="E3071" i="107"/>
  <c r="E3072" i="107"/>
  <c r="E3073" i="107"/>
  <c r="E3074" i="107"/>
  <c r="E3075" i="107"/>
  <c r="E3076" i="107"/>
  <c r="E3077" i="107"/>
  <c r="E3078" i="107"/>
  <c r="E3079" i="107"/>
  <c r="E3080" i="107"/>
  <c r="E3081" i="107"/>
  <c r="E3082" i="107"/>
  <c r="E3083" i="107"/>
  <c r="E3084" i="107"/>
  <c r="E3085" i="107"/>
  <c r="E3086" i="107"/>
  <c r="E3087" i="107"/>
  <c r="E3088" i="107"/>
  <c r="E3089" i="107"/>
  <c r="E3090" i="107"/>
  <c r="E3091" i="107"/>
  <c r="E3092" i="107"/>
  <c r="E3093" i="107"/>
  <c r="E3094" i="107"/>
  <c r="E3095" i="107"/>
  <c r="E3096" i="107"/>
  <c r="E3097" i="107"/>
  <c r="E3098" i="107"/>
  <c r="E3099" i="107"/>
  <c r="E3100" i="107"/>
  <c r="E3101" i="107"/>
  <c r="E3102" i="107"/>
  <c r="E3103" i="107"/>
  <c r="E3104" i="107"/>
  <c r="E3105" i="107"/>
  <c r="E3106" i="107"/>
  <c r="E3107" i="107"/>
  <c r="E3108" i="107"/>
  <c r="E3109" i="107"/>
  <c r="E3110" i="107"/>
  <c r="E3111" i="107"/>
  <c r="E3112" i="107"/>
  <c r="E3113" i="107"/>
  <c r="E3114" i="107"/>
  <c r="E3115" i="107"/>
  <c r="E3116" i="107"/>
  <c r="E3117" i="107"/>
  <c r="E3118" i="107"/>
  <c r="E3119" i="107"/>
  <c r="E3120" i="107"/>
  <c r="E3121" i="107"/>
  <c r="E3122" i="107"/>
  <c r="E3123" i="107"/>
  <c r="E3124" i="107"/>
  <c r="E3125" i="107"/>
  <c r="E3126" i="107"/>
  <c r="E3127" i="107"/>
  <c r="E3128" i="107"/>
  <c r="E3129" i="107"/>
  <c r="E3130" i="107"/>
  <c r="E3131" i="107"/>
  <c r="E3132" i="107"/>
  <c r="E3133" i="107"/>
  <c r="E3134" i="107"/>
  <c r="E3135" i="107"/>
  <c r="E3136" i="107"/>
  <c r="E3137" i="107"/>
  <c r="E3138" i="107"/>
  <c r="E3139" i="107"/>
  <c r="E3140" i="107"/>
  <c r="E3141" i="107"/>
  <c r="E3142" i="107"/>
  <c r="E3143" i="107"/>
  <c r="E3144" i="107"/>
  <c r="E3145" i="107"/>
  <c r="E3146" i="107"/>
  <c r="E3147" i="107"/>
  <c r="E3148" i="107"/>
  <c r="E3149" i="107"/>
  <c r="E3150" i="107"/>
  <c r="E3151" i="107"/>
  <c r="E3152" i="107"/>
  <c r="E3153" i="107"/>
  <c r="E3154" i="107"/>
  <c r="E3155" i="107"/>
  <c r="E3156" i="107"/>
  <c r="E3157" i="107"/>
  <c r="E3158" i="107"/>
  <c r="E3159" i="107"/>
  <c r="E3160" i="107"/>
  <c r="E3161" i="107"/>
  <c r="E3162" i="107"/>
  <c r="E3163" i="107"/>
  <c r="E3164" i="107"/>
  <c r="E3165" i="107"/>
  <c r="E3166" i="107"/>
  <c r="E3167" i="107"/>
  <c r="E3168" i="107"/>
  <c r="E3169" i="107"/>
  <c r="E3170" i="107"/>
  <c r="E3171" i="107"/>
  <c r="E3172" i="107"/>
  <c r="E3173" i="107"/>
  <c r="E3174" i="107"/>
  <c r="E3175" i="107"/>
  <c r="E3176" i="107"/>
  <c r="E3177" i="107"/>
  <c r="E3178" i="107"/>
  <c r="E3179" i="107"/>
  <c r="E3180" i="107"/>
  <c r="E3181" i="107"/>
  <c r="E3182" i="107"/>
  <c r="E3183" i="107"/>
  <c r="E3184" i="107"/>
  <c r="E3185" i="107"/>
  <c r="E3186" i="107"/>
  <c r="E3187" i="107"/>
  <c r="E3188" i="107"/>
  <c r="E3189" i="107"/>
  <c r="E3190" i="107"/>
  <c r="E3191" i="107"/>
  <c r="E3192" i="107"/>
  <c r="E3193" i="107"/>
  <c r="E3194" i="107"/>
  <c r="E3195" i="107"/>
  <c r="E3196" i="107"/>
  <c r="E3197" i="107"/>
  <c r="E3198" i="107"/>
  <c r="E3199" i="107"/>
  <c r="E3200" i="107"/>
  <c r="E3201" i="107"/>
  <c r="E3202" i="107"/>
  <c r="E3203" i="107"/>
  <c r="E3204" i="107"/>
  <c r="E3205" i="107"/>
  <c r="E3206" i="107"/>
  <c r="E3207" i="107"/>
  <c r="E3208" i="107"/>
  <c r="E3209" i="107"/>
  <c r="E3210" i="107"/>
  <c r="E3211" i="107"/>
  <c r="E3212" i="107"/>
  <c r="E3213" i="107"/>
  <c r="E3214" i="107"/>
  <c r="E3215" i="107"/>
  <c r="E3216" i="107"/>
  <c r="E3217" i="107"/>
  <c r="E3218" i="107"/>
  <c r="E3219" i="107"/>
  <c r="E3220" i="107"/>
  <c r="E3221" i="107"/>
  <c r="E3222" i="107"/>
  <c r="E3223" i="107"/>
  <c r="E3224" i="107"/>
  <c r="E3225" i="107"/>
  <c r="E3226" i="107"/>
  <c r="E3227" i="107"/>
  <c r="E3228" i="107"/>
  <c r="E3229" i="107"/>
  <c r="E3230" i="107"/>
  <c r="E3231" i="107"/>
  <c r="E3232" i="107"/>
  <c r="E3233" i="107"/>
  <c r="E3234" i="107"/>
  <c r="E3235" i="107"/>
  <c r="E3236" i="107"/>
  <c r="E3237" i="107"/>
  <c r="E3238" i="107"/>
  <c r="E3239" i="107"/>
  <c r="E3240" i="107"/>
  <c r="E3241" i="107"/>
  <c r="E3242" i="107"/>
  <c r="E3243" i="107"/>
  <c r="E3244" i="107"/>
  <c r="E3245" i="107"/>
  <c r="E3246" i="107"/>
  <c r="E3247" i="107"/>
  <c r="E3248" i="107"/>
  <c r="E3249" i="107"/>
  <c r="E3250" i="107"/>
  <c r="E3251" i="107"/>
  <c r="E3252" i="107"/>
  <c r="E3253" i="107"/>
  <c r="E3254" i="107"/>
  <c r="E3255" i="107"/>
  <c r="E3256" i="107"/>
  <c r="E3257" i="107"/>
  <c r="E3258" i="107"/>
  <c r="E3259" i="107"/>
  <c r="E3260" i="107"/>
  <c r="E3261" i="107"/>
  <c r="E3262" i="107"/>
  <c r="E3263" i="107"/>
  <c r="E3264" i="107"/>
  <c r="E3265" i="107"/>
  <c r="E3266" i="107"/>
  <c r="E3267" i="107"/>
  <c r="E3268" i="107"/>
  <c r="E3269" i="107"/>
  <c r="E3270" i="107"/>
  <c r="E3271" i="107"/>
  <c r="E3272" i="107"/>
  <c r="E3273" i="107"/>
  <c r="E3274" i="107"/>
  <c r="E3275" i="107"/>
  <c r="E3276" i="107"/>
  <c r="E3277" i="107"/>
  <c r="E3278" i="107"/>
  <c r="E3279" i="107"/>
  <c r="E3280" i="107"/>
  <c r="E3281" i="107"/>
  <c r="E3282" i="107"/>
  <c r="E3283" i="107"/>
  <c r="E3284" i="107"/>
  <c r="E3285" i="107"/>
  <c r="E3286" i="107"/>
  <c r="E3287" i="107"/>
  <c r="E3288" i="107"/>
  <c r="E3289" i="107"/>
  <c r="E3290" i="107"/>
  <c r="E3291" i="107"/>
  <c r="E3292" i="107"/>
  <c r="E3293" i="107"/>
  <c r="E3294" i="107"/>
  <c r="E3295" i="107"/>
  <c r="E3296" i="107"/>
  <c r="E3297" i="107"/>
  <c r="E3298" i="107"/>
  <c r="E3299" i="107"/>
  <c r="E3300" i="107"/>
  <c r="E3301" i="107"/>
  <c r="E3302" i="107"/>
  <c r="E3303" i="107"/>
  <c r="E3304" i="107"/>
  <c r="E3305" i="107"/>
  <c r="E3306" i="107"/>
  <c r="E3307" i="107"/>
  <c r="E3308" i="107"/>
  <c r="E3309" i="107"/>
  <c r="E3310" i="107"/>
  <c r="E3311" i="107"/>
  <c r="E3312" i="107"/>
  <c r="E3313" i="107"/>
  <c r="E3314" i="107"/>
  <c r="E3315" i="107"/>
  <c r="E3316" i="107"/>
  <c r="E3317" i="107"/>
  <c r="E3318" i="107"/>
  <c r="E3319" i="107"/>
  <c r="E3320" i="107"/>
  <c r="E3321" i="107"/>
  <c r="E3322" i="107"/>
  <c r="E3323" i="107"/>
  <c r="E3324" i="107"/>
  <c r="E3325" i="107"/>
  <c r="E3326" i="107"/>
  <c r="E3327" i="107"/>
  <c r="E3328" i="107"/>
  <c r="E3329" i="107"/>
  <c r="E3330" i="107"/>
  <c r="E3331" i="107"/>
  <c r="E3332" i="107"/>
  <c r="E3333" i="107"/>
  <c r="E3334" i="107"/>
  <c r="E3335" i="107"/>
  <c r="E3336" i="107"/>
  <c r="E3337" i="107"/>
  <c r="E3338" i="107"/>
  <c r="E3339" i="107"/>
  <c r="E3340" i="107"/>
  <c r="E3341" i="107"/>
  <c r="E3342" i="107"/>
  <c r="E3343" i="107"/>
  <c r="E3344" i="107"/>
  <c r="E3345" i="107"/>
  <c r="E3346" i="107"/>
  <c r="E3347" i="107"/>
  <c r="E3348" i="107"/>
  <c r="E3349" i="107"/>
  <c r="E3350" i="107"/>
  <c r="E3351" i="107"/>
  <c r="E3352" i="107"/>
  <c r="E3353" i="107"/>
  <c r="E3354" i="107"/>
  <c r="E3355" i="107"/>
  <c r="E3356" i="107"/>
  <c r="E3357" i="107"/>
  <c r="E3358" i="107"/>
  <c r="E3359" i="107"/>
  <c r="E3360" i="107"/>
  <c r="E3361" i="107"/>
  <c r="E3362" i="107"/>
  <c r="E3363" i="107"/>
  <c r="E3364" i="107"/>
  <c r="E3365" i="107"/>
  <c r="E3366" i="107"/>
  <c r="E3367" i="107"/>
  <c r="E3368" i="107"/>
  <c r="E3369" i="107"/>
  <c r="E3370" i="107"/>
  <c r="E3371" i="107"/>
  <c r="E3372" i="107"/>
  <c r="E3373" i="107"/>
  <c r="E3374" i="107"/>
  <c r="E3375" i="107"/>
  <c r="E3376" i="107"/>
  <c r="E3377" i="107"/>
  <c r="E3378" i="107"/>
  <c r="E3379" i="107"/>
  <c r="E3380" i="107"/>
  <c r="E3381" i="107"/>
  <c r="E3382" i="107"/>
  <c r="E3383" i="107"/>
  <c r="E3384" i="107"/>
  <c r="E3385" i="107"/>
  <c r="E3386" i="107"/>
  <c r="E3387" i="107"/>
  <c r="E3388" i="107"/>
  <c r="E3389" i="107"/>
  <c r="E3390" i="107"/>
  <c r="E3391" i="107"/>
  <c r="E3392" i="107"/>
  <c r="E3393" i="107"/>
  <c r="E3394" i="107"/>
  <c r="E3395" i="107"/>
  <c r="E3396" i="107"/>
  <c r="E3397" i="107"/>
  <c r="E3398" i="107"/>
  <c r="E3399" i="107"/>
  <c r="E3400" i="107"/>
  <c r="E3401" i="107"/>
  <c r="E3402" i="107"/>
  <c r="E3403" i="107"/>
  <c r="E3404" i="107"/>
  <c r="E3405" i="107"/>
  <c r="E3406" i="107"/>
  <c r="E3407" i="107"/>
  <c r="E3408" i="107"/>
  <c r="E3409" i="107"/>
  <c r="E3410" i="107"/>
  <c r="E3411" i="107"/>
  <c r="E3412" i="107"/>
  <c r="E3413" i="107"/>
  <c r="E3414" i="107"/>
  <c r="E3415" i="107"/>
  <c r="E3416" i="107"/>
  <c r="E3417" i="107"/>
  <c r="E3418" i="107"/>
  <c r="E3419" i="107"/>
  <c r="E3420" i="107"/>
  <c r="E3421" i="107"/>
  <c r="E3422" i="107"/>
  <c r="E3423" i="107"/>
  <c r="E3424" i="107"/>
  <c r="E3425" i="107"/>
  <c r="E3426" i="107"/>
  <c r="E3427" i="107"/>
  <c r="E3428" i="107"/>
  <c r="E3429" i="107"/>
  <c r="E3430" i="107"/>
  <c r="E3431" i="107"/>
  <c r="E3432" i="107"/>
  <c r="E3433" i="107"/>
  <c r="E3434" i="107"/>
  <c r="E3435" i="107"/>
  <c r="E3436" i="107"/>
  <c r="E3437" i="107"/>
  <c r="E3438" i="107"/>
  <c r="E3439" i="107"/>
  <c r="E3440" i="107"/>
  <c r="E3441" i="107"/>
  <c r="E3442" i="107"/>
  <c r="E3443" i="107"/>
  <c r="E3444" i="107"/>
  <c r="E3445" i="107"/>
  <c r="E3446" i="107"/>
  <c r="E3447" i="107"/>
  <c r="E3448" i="107"/>
  <c r="E3449" i="107"/>
  <c r="E3450" i="107"/>
  <c r="E3451" i="107"/>
  <c r="E3452" i="107"/>
  <c r="E3453" i="107"/>
  <c r="E3454" i="107"/>
  <c r="E3455" i="107"/>
  <c r="E3456" i="107"/>
  <c r="E3457" i="107"/>
  <c r="E3458" i="107"/>
  <c r="E3459" i="107"/>
  <c r="E3460" i="107"/>
  <c r="E3461" i="107"/>
  <c r="E3462" i="107"/>
  <c r="E3463" i="107"/>
  <c r="E3464" i="107"/>
  <c r="E3465" i="107"/>
  <c r="E3466" i="107"/>
  <c r="E3467" i="107"/>
  <c r="E3468" i="107"/>
  <c r="E3469" i="107"/>
  <c r="E3470" i="107"/>
  <c r="E3471" i="107"/>
  <c r="E3472" i="107"/>
  <c r="E3473" i="107"/>
  <c r="E3474" i="107"/>
  <c r="E3475" i="107"/>
  <c r="E3476" i="107"/>
  <c r="E3477" i="107"/>
  <c r="E3478" i="107"/>
  <c r="E3479" i="107"/>
  <c r="E3480" i="107"/>
  <c r="E3481" i="107"/>
  <c r="E3482" i="107"/>
  <c r="E3483" i="107"/>
  <c r="E3484" i="107"/>
  <c r="E3485" i="107"/>
  <c r="E3486" i="107"/>
  <c r="E3487" i="107"/>
  <c r="E3488" i="107"/>
  <c r="E3489" i="107"/>
  <c r="E3490" i="107"/>
  <c r="E3491" i="107"/>
  <c r="E3492" i="107"/>
  <c r="E3493" i="107"/>
  <c r="E3494" i="107"/>
  <c r="E3495" i="107"/>
  <c r="E3496" i="107"/>
  <c r="E3497" i="107"/>
  <c r="E3498" i="107"/>
  <c r="E3499" i="107"/>
  <c r="E3500" i="107"/>
  <c r="E3501" i="107"/>
  <c r="E3502" i="107"/>
  <c r="E3503" i="107"/>
  <c r="E3504" i="107"/>
  <c r="E3505" i="107"/>
  <c r="E3506" i="107"/>
  <c r="E3507" i="107"/>
  <c r="E3508" i="107"/>
  <c r="E3509" i="107"/>
  <c r="E3510" i="107"/>
  <c r="E3511" i="107"/>
  <c r="E3512" i="107"/>
  <c r="E3513" i="107"/>
  <c r="E3514" i="107"/>
  <c r="E3515" i="107"/>
  <c r="E3516" i="107"/>
  <c r="E3517" i="107"/>
  <c r="E3518" i="107"/>
  <c r="E3519" i="107"/>
  <c r="E3520" i="107"/>
  <c r="E3521" i="107"/>
  <c r="E3522" i="107"/>
  <c r="E3523" i="107"/>
  <c r="E3524" i="107"/>
  <c r="E3525" i="107"/>
  <c r="E3526" i="107"/>
  <c r="E3527" i="107"/>
  <c r="E3528" i="107"/>
  <c r="E3529" i="107"/>
  <c r="E3530" i="107"/>
  <c r="E3531" i="107"/>
  <c r="E3532" i="107"/>
  <c r="E3533" i="107"/>
  <c r="E3534" i="107"/>
  <c r="E3535" i="107"/>
  <c r="E3536" i="107"/>
  <c r="E3537" i="107"/>
  <c r="E3538" i="107"/>
  <c r="E3539" i="107"/>
  <c r="E3540" i="107"/>
  <c r="E3541" i="107"/>
  <c r="E3542" i="107"/>
  <c r="E3543" i="107"/>
  <c r="E3544" i="107"/>
  <c r="E3545" i="107"/>
  <c r="E3546" i="107"/>
  <c r="E3547" i="107"/>
  <c r="E3548" i="107"/>
  <c r="E3549" i="107"/>
  <c r="E3550" i="107"/>
  <c r="E3551" i="107"/>
  <c r="E3552" i="107"/>
  <c r="E3553" i="107"/>
  <c r="E3554" i="107"/>
  <c r="E3555" i="107"/>
  <c r="E3556" i="107"/>
  <c r="E3557" i="107"/>
  <c r="E3558" i="107"/>
  <c r="E3559" i="107"/>
  <c r="E3560" i="107"/>
  <c r="E3561" i="107"/>
  <c r="E3562" i="107"/>
  <c r="E3563" i="107"/>
  <c r="E3564" i="107"/>
  <c r="E3565" i="107"/>
  <c r="E3566" i="107"/>
  <c r="E3567" i="107"/>
  <c r="E3568" i="107"/>
  <c r="E3569" i="107"/>
  <c r="E3570" i="107"/>
  <c r="E3571" i="107"/>
  <c r="E3572" i="107"/>
  <c r="E3573" i="107"/>
  <c r="E3574" i="107"/>
  <c r="E3575" i="107"/>
  <c r="E3576" i="107"/>
  <c r="E3577" i="107"/>
  <c r="E3578" i="107"/>
  <c r="E3579" i="107"/>
  <c r="E3580" i="107"/>
  <c r="E3581" i="107"/>
  <c r="E3582" i="107"/>
  <c r="E3583" i="107"/>
  <c r="E3584" i="107"/>
  <c r="E3585" i="107"/>
  <c r="E3586" i="107"/>
  <c r="E3587" i="107"/>
  <c r="E3588" i="107"/>
  <c r="E3589" i="107"/>
  <c r="E3590" i="107"/>
  <c r="E3591" i="107"/>
  <c r="E3592" i="107"/>
  <c r="E3593" i="107"/>
  <c r="E3594" i="107"/>
  <c r="E3595" i="107"/>
  <c r="E3596" i="107"/>
  <c r="E3597" i="107"/>
  <c r="E3598" i="107"/>
  <c r="E3599" i="107"/>
  <c r="E3600" i="107"/>
  <c r="E3601" i="107"/>
  <c r="E3602" i="107"/>
  <c r="E3603" i="107"/>
  <c r="E3604" i="107"/>
  <c r="E3605" i="107"/>
  <c r="E3606" i="107"/>
  <c r="E3607" i="107"/>
  <c r="E3608" i="107"/>
  <c r="E3609" i="107"/>
  <c r="E3610" i="107"/>
  <c r="E3611" i="107"/>
  <c r="E3612" i="107"/>
  <c r="E3613" i="107"/>
  <c r="E3614" i="107"/>
  <c r="E3615" i="107"/>
  <c r="E3616" i="107"/>
  <c r="E3617" i="107"/>
  <c r="E3618" i="107"/>
  <c r="E3619" i="107"/>
  <c r="E3620" i="107"/>
  <c r="E3621" i="107"/>
  <c r="E3622" i="107"/>
  <c r="E3623" i="107"/>
  <c r="E3624" i="107"/>
  <c r="E3625" i="107"/>
  <c r="E3626" i="107"/>
  <c r="E3627" i="107"/>
  <c r="E3628" i="107"/>
  <c r="E3629" i="107"/>
  <c r="E3630" i="107"/>
  <c r="E3631" i="107"/>
  <c r="E3632" i="107"/>
  <c r="E3633" i="107"/>
  <c r="E3634" i="107"/>
  <c r="E3635" i="107"/>
  <c r="E3636" i="107"/>
  <c r="E3637" i="107"/>
  <c r="E3638" i="107"/>
  <c r="E3639" i="107"/>
  <c r="E3640" i="107"/>
  <c r="E3641" i="107"/>
  <c r="E3642" i="107"/>
  <c r="E3643" i="107"/>
  <c r="E3644" i="107"/>
  <c r="E3645" i="107"/>
  <c r="E3646" i="107"/>
  <c r="E3647" i="107"/>
  <c r="E3648" i="107"/>
  <c r="E3649" i="107"/>
  <c r="E3650" i="107"/>
  <c r="E3651" i="107"/>
  <c r="E3652" i="107"/>
  <c r="E3653" i="107"/>
  <c r="E3654" i="107"/>
  <c r="E3655" i="107"/>
  <c r="E3656" i="107"/>
  <c r="E3657" i="107"/>
  <c r="E3658" i="107"/>
  <c r="E3659" i="107"/>
  <c r="E3660" i="107"/>
  <c r="E3661" i="107"/>
  <c r="E3662" i="107"/>
  <c r="E3663" i="107"/>
  <c r="E3664" i="107"/>
  <c r="E3665" i="107"/>
  <c r="E3666" i="107"/>
  <c r="E3667" i="107"/>
  <c r="E3668" i="107"/>
  <c r="E3669" i="107"/>
  <c r="E3670" i="107"/>
  <c r="E3671" i="107"/>
  <c r="E3672" i="107"/>
  <c r="E3673" i="107"/>
  <c r="E3674" i="107"/>
  <c r="E3675" i="107"/>
  <c r="E3676" i="107"/>
  <c r="E3677" i="107"/>
  <c r="E3678" i="107"/>
  <c r="E3679" i="107"/>
  <c r="E3680" i="107"/>
  <c r="E3681" i="107"/>
  <c r="E3682" i="107"/>
  <c r="E3683" i="107"/>
  <c r="E3684" i="107"/>
  <c r="E3685" i="107"/>
  <c r="E3686" i="107"/>
  <c r="E3687" i="107"/>
  <c r="E3688" i="107"/>
  <c r="E3689" i="107"/>
  <c r="E3690" i="107"/>
  <c r="E3691" i="107"/>
  <c r="E3692" i="107"/>
  <c r="E3693" i="107"/>
  <c r="E3694" i="107"/>
  <c r="E3695" i="107"/>
  <c r="E3696" i="107"/>
  <c r="E3697" i="107"/>
  <c r="E3698" i="107"/>
  <c r="E3699" i="107"/>
  <c r="E3700" i="107"/>
  <c r="E3701" i="107"/>
  <c r="E3702" i="107"/>
  <c r="E3703" i="107"/>
  <c r="E3704" i="107"/>
  <c r="E3705" i="107"/>
  <c r="E3706" i="107"/>
  <c r="E3707" i="107"/>
  <c r="E3708" i="107"/>
  <c r="E3709" i="107"/>
  <c r="E3710" i="107"/>
  <c r="E3711" i="107"/>
  <c r="E3712" i="107"/>
  <c r="E3713" i="107"/>
  <c r="E3714" i="107"/>
  <c r="E3715" i="107"/>
  <c r="E3716" i="107"/>
  <c r="E3717" i="107"/>
  <c r="E3718" i="107"/>
  <c r="E3719" i="107"/>
  <c r="E3720" i="107"/>
  <c r="E3721" i="107"/>
  <c r="E3722" i="107"/>
  <c r="E3723" i="107"/>
  <c r="E3724" i="107"/>
  <c r="E3725" i="107"/>
  <c r="E3726" i="107"/>
  <c r="E3727" i="107"/>
  <c r="E3728" i="107"/>
  <c r="E3729" i="107"/>
  <c r="E3730" i="107"/>
  <c r="E3731" i="107"/>
  <c r="E3732" i="107"/>
  <c r="E3733" i="107"/>
  <c r="E3734" i="107"/>
  <c r="E3735" i="107"/>
  <c r="E3736" i="107"/>
  <c r="E3737" i="107"/>
  <c r="E3738" i="107"/>
  <c r="E3739" i="107"/>
  <c r="E3740" i="107"/>
  <c r="E3741" i="107"/>
  <c r="E3742" i="107"/>
  <c r="E3743" i="107"/>
  <c r="E3744" i="107"/>
  <c r="E3745" i="107"/>
  <c r="E3746" i="107"/>
  <c r="E3747" i="107"/>
  <c r="E3748" i="107"/>
  <c r="E3749" i="107"/>
  <c r="E3750" i="107"/>
  <c r="E3751" i="107"/>
  <c r="E3752" i="107"/>
  <c r="E3753" i="107"/>
  <c r="E3754" i="107"/>
  <c r="E3755" i="107"/>
  <c r="E3756" i="107"/>
  <c r="E3757" i="107"/>
  <c r="E3758" i="107"/>
  <c r="E3759" i="107"/>
  <c r="E3760" i="107"/>
  <c r="E3761" i="107"/>
  <c r="E3762" i="107"/>
  <c r="E3763" i="107"/>
  <c r="E3764" i="107"/>
  <c r="E3765" i="107"/>
  <c r="E3766" i="107"/>
  <c r="E3767" i="107"/>
  <c r="E3768" i="107"/>
  <c r="E3769" i="107"/>
  <c r="E3770" i="107"/>
  <c r="E3771" i="107"/>
  <c r="E3772" i="107"/>
  <c r="E3773" i="107"/>
  <c r="E3774" i="107"/>
  <c r="E3775" i="107"/>
  <c r="E3776" i="107"/>
  <c r="E3777" i="107"/>
  <c r="E3778" i="107"/>
  <c r="E3779" i="107"/>
  <c r="E3780" i="107"/>
  <c r="E3781" i="107"/>
  <c r="E3782" i="107"/>
  <c r="E3783" i="107"/>
  <c r="E3784" i="107"/>
  <c r="E3785" i="107"/>
  <c r="E3786" i="107"/>
  <c r="E3787" i="107"/>
  <c r="E3788" i="107"/>
  <c r="E3789" i="107"/>
  <c r="E3790" i="107"/>
  <c r="E3791" i="107"/>
  <c r="E3792" i="107"/>
  <c r="E3793" i="107"/>
  <c r="E3794" i="107"/>
  <c r="E3795" i="107"/>
  <c r="E3796" i="107"/>
  <c r="E3797" i="107"/>
  <c r="E3798" i="107"/>
  <c r="E3799" i="107"/>
  <c r="E3800" i="107"/>
  <c r="E3801" i="107"/>
  <c r="E3802" i="107"/>
  <c r="E3803" i="107"/>
  <c r="E3804" i="107"/>
  <c r="E3805" i="107"/>
  <c r="E3806" i="107"/>
  <c r="E3807" i="107"/>
  <c r="E3808" i="107"/>
  <c r="E3809" i="107"/>
  <c r="E3810" i="107"/>
  <c r="E3811" i="107"/>
  <c r="E3812" i="107"/>
  <c r="E3813" i="107"/>
  <c r="E3814" i="107"/>
  <c r="E3815" i="107"/>
  <c r="E3816" i="107"/>
  <c r="E3817" i="107"/>
  <c r="E3818" i="107"/>
  <c r="E3819" i="107"/>
  <c r="E3820" i="107"/>
  <c r="E3821" i="107"/>
  <c r="E3822" i="107"/>
  <c r="E3823" i="107"/>
  <c r="E3824" i="107"/>
  <c r="E3825" i="107"/>
  <c r="E3826" i="107"/>
  <c r="E3827" i="107"/>
  <c r="E3828" i="107"/>
  <c r="E3829" i="107"/>
  <c r="E3830" i="107"/>
  <c r="E3831" i="107"/>
  <c r="E3832" i="107"/>
  <c r="E3833" i="107"/>
  <c r="E3834" i="107"/>
  <c r="E3835" i="107"/>
  <c r="E3836" i="107"/>
  <c r="E3837" i="107"/>
  <c r="E3838" i="107"/>
  <c r="E3839" i="107"/>
  <c r="E3840" i="107"/>
  <c r="E3841" i="107"/>
  <c r="E3842" i="107"/>
  <c r="E3843" i="107"/>
  <c r="E3844" i="107"/>
  <c r="E3845" i="107"/>
  <c r="E3846" i="107"/>
  <c r="E3847" i="107"/>
  <c r="E3848" i="107"/>
  <c r="E3849" i="107"/>
  <c r="E3850" i="107"/>
  <c r="E3851" i="107"/>
  <c r="E3852" i="107"/>
  <c r="E3853" i="107"/>
  <c r="E3854" i="107"/>
  <c r="E3855" i="107"/>
  <c r="E3856" i="107"/>
  <c r="E3857" i="107"/>
  <c r="E3858" i="107"/>
  <c r="E3859" i="107"/>
  <c r="E3860" i="107"/>
  <c r="E3861" i="107"/>
  <c r="E3862" i="107"/>
  <c r="E3863" i="107"/>
  <c r="E3864" i="107"/>
  <c r="E3865" i="107"/>
  <c r="E3866" i="107"/>
  <c r="E3867" i="107"/>
  <c r="E3868" i="107"/>
  <c r="E3869" i="107"/>
  <c r="E3870" i="107"/>
  <c r="E3871" i="107"/>
  <c r="E3872" i="107"/>
  <c r="E3873" i="107"/>
  <c r="E3874" i="107"/>
  <c r="E3875" i="107"/>
  <c r="E3876" i="107"/>
  <c r="E3877" i="107"/>
  <c r="E3878" i="107"/>
  <c r="E3879" i="107"/>
  <c r="E3880" i="107"/>
  <c r="E3881" i="107"/>
  <c r="E3882" i="107"/>
  <c r="E3883" i="107"/>
  <c r="E3884" i="107"/>
  <c r="E3885" i="107"/>
  <c r="E3886" i="107"/>
  <c r="E3887" i="107"/>
  <c r="E3888" i="107"/>
  <c r="E3889" i="107"/>
  <c r="E3890" i="107"/>
  <c r="E3891" i="107"/>
  <c r="E3892" i="107"/>
  <c r="E3893" i="107"/>
  <c r="E3894" i="107"/>
  <c r="E3895" i="107"/>
  <c r="E3896" i="107"/>
  <c r="E3897" i="107"/>
  <c r="E3898" i="107"/>
  <c r="E3899" i="107"/>
  <c r="E3900" i="107"/>
  <c r="E3901" i="107"/>
  <c r="E3902" i="107"/>
  <c r="E3903" i="107"/>
  <c r="E3904" i="107"/>
  <c r="E3905" i="107"/>
  <c r="E3906" i="107"/>
  <c r="E3907" i="107"/>
  <c r="E3908" i="107"/>
  <c r="E3909" i="107"/>
  <c r="E3910" i="107"/>
  <c r="E3911" i="107"/>
  <c r="E3912" i="107"/>
  <c r="E3913" i="107"/>
  <c r="E3914" i="107"/>
  <c r="E3915" i="107"/>
  <c r="E3916" i="107"/>
  <c r="E3917" i="107"/>
  <c r="E3918" i="107"/>
  <c r="E3919" i="107"/>
  <c r="E3920" i="107"/>
  <c r="E3921" i="107"/>
  <c r="E3922" i="107"/>
  <c r="E3923" i="107"/>
  <c r="E3924" i="107"/>
  <c r="E3925" i="107"/>
  <c r="E3926" i="107"/>
  <c r="E3927" i="107"/>
  <c r="E3928" i="107"/>
  <c r="E3929" i="107"/>
  <c r="E3930" i="107"/>
  <c r="E3931" i="107"/>
  <c r="E3932" i="107"/>
  <c r="E3933" i="107"/>
  <c r="E3934" i="107"/>
  <c r="E3935" i="107"/>
  <c r="E3936" i="107"/>
  <c r="E3937" i="107"/>
  <c r="E3938" i="107"/>
  <c r="E3939" i="107"/>
  <c r="E3940" i="107"/>
  <c r="E3941" i="107"/>
  <c r="E3942" i="107"/>
  <c r="E3943" i="107"/>
  <c r="E3944" i="107"/>
  <c r="E3945" i="107"/>
  <c r="E3946" i="107"/>
  <c r="E3947" i="107"/>
  <c r="E3948" i="107"/>
  <c r="E3949" i="107"/>
  <c r="E3950" i="107"/>
  <c r="E3951" i="107"/>
  <c r="E3952" i="107"/>
  <c r="E3953" i="107"/>
  <c r="E3954" i="107"/>
  <c r="E3955" i="107"/>
  <c r="E3956" i="107"/>
  <c r="E3957" i="107"/>
  <c r="E3958" i="107"/>
  <c r="E3959" i="107"/>
  <c r="E3960" i="107"/>
  <c r="E3961" i="107"/>
  <c r="E3962" i="107"/>
  <c r="E3963" i="107"/>
  <c r="E3964" i="107"/>
  <c r="E3965" i="107"/>
  <c r="E3966" i="107"/>
  <c r="E3967" i="107"/>
  <c r="E3968" i="107"/>
  <c r="E3969" i="107"/>
  <c r="E3970" i="107"/>
  <c r="E3971" i="107"/>
  <c r="E3972" i="107"/>
  <c r="E3973" i="107"/>
  <c r="E3974" i="107"/>
  <c r="E3975" i="107"/>
  <c r="E3976" i="107"/>
  <c r="E3977" i="107"/>
  <c r="E3978" i="107"/>
  <c r="E3979" i="107"/>
  <c r="E3980" i="107"/>
  <c r="E3981" i="107"/>
  <c r="E3982" i="107"/>
  <c r="E3983" i="107"/>
  <c r="E3984" i="107"/>
  <c r="E3985" i="107"/>
  <c r="E3986" i="107"/>
  <c r="E3987" i="107"/>
  <c r="E3988" i="107"/>
  <c r="E3989" i="107"/>
  <c r="E3990" i="107"/>
  <c r="E3991" i="107"/>
  <c r="E3992" i="107"/>
  <c r="E3993" i="107"/>
  <c r="E3994" i="107"/>
  <c r="E3995" i="107"/>
  <c r="E3996" i="107"/>
  <c r="E3997" i="107"/>
  <c r="E3998" i="107"/>
  <c r="E3999" i="107"/>
  <c r="E4000" i="107"/>
  <c r="E4001" i="107"/>
  <c r="E4002" i="107"/>
  <c r="E4003" i="107"/>
  <c r="E4004" i="107"/>
  <c r="E4005" i="107"/>
  <c r="E4006" i="107"/>
  <c r="E4007" i="107"/>
  <c r="E4008" i="107"/>
  <c r="E4009" i="107"/>
  <c r="E4010" i="107"/>
  <c r="E4011" i="107"/>
  <c r="E4012" i="107"/>
  <c r="E4013" i="107"/>
  <c r="E4014" i="107"/>
  <c r="E4015" i="107"/>
  <c r="E4016" i="107"/>
  <c r="E4017" i="107"/>
  <c r="E4018" i="107"/>
  <c r="E4019" i="107"/>
  <c r="E4020" i="107"/>
  <c r="E4021" i="107"/>
  <c r="E4022" i="107"/>
  <c r="E4023" i="107"/>
  <c r="E4024" i="107"/>
  <c r="E4025" i="107"/>
  <c r="E4026" i="107"/>
  <c r="E4027" i="107"/>
  <c r="E4028" i="107"/>
  <c r="E4029" i="107"/>
  <c r="E4030" i="107"/>
  <c r="E4031" i="107"/>
  <c r="E4032" i="107"/>
  <c r="E4033" i="107"/>
  <c r="E4034" i="107"/>
  <c r="E4035" i="107"/>
  <c r="E4036" i="107"/>
  <c r="E4037" i="107"/>
  <c r="E4038" i="107"/>
  <c r="E4039" i="107"/>
  <c r="E4040" i="107"/>
  <c r="E4041" i="107"/>
  <c r="E4042" i="107"/>
  <c r="E4043" i="107"/>
  <c r="E4044" i="107"/>
  <c r="E4045" i="107"/>
  <c r="E4046" i="107"/>
  <c r="E4047" i="107"/>
  <c r="E4048" i="107"/>
  <c r="E4049" i="107"/>
  <c r="E4050" i="107"/>
  <c r="E4051" i="107"/>
  <c r="E4052" i="107"/>
  <c r="E4053" i="107"/>
  <c r="E4054" i="107"/>
  <c r="E4055" i="107"/>
  <c r="E4056" i="107"/>
  <c r="E4057" i="107"/>
  <c r="E4058" i="107"/>
  <c r="E4059" i="107"/>
  <c r="E4060" i="107"/>
  <c r="E4061" i="107"/>
  <c r="E4062" i="107"/>
  <c r="E4063" i="107"/>
  <c r="E4064" i="107"/>
  <c r="E4065" i="107"/>
  <c r="E4066" i="107"/>
  <c r="E4067" i="107"/>
  <c r="E4068" i="107"/>
  <c r="E4069" i="107"/>
  <c r="E4070" i="107"/>
  <c r="E4071" i="107"/>
  <c r="E4072" i="107"/>
  <c r="E4073" i="107"/>
  <c r="E4074" i="107"/>
  <c r="E4075" i="107"/>
  <c r="E4076" i="107"/>
  <c r="E4077" i="107"/>
  <c r="E4078" i="107"/>
  <c r="E4079" i="107"/>
  <c r="E4080" i="107"/>
  <c r="E4081" i="107"/>
  <c r="E4082" i="107"/>
  <c r="E4083" i="107"/>
  <c r="E4084" i="107"/>
  <c r="E4085" i="107"/>
  <c r="E4086" i="107"/>
  <c r="E4087" i="107"/>
  <c r="E4088" i="107"/>
  <c r="E4089" i="107"/>
  <c r="E4090" i="107"/>
  <c r="E4091" i="107"/>
  <c r="E4092" i="107"/>
  <c r="E4093" i="107"/>
  <c r="E4094" i="107"/>
  <c r="E4095" i="107"/>
  <c r="E4096" i="107"/>
  <c r="E4097" i="107"/>
  <c r="E4098" i="107"/>
  <c r="E4099" i="107"/>
  <c r="E4100" i="107"/>
  <c r="E4101" i="107"/>
  <c r="E4102" i="107"/>
  <c r="E4103" i="107"/>
  <c r="E4104" i="107"/>
  <c r="E4105" i="107"/>
  <c r="E4106" i="107"/>
  <c r="E4107" i="107"/>
  <c r="E4108" i="107"/>
  <c r="E4109" i="107"/>
  <c r="E4110" i="107"/>
  <c r="E4111" i="107"/>
  <c r="E4112" i="107"/>
  <c r="E4113" i="107"/>
  <c r="E4114" i="107"/>
  <c r="E4115" i="107"/>
  <c r="E4116" i="107"/>
  <c r="E4117" i="107"/>
  <c r="E4118" i="107"/>
  <c r="E4119" i="107"/>
  <c r="E4120" i="107"/>
  <c r="E4121" i="107"/>
  <c r="E4122" i="107"/>
  <c r="E4123" i="107"/>
  <c r="E4124" i="107"/>
  <c r="E4125" i="107"/>
  <c r="E4126" i="107"/>
  <c r="E4127" i="107"/>
  <c r="E4128" i="107"/>
  <c r="E4129" i="107"/>
  <c r="E4130" i="107"/>
  <c r="E4131" i="107"/>
  <c r="E4132" i="107"/>
  <c r="E4133" i="107"/>
  <c r="E4134" i="107"/>
  <c r="E4135" i="107"/>
  <c r="E4136" i="107"/>
  <c r="E4137" i="107"/>
  <c r="E4138" i="107"/>
  <c r="E4139" i="107"/>
  <c r="E4140" i="107"/>
  <c r="E4141" i="107"/>
  <c r="E4142" i="107"/>
  <c r="E4143" i="107"/>
  <c r="E4144" i="107"/>
  <c r="E4145" i="107"/>
  <c r="E4146" i="107"/>
  <c r="E4147" i="107"/>
  <c r="E4148" i="107"/>
  <c r="E4149" i="107"/>
  <c r="E4150" i="107"/>
  <c r="E4151" i="107"/>
  <c r="E4152" i="107"/>
  <c r="E4153" i="107"/>
  <c r="E4154" i="107"/>
  <c r="E4155" i="107"/>
  <c r="E4156" i="107"/>
  <c r="E4157" i="107"/>
  <c r="E4158" i="107"/>
  <c r="E4159" i="107"/>
  <c r="E4160" i="107"/>
  <c r="E4161" i="107"/>
  <c r="E4162" i="107"/>
  <c r="E4163" i="107"/>
  <c r="E4164" i="107"/>
  <c r="E4165" i="107"/>
  <c r="E4166" i="107"/>
  <c r="E4167" i="107"/>
  <c r="E4168" i="107"/>
  <c r="E4169" i="107"/>
  <c r="E4170" i="107"/>
  <c r="E4171" i="107"/>
  <c r="E4172" i="107"/>
  <c r="E4173" i="107"/>
  <c r="E4174" i="107"/>
  <c r="E4175" i="107"/>
  <c r="E4176" i="107"/>
  <c r="E4177" i="107"/>
  <c r="E4178" i="107"/>
  <c r="E4179" i="107"/>
  <c r="E4180" i="107"/>
  <c r="E4181" i="107"/>
  <c r="E4182" i="107"/>
  <c r="E4183" i="107"/>
  <c r="E4184" i="107"/>
  <c r="E4185" i="107"/>
  <c r="E4186" i="107"/>
  <c r="E4187" i="107"/>
  <c r="E4188" i="107"/>
  <c r="E4189" i="107"/>
  <c r="E4190" i="107"/>
  <c r="E4191" i="107"/>
  <c r="E4192" i="107"/>
  <c r="E4193" i="107"/>
  <c r="E4194" i="107"/>
  <c r="E4195" i="107"/>
  <c r="E4196" i="107"/>
  <c r="E4197" i="107"/>
  <c r="E4198" i="107"/>
  <c r="E4199" i="107"/>
  <c r="E4200" i="107"/>
  <c r="E4201" i="107"/>
  <c r="E4202" i="107"/>
  <c r="E4203" i="107"/>
  <c r="E4204" i="107"/>
  <c r="E4205" i="107"/>
  <c r="E4206" i="107"/>
  <c r="E4207" i="107"/>
  <c r="E4208" i="107"/>
  <c r="E4209" i="107"/>
  <c r="E4210" i="107"/>
  <c r="E4211" i="107"/>
  <c r="E4212" i="107"/>
  <c r="E4213" i="107"/>
  <c r="E4214" i="107"/>
  <c r="E4215" i="107"/>
  <c r="E4216" i="107"/>
  <c r="E4217" i="107"/>
  <c r="E4218" i="107"/>
  <c r="E4219" i="107"/>
  <c r="E4220" i="107"/>
  <c r="E4221" i="107"/>
  <c r="E4222" i="107"/>
  <c r="E4223" i="107"/>
  <c r="E4224" i="107"/>
  <c r="E4225" i="107"/>
  <c r="E4226" i="107"/>
  <c r="E4227" i="107"/>
  <c r="E4228" i="107"/>
  <c r="E4229" i="107"/>
  <c r="E4230" i="107"/>
  <c r="E4231" i="107"/>
  <c r="E4232" i="107"/>
  <c r="E4233" i="107"/>
  <c r="E4234" i="107"/>
  <c r="E4235" i="107"/>
  <c r="E4236" i="107"/>
  <c r="E4237" i="107"/>
  <c r="E4238" i="107"/>
  <c r="E4239" i="107"/>
  <c r="E4240" i="107"/>
  <c r="E4241" i="107"/>
  <c r="E4242" i="107"/>
  <c r="E4243" i="107"/>
  <c r="E4244" i="107"/>
  <c r="E4245" i="107"/>
  <c r="E4246" i="107"/>
  <c r="E4247" i="107"/>
  <c r="E4248" i="107"/>
  <c r="E4249" i="107"/>
  <c r="E4250" i="107"/>
  <c r="E4251" i="107"/>
  <c r="E4252" i="107"/>
  <c r="E4253" i="107"/>
  <c r="E4254" i="107"/>
  <c r="E4255" i="107"/>
  <c r="E4256" i="107"/>
  <c r="E4257" i="107"/>
  <c r="E4258" i="107"/>
  <c r="E4259" i="107"/>
  <c r="E4260" i="107"/>
  <c r="E4261" i="107"/>
  <c r="E4262" i="107"/>
  <c r="E4263" i="107"/>
  <c r="E4264" i="107"/>
  <c r="E4265" i="107"/>
  <c r="E4266" i="107"/>
  <c r="E4267" i="107"/>
  <c r="E4268" i="107"/>
  <c r="E4269" i="107"/>
  <c r="E4270" i="107"/>
  <c r="E4271" i="107"/>
  <c r="E4272" i="107"/>
  <c r="E4273" i="107"/>
  <c r="E4274" i="107"/>
  <c r="E4275" i="107"/>
  <c r="E4276" i="107"/>
  <c r="E4277" i="107"/>
  <c r="E4278" i="107"/>
  <c r="E4279" i="107"/>
  <c r="E4280" i="107"/>
  <c r="E4281" i="107"/>
  <c r="E4282" i="107"/>
  <c r="E4283" i="107"/>
  <c r="E4284" i="107"/>
  <c r="E4285" i="107"/>
  <c r="E4286" i="107"/>
  <c r="E4287" i="107"/>
  <c r="E4288" i="107"/>
  <c r="E4289" i="107"/>
  <c r="E4290" i="107"/>
  <c r="E4291" i="107"/>
  <c r="E4292" i="107"/>
  <c r="E4293" i="107"/>
  <c r="E4294" i="107"/>
  <c r="E4295" i="107"/>
  <c r="E4296" i="107"/>
  <c r="E4297" i="107"/>
  <c r="E4298" i="107"/>
  <c r="E4299" i="107"/>
  <c r="E4300" i="107"/>
  <c r="E4301" i="107"/>
  <c r="E4302" i="107"/>
  <c r="E4303" i="107"/>
  <c r="E4304" i="107"/>
  <c r="E4305" i="107"/>
  <c r="E4306" i="107"/>
  <c r="E4307" i="107"/>
  <c r="E4308" i="107"/>
  <c r="E4309" i="107"/>
  <c r="E4310" i="107"/>
  <c r="E4311" i="107"/>
  <c r="E4312" i="107"/>
  <c r="E4313" i="107"/>
  <c r="E4314" i="107"/>
  <c r="E4315" i="107"/>
  <c r="E4316" i="107"/>
  <c r="E4317" i="107"/>
  <c r="E4318" i="107"/>
  <c r="E4319" i="107"/>
  <c r="E4320" i="107"/>
  <c r="E4321" i="107"/>
  <c r="E4322" i="107"/>
  <c r="E4323" i="107"/>
  <c r="E4324" i="107"/>
  <c r="E4325" i="107"/>
  <c r="E4326" i="107"/>
  <c r="E4327" i="107"/>
  <c r="E4328" i="107"/>
  <c r="E4329" i="107"/>
  <c r="E4330" i="107"/>
  <c r="E4331" i="107"/>
  <c r="E4332" i="107"/>
  <c r="E4333" i="107"/>
  <c r="E4334" i="107"/>
  <c r="E4335" i="107"/>
  <c r="E4336" i="107"/>
  <c r="E4337" i="107"/>
  <c r="E4338" i="107"/>
  <c r="E4339" i="107"/>
  <c r="E4340" i="107"/>
  <c r="E4341" i="107"/>
  <c r="E4342" i="107"/>
  <c r="E4343" i="107"/>
  <c r="E4344" i="107"/>
  <c r="E4345" i="107"/>
  <c r="E4346" i="107"/>
  <c r="E4347" i="107"/>
  <c r="E4348" i="107"/>
  <c r="E4349" i="107"/>
  <c r="E4350" i="107"/>
  <c r="E4351" i="107"/>
  <c r="E4352" i="107"/>
  <c r="E4353" i="107"/>
  <c r="E4354" i="107"/>
  <c r="E4355" i="107"/>
  <c r="E4356" i="107"/>
  <c r="E4357" i="107"/>
  <c r="E4358" i="107"/>
  <c r="E4359" i="107"/>
  <c r="E4360" i="107"/>
  <c r="E4361" i="107"/>
  <c r="E4362" i="107"/>
  <c r="E4363" i="107"/>
  <c r="E4364" i="107"/>
  <c r="E4365" i="107"/>
  <c r="E4366" i="107"/>
  <c r="E4367" i="107"/>
  <c r="E4368" i="107"/>
  <c r="E4369" i="107"/>
  <c r="E4370" i="107"/>
  <c r="E4371" i="107"/>
  <c r="E4372" i="107"/>
  <c r="E4373" i="107"/>
  <c r="E4374" i="107"/>
  <c r="E4375" i="107"/>
  <c r="E4376" i="107"/>
  <c r="E4377" i="107"/>
  <c r="E4378" i="107"/>
  <c r="E4379" i="107"/>
  <c r="E4380" i="107"/>
  <c r="E4381" i="107"/>
  <c r="E4382" i="107"/>
  <c r="E4383" i="107"/>
  <c r="E4384" i="107"/>
  <c r="E4385" i="107"/>
  <c r="E4386" i="107"/>
  <c r="E4387" i="107"/>
  <c r="E4388" i="107"/>
  <c r="E4389" i="107"/>
  <c r="E4390" i="107"/>
  <c r="E4391" i="107"/>
  <c r="E4392" i="107"/>
  <c r="E4393" i="107"/>
  <c r="E4394" i="107"/>
  <c r="E4395" i="107"/>
  <c r="E4396" i="107"/>
  <c r="E4397" i="107"/>
  <c r="E4398" i="107"/>
  <c r="E4399" i="107"/>
  <c r="E4400" i="107"/>
  <c r="E4401" i="107"/>
  <c r="E4402" i="107"/>
  <c r="E4403" i="107"/>
  <c r="E4404" i="107"/>
  <c r="E4405" i="107"/>
  <c r="E4406" i="107"/>
  <c r="E4407" i="107"/>
  <c r="E4408" i="107"/>
  <c r="E4409" i="107"/>
  <c r="E4410" i="107"/>
  <c r="E4411" i="107"/>
  <c r="E4412" i="107"/>
  <c r="E4413" i="107"/>
  <c r="E4414" i="107"/>
  <c r="E4415" i="107"/>
  <c r="E4416" i="107"/>
  <c r="E4417" i="107"/>
  <c r="E4418" i="107"/>
  <c r="E4419" i="107"/>
  <c r="E4420" i="107"/>
  <c r="E4421" i="107"/>
  <c r="E4422" i="107"/>
  <c r="E4423" i="107"/>
  <c r="E4424" i="107"/>
  <c r="E4425" i="107"/>
  <c r="E4426" i="107"/>
  <c r="E4427" i="107"/>
  <c r="E4428" i="107"/>
  <c r="E4429" i="107"/>
  <c r="E4430" i="107"/>
  <c r="E4431" i="107"/>
  <c r="E4432" i="107"/>
  <c r="E4433" i="107"/>
  <c r="E4434" i="107"/>
  <c r="E4435" i="107"/>
  <c r="E4436" i="107"/>
  <c r="E4437" i="107"/>
  <c r="E4438" i="107"/>
  <c r="E4439" i="107"/>
  <c r="E4440" i="107"/>
  <c r="E4441" i="107"/>
  <c r="E4442" i="107"/>
  <c r="E4443" i="107"/>
  <c r="E4444" i="107"/>
  <c r="E4445" i="107"/>
  <c r="E4446" i="107"/>
  <c r="E4447" i="107"/>
  <c r="E4448" i="107"/>
  <c r="E4449" i="107"/>
  <c r="E4450" i="107"/>
  <c r="E4451" i="107"/>
  <c r="E4452" i="107"/>
  <c r="E4453" i="107"/>
  <c r="E4454" i="107"/>
  <c r="E4455" i="107"/>
  <c r="E4456" i="107"/>
  <c r="E4457" i="107"/>
  <c r="E4458" i="107"/>
  <c r="E4459" i="107"/>
  <c r="E4460" i="107"/>
  <c r="E4461" i="107"/>
  <c r="E4462" i="107"/>
  <c r="E4463" i="107"/>
  <c r="E4464" i="107"/>
  <c r="E4465" i="107"/>
  <c r="E4466" i="107"/>
  <c r="E4467" i="107"/>
  <c r="E4468" i="107"/>
  <c r="E4469" i="107"/>
  <c r="E4470" i="107"/>
  <c r="E4471" i="107"/>
  <c r="E4472" i="107"/>
  <c r="E4473" i="107"/>
  <c r="E4474" i="107"/>
  <c r="E4475" i="107"/>
  <c r="E4476" i="107"/>
  <c r="E4477" i="107"/>
  <c r="E4478" i="107"/>
  <c r="E4479" i="107"/>
  <c r="E4480" i="107"/>
  <c r="E4481" i="107"/>
  <c r="E4482" i="107"/>
  <c r="E4483" i="107"/>
  <c r="E4484" i="107"/>
  <c r="E4485" i="107"/>
  <c r="E4486" i="107"/>
  <c r="E4487" i="107"/>
  <c r="E4488" i="107"/>
  <c r="E4489" i="107"/>
  <c r="E4490" i="107"/>
  <c r="E4491" i="107"/>
  <c r="E4492" i="107"/>
  <c r="E4493" i="107"/>
  <c r="E4494" i="107"/>
  <c r="E4495" i="107"/>
  <c r="E4496" i="107"/>
  <c r="E4497" i="107"/>
  <c r="E4498" i="107"/>
  <c r="E4499" i="107"/>
  <c r="E4500" i="107"/>
  <c r="E4501" i="107"/>
  <c r="E4502" i="107"/>
  <c r="E4503" i="107"/>
  <c r="E4504" i="107"/>
  <c r="E4505" i="107"/>
  <c r="E4506" i="107"/>
  <c r="E4507" i="107"/>
  <c r="E4508" i="107"/>
  <c r="E4509" i="107"/>
  <c r="E4510" i="107"/>
  <c r="E4511" i="107"/>
  <c r="E4512" i="107"/>
  <c r="E4513" i="107"/>
  <c r="E4514" i="107"/>
  <c r="E4515" i="107"/>
  <c r="E4516" i="107"/>
  <c r="E4517" i="107"/>
  <c r="E4518" i="107"/>
  <c r="E4519" i="107"/>
  <c r="E4520" i="107"/>
  <c r="E4521" i="107"/>
  <c r="E4522" i="107"/>
  <c r="E4523" i="107"/>
  <c r="E4524" i="107"/>
  <c r="E4525" i="107"/>
  <c r="E4526" i="107"/>
  <c r="E4527" i="107"/>
  <c r="E4528" i="107"/>
  <c r="E4529" i="107"/>
  <c r="E4530" i="107"/>
  <c r="E4531" i="107"/>
  <c r="E4532" i="107"/>
  <c r="E4533" i="107"/>
  <c r="E4534" i="107"/>
  <c r="E4535" i="107"/>
  <c r="E4536" i="107"/>
  <c r="E4537" i="107"/>
  <c r="E4538" i="107"/>
  <c r="E4539" i="107"/>
  <c r="E4540" i="107"/>
  <c r="E4541" i="107"/>
  <c r="E4542" i="107"/>
  <c r="E4543" i="107"/>
  <c r="E4544" i="107"/>
  <c r="E4545" i="107"/>
  <c r="E4546" i="107"/>
  <c r="E4547" i="107"/>
  <c r="E4548" i="107"/>
  <c r="E4549" i="107"/>
  <c r="E4550" i="107"/>
  <c r="E4551" i="107"/>
  <c r="E4552" i="107"/>
  <c r="E4553" i="107"/>
  <c r="E4554" i="107"/>
  <c r="E4555" i="107"/>
  <c r="E4556" i="107"/>
  <c r="E4557" i="107"/>
  <c r="E4558" i="107"/>
  <c r="E4559" i="107"/>
  <c r="E4560" i="107"/>
  <c r="E4561" i="107"/>
  <c r="E4562" i="107"/>
  <c r="E4563" i="107"/>
  <c r="E4564" i="107"/>
  <c r="E4565" i="107"/>
  <c r="E4566" i="107"/>
  <c r="E4567" i="107"/>
  <c r="E4568" i="107"/>
  <c r="E4569" i="107"/>
  <c r="E4570" i="107"/>
  <c r="E4571" i="107"/>
  <c r="E4572" i="107"/>
  <c r="E4573" i="107"/>
  <c r="E4574" i="107"/>
  <c r="E4575" i="107"/>
  <c r="E4576" i="107"/>
  <c r="E4577" i="107"/>
  <c r="E4578" i="107"/>
  <c r="E4579" i="107"/>
  <c r="E4580" i="107"/>
  <c r="E4581" i="107"/>
  <c r="E4582" i="107"/>
  <c r="E4583" i="107"/>
  <c r="E4584" i="107"/>
  <c r="E4585" i="107"/>
  <c r="E4586" i="107"/>
  <c r="E4587" i="107"/>
  <c r="E4588" i="107"/>
  <c r="E4589" i="107"/>
  <c r="E4590" i="107"/>
  <c r="E4591" i="107"/>
  <c r="E4592" i="107"/>
  <c r="E4593" i="107"/>
  <c r="E4594" i="107"/>
  <c r="E4595" i="107"/>
  <c r="E4596" i="107"/>
  <c r="E4597" i="107"/>
  <c r="E4598" i="107"/>
  <c r="E4599" i="107"/>
  <c r="E4600" i="107"/>
  <c r="E4601" i="107"/>
  <c r="E4602" i="107"/>
  <c r="E4603" i="107"/>
  <c r="E4604" i="107"/>
  <c r="E4605" i="107"/>
  <c r="E4606" i="107"/>
  <c r="E4607" i="107"/>
  <c r="E4608" i="107"/>
  <c r="E4609" i="107"/>
  <c r="E4610" i="107"/>
  <c r="E4611" i="107"/>
  <c r="E4612" i="107"/>
  <c r="E4613" i="107"/>
  <c r="E4614" i="107"/>
  <c r="E4615" i="107"/>
  <c r="E4616" i="107"/>
  <c r="E4617" i="107"/>
  <c r="E4618" i="107"/>
  <c r="E4619" i="107"/>
  <c r="E4620" i="107"/>
  <c r="E4621" i="107"/>
  <c r="E4622" i="107"/>
  <c r="E4623" i="107"/>
  <c r="E4624" i="107"/>
  <c r="E4625" i="107"/>
  <c r="E4626" i="107"/>
  <c r="E4627" i="107"/>
  <c r="E4628" i="107"/>
  <c r="E4629" i="107"/>
  <c r="E4630" i="107"/>
  <c r="E4631" i="107"/>
  <c r="E4632" i="107"/>
  <c r="E4633" i="107"/>
  <c r="E4634" i="107"/>
  <c r="E4635" i="107"/>
  <c r="E4636" i="107"/>
  <c r="E4637" i="107"/>
  <c r="E4638" i="107"/>
  <c r="E4639" i="107"/>
  <c r="E4640" i="107"/>
  <c r="E4641" i="107"/>
  <c r="E4642" i="107"/>
  <c r="E4643" i="107"/>
  <c r="E4644" i="107"/>
  <c r="E4645" i="107"/>
  <c r="E4646" i="107"/>
  <c r="E4647" i="107"/>
  <c r="E4648" i="107"/>
  <c r="E4649" i="107"/>
  <c r="E4650" i="107"/>
  <c r="E4651" i="107"/>
  <c r="E4652" i="107"/>
  <c r="E4653" i="107"/>
  <c r="E4654" i="107"/>
  <c r="E4655" i="107"/>
  <c r="E4656" i="107"/>
  <c r="E4657" i="107"/>
  <c r="E4658" i="107"/>
  <c r="E4659" i="107"/>
  <c r="E4660" i="107"/>
  <c r="E4661" i="107"/>
  <c r="E4662" i="107"/>
  <c r="E4663" i="107"/>
  <c r="E4664" i="107"/>
  <c r="E4665" i="107"/>
  <c r="E4666" i="107"/>
  <c r="E4667" i="107"/>
  <c r="E4668" i="107"/>
  <c r="E4669" i="107"/>
  <c r="E4670" i="107"/>
  <c r="E4671" i="107"/>
  <c r="E4672" i="107"/>
  <c r="E4673" i="107"/>
  <c r="E4674" i="107"/>
  <c r="E4675" i="107"/>
  <c r="E4676" i="107"/>
  <c r="E4677" i="107"/>
  <c r="E4678" i="107"/>
  <c r="E4679" i="107"/>
  <c r="E4680" i="107"/>
  <c r="E4681" i="107"/>
  <c r="E4682" i="107"/>
  <c r="E4683" i="107"/>
  <c r="E4684" i="107"/>
  <c r="E4685" i="107"/>
  <c r="E4686" i="107"/>
  <c r="E4687" i="107"/>
  <c r="E4688" i="107"/>
  <c r="E4689" i="107"/>
  <c r="E4690" i="107"/>
  <c r="E4691" i="107"/>
  <c r="E4692" i="107"/>
  <c r="E4693" i="107"/>
  <c r="E4694" i="107"/>
  <c r="E4695" i="107"/>
  <c r="E4696" i="107"/>
  <c r="E4697" i="107"/>
  <c r="E4698" i="107"/>
  <c r="E4699" i="107"/>
  <c r="E4700" i="107"/>
  <c r="E4701" i="107"/>
  <c r="E4702" i="107"/>
  <c r="E4703" i="107"/>
  <c r="E4704" i="107"/>
  <c r="E4705" i="107"/>
  <c r="E4706" i="107"/>
  <c r="E4707" i="107"/>
  <c r="E4708" i="107"/>
  <c r="E4709" i="107"/>
  <c r="E4710" i="107"/>
  <c r="E4711" i="107"/>
  <c r="E4712" i="107"/>
  <c r="E4713" i="107"/>
  <c r="E4714" i="107"/>
  <c r="E4715" i="107"/>
  <c r="E4716" i="107"/>
  <c r="E4717" i="107"/>
  <c r="E4718" i="107"/>
  <c r="E4719" i="107"/>
  <c r="E4720" i="107"/>
  <c r="E4721" i="107"/>
  <c r="E4722" i="107"/>
  <c r="E4723" i="107"/>
  <c r="E4724" i="107"/>
  <c r="E4725" i="107"/>
  <c r="E4726" i="107"/>
  <c r="E4727" i="107"/>
  <c r="E4728" i="107"/>
  <c r="E4729" i="107"/>
  <c r="E4730" i="107"/>
  <c r="E4731" i="107"/>
  <c r="E4732" i="107"/>
  <c r="E4733" i="107"/>
  <c r="E4734" i="107"/>
  <c r="E4735" i="107"/>
  <c r="E4736" i="107"/>
  <c r="E4737" i="107"/>
  <c r="E4738" i="107"/>
  <c r="E4739" i="107"/>
  <c r="E4740" i="107"/>
  <c r="E4741" i="107"/>
  <c r="E4742" i="107"/>
  <c r="E4743" i="107"/>
  <c r="E4744" i="107"/>
  <c r="E4745" i="107"/>
  <c r="E4746" i="107"/>
  <c r="E4747" i="107"/>
  <c r="E4748" i="107"/>
  <c r="E4749" i="107"/>
  <c r="E4750" i="107"/>
  <c r="E4751" i="107"/>
  <c r="E4752" i="107"/>
  <c r="E4753" i="107"/>
  <c r="E4754" i="107"/>
  <c r="E4755" i="107"/>
  <c r="E4756" i="107"/>
  <c r="E4757" i="107"/>
  <c r="E4758" i="107"/>
  <c r="E4759" i="107"/>
  <c r="E4760" i="107"/>
  <c r="E4761" i="107"/>
  <c r="E4762" i="107"/>
  <c r="E4763" i="107"/>
  <c r="E4764" i="107"/>
  <c r="E4765" i="107"/>
  <c r="E4766" i="107"/>
  <c r="E4767" i="107"/>
  <c r="E4768" i="107"/>
  <c r="E4769" i="107"/>
  <c r="E4770" i="107"/>
  <c r="E4771" i="107"/>
  <c r="E4772" i="107"/>
  <c r="E4773" i="107"/>
  <c r="E4774" i="107"/>
  <c r="E4775" i="107"/>
  <c r="E4776" i="107"/>
  <c r="E4777" i="107"/>
  <c r="E4778" i="107"/>
  <c r="E4779" i="107"/>
  <c r="E4780" i="107"/>
  <c r="E4781" i="107"/>
  <c r="E4782" i="107"/>
  <c r="E4783" i="107"/>
  <c r="E4784" i="107"/>
  <c r="E4785" i="107"/>
  <c r="E4786" i="107"/>
  <c r="E4787" i="107"/>
  <c r="E4788" i="107"/>
  <c r="E4789" i="107"/>
  <c r="E4790" i="107"/>
  <c r="E4791" i="107"/>
  <c r="E4792" i="107"/>
  <c r="E4793" i="107"/>
  <c r="E4794" i="107"/>
  <c r="E4795" i="107"/>
  <c r="E4796" i="107"/>
  <c r="E4797" i="107"/>
  <c r="E4798" i="107"/>
  <c r="E4799" i="107"/>
  <c r="E4800" i="107"/>
  <c r="E4801" i="107"/>
  <c r="E4802" i="107"/>
  <c r="E4803" i="107"/>
  <c r="E4804" i="107"/>
  <c r="E4805" i="107"/>
  <c r="E4806" i="107"/>
  <c r="E4807" i="107"/>
  <c r="E4808" i="107"/>
  <c r="E4809" i="107"/>
  <c r="E4810" i="107"/>
  <c r="E4811" i="107"/>
  <c r="E4812" i="107"/>
  <c r="E4813" i="107"/>
  <c r="E4814" i="107"/>
  <c r="E4815" i="107"/>
  <c r="E4816" i="107"/>
  <c r="E4817" i="107"/>
  <c r="E4818" i="107"/>
  <c r="E4819" i="107"/>
  <c r="E4820" i="107"/>
  <c r="E4821" i="107"/>
  <c r="E4822" i="107"/>
  <c r="E4823" i="107"/>
  <c r="E4824" i="107"/>
  <c r="E4825" i="107"/>
  <c r="E4826" i="107"/>
  <c r="E4827" i="107"/>
  <c r="E4828" i="107"/>
  <c r="E4829" i="107"/>
  <c r="E4830" i="107"/>
  <c r="E4831" i="107"/>
  <c r="E4832" i="107"/>
  <c r="E4833" i="107"/>
  <c r="E4834" i="107"/>
  <c r="E4835" i="107"/>
  <c r="E4836" i="107"/>
  <c r="E4837" i="107"/>
  <c r="E4838" i="107"/>
  <c r="E4839" i="107"/>
  <c r="E4840" i="107"/>
  <c r="E4841" i="107"/>
  <c r="E4842" i="107"/>
  <c r="E4843" i="107"/>
  <c r="E4844" i="107"/>
  <c r="E4845" i="107"/>
  <c r="E4846" i="107"/>
  <c r="E4847" i="107"/>
  <c r="E4848" i="107"/>
  <c r="E4849" i="107"/>
  <c r="E4850" i="107"/>
  <c r="E4851" i="107"/>
  <c r="E4852" i="107"/>
  <c r="E4853" i="107"/>
  <c r="E4854" i="107"/>
  <c r="E4855" i="107"/>
  <c r="E4856" i="107"/>
  <c r="E4857" i="107"/>
  <c r="E4858" i="107"/>
  <c r="E4859" i="107"/>
  <c r="E4860" i="107"/>
  <c r="E4861" i="107"/>
  <c r="E4862" i="107"/>
  <c r="E4863" i="107"/>
  <c r="E4864" i="107"/>
  <c r="E4865" i="107"/>
  <c r="E4866" i="107"/>
  <c r="E4867" i="107"/>
  <c r="E4868" i="107"/>
  <c r="E4869" i="107"/>
  <c r="E4870" i="107"/>
  <c r="E4871" i="107"/>
  <c r="E4872" i="107"/>
  <c r="E4873" i="107"/>
  <c r="E4874" i="107"/>
  <c r="E4875" i="107"/>
  <c r="E4876" i="107"/>
  <c r="E4877" i="107"/>
  <c r="E4878" i="107"/>
  <c r="E4879" i="107"/>
  <c r="E4880" i="107"/>
  <c r="E4881" i="107"/>
  <c r="E4882" i="107"/>
  <c r="E4883" i="107"/>
  <c r="E4884" i="107"/>
  <c r="E4885" i="107"/>
  <c r="E4886" i="107"/>
  <c r="E4887" i="107"/>
  <c r="E4888" i="107"/>
  <c r="E4889" i="107"/>
  <c r="E4890" i="107"/>
  <c r="E4891" i="107"/>
  <c r="E4892" i="107"/>
  <c r="E4893" i="107"/>
  <c r="E4894" i="107"/>
  <c r="E4895" i="107"/>
  <c r="E4896" i="107"/>
  <c r="E4897" i="107"/>
  <c r="E4898" i="107"/>
  <c r="E4899" i="107"/>
  <c r="E4900" i="107"/>
  <c r="E4901" i="107"/>
  <c r="E4902" i="107"/>
  <c r="E4903" i="107"/>
  <c r="E4904" i="107"/>
  <c r="E4905" i="107"/>
  <c r="E4906" i="107"/>
  <c r="E4907" i="107"/>
  <c r="E4908" i="107"/>
  <c r="E4909" i="107"/>
  <c r="E4910" i="107"/>
  <c r="E4911" i="107"/>
  <c r="E4912" i="107"/>
  <c r="E4913" i="107"/>
  <c r="E4914" i="107"/>
  <c r="E4915" i="107"/>
  <c r="E4916" i="107"/>
  <c r="E4917" i="107"/>
  <c r="E4918" i="107"/>
  <c r="E4919" i="107"/>
  <c r="E4920" i="107"/>
  <c r="E4921" i="107"/>
  <c r="E4922" i="107"/>
  <c r="E4923" i="107"/>
  <c r="E4924" i="107"/>
  <c r="E4925" i="107"/>
  <c r="E4926" i="107"/>
  <c r="E4927" i="107"/>
  <c r="E4928" i="107"/>
  <c r="E4929" i="107"/>
  <c r="E4930" i="107"/>
  <c r="E4931" i="107"/>
  <c r="E4932" i="107"/>
  <c r="E4933" i="107"/>
  <c r="E4934" i="107"/>
  <c r="E4935" i="107"/>
  <c r="E4936" i="107"/>
  <c r="E4937" i="107"/>
  <c r="E4938" i="107"/>
  <c r="E4939" i="107"/>
  <c r="E4940" i="107"/>
  <c r="E4941" i="107"/>
  <c r="E4942" i="107"/>
  <c r="E4943" i="107"/>
  <c r="E4944" i="107"/>
  <c r="E4945" i="107"/>
  <c r="E4946" i="107"/>
  <c r="E4947" i="107"/>
  <c r="E4948" i="107"/>
  <c r="E4949" i="107"/>
  <c r="E4950" i="107"/>
  <c r="E4951" i="107"/>
  <c r="E4952" i="107"/>
  <c r="E4953" i="107"/>
  <c r="E4954" i="107"/>
  <c r="E4955" i="107"/>
  <c r="E4956" i="107"/>
  <c r="E4957" i="107"/>
  <c r="E4958" i="107"/>
  <c r="E4959" i="107"/>
  <c r="E4960" i="107"/>
  <c r="E4961" i="107"/>
  <c r="E4962" i="107"/>
  <c r="E4963" i="107"/>
  <c r="E4964" i="107"/>
  <c r="E4965" i="107"/>
  <c r="E4966" i="107"/>
  <c r="E4967" i="107"/>
  <c r="E4968" i="107"/>
  <c r="E4969" i="107"/>
  <c r="E4970" i="107"/>
  <c r="E4971" i="107"/>
  <c r="E4972" i="107"/>
  <c r="E4973" i="107"/>
  <c r="E4974" i="107"/>
  <c r="E4975" i="107"/>
  <c r="E4976" i="107"/>
  <c r="E4977" i="107"/>
  <c r="E4978" i="107"/>
  <c r="E4979" i="107"/>
  <c r="E4980" i="107"/>
  <c r="E4981" i="107"/>
  <c r="E4982" i="107"/>
  <c r="E4983" i="107"/>
  <c r="E4984" i="107"/>
  <c r="E4985" i="107"/>
  <c r="E4986" i="107"/>
  <c r="E4987" i="107"/>
  <c r="E4988" i="107"/>
  <c r="E4989" i="107"/>
  <c r="E4990" i="107"/>
  <c r="E4991" i="107"/>
  <c r="E4992" i="107"/>
  <c r="E4993" i="107"/>
  <c r="E4994" i="107"/>
  <c r="E4995" i="107"/>
  <c r="E4996" i="107"/>
  <c r="E4997" i="107"/>
  <c r="E4998" i="107"/>
  <c r="E4999" i="107"/>
  <c r="E5000" i="107"/>
  <c r="E5001" i="107"/>
  <c r="E5002" i="107"/>
  <c r="E5003" i="107"/>
  <c r="E5004" i="107"/>
  <c r="E5005" i="107"/>
  <c r="E5006" i="107"/>
  <c r="E5007" i="107"/>
  <c r="E5008" i="107"/>
  <c r="E5009" i="107"/>
  <c r="E5010" i="107"/>
  <c r="E5011" i="107"/>
  <c r="E5012" i="107"/>
  <c r="E5013" i="107"/>
  <c r="E5014" i="107"/>
  <c r="E5015" i="107"/>
  <c r="E5016" i="107"/>
  <c r="E5017" i="107"/>
  <c r="E5018" i="107"/>
  <c r="E5019" i="107"/>
  <c r="E5020" i="107"/>
  <c r="E5021" i="107"/>
  <c r="E5022" i="107"/>
  <c r="E5023" i="107"/>
  <c r="E5024" i="107"/>
  <c r="E5025" i="107"/>
  <c r="E5026" i="107"/>
  <c r="E5027" i="107"/>
  <c r="E5028" i="107"/>
  <c r="E5029" i="107"/>
  <c r="E5030" i="107"/>
  <c r="E5031" i="107"/>
  <c r="E5032" i="107"/>
  <c r="E5033" i="107"/>
  <c r="E5034" i="107"/>
  <c r="E5035" i="107"/>
  <c r="E5036" i="107"/>
  <c r="E5037" i="107"/>
  <c r="E5038" i="107"/>
  <c r="E5039" i="107"/>
  <c r="E5040" i="107"/>
  <c r="E5041" i="107"/>
  <c r="E5042" i="107"/>
  <c r="E5043" i="107"/>
  <c r="E5044" i="107"/>
  <c r="E5045" i="107"/>
  <c r="E5046" i="107"/>
  <c r="E5047" i="107"/>
  <c r="E5048" i="107"/>
  <c r="E5049" i="107"/>
  <c r="E5050" i="107"/>
  <c r="E5051" i="107"/>
  <c r="E5052" i="107"/>
  <c r="E5053" i="107"/>
  <c r="E5054" i="107"/>
  <c r="E5055" i="107"/>
  <c r="E5056" i="107"/>
  <c r="E5057" i="107"/>
  <c r="E5058" i="107"/>
  <c r="E5059" i="107"/>
  <c r="E5060" i="107"/>
  <c r="E5061" i="107"/>
  <c r="E5062" i="107"/>
  <c r="E5063" i="107"/>
  <c r="E5064" i="107"/>
  <c r="E5065" i="107"/>
  <c r="E5066" i="107"/>
  <c r="E5067" i="107"/>
  <c r="E5068" i="107"/>
  <c r="E5069" i="107"/>
  <c r="E5070" i="107"/>
  <c r="E5071" i="107"/>
  <c r="E5072" i="107"/>
  <c r="E5073" i="107"/>
  <c r="E5074" i="107"/>
  <c r="E5075" i="107"/>
  <c r="E5076" i="107"/>
  <c r="E5077" i="107"/>
  <c r="E5078" i="107"/>
  <c r="E5079" i="107"/>
  <c r="E5080" i="107"/>
  <c r="E5081" i="107"/>
  <c r="E5082" i="107"/>
  <c r="E5083" i="107"/>
  <c r="E5084" i="107"/>
  <c r="E5085" i="107"/>
  <c r="E5086" i="107"/>
  <c r="E5087" i="107"/>
  <c r="E5088" i="107"/>
  <c r="E5089" i="107"/>
  <c r="E5090" i="107"/>
  <c r="E5091" i="107"/>
  <c r="E5092" i="107"/>
  <c r="E5093" i="107"/>
  <c r="E5094" i="107"/>
  <c r="E5095" i="107"/>
  <c r="E5096" i="107"/>
  <c r="E5097" i="107"/>
  <c r="E5098" i="107"/>
  <c r="E5099" i="107"/>
  <c r="E5100" i="107"/>
  <c r="E5101" i="107"/>
  <c r="E5102" i="107"/>
  <c r="E5103" i="107"/>
  <c r="E5104" i="107"/>
  <c r="E5105" i="107"/>
  <c r="E5106" i="107"/>
  <c r="E5107" i="107"/>
  <c r="E5108" i="107"/>
  <c r="E5109" i="107"/>
  <c r="E5110" i="107"/>
  <c r="E5111" i="107"/>
  <c r="E5112" i="107"/>
  <c r="E5113" i="107"/>
  <c r="E5114" i="107"/>
  <c r="C5" i="107"/>
  <c r="C6" i="107"/>
  <c r="C7" i="107"/>
  <c r="C8" i="107"/>
  <c r="C9" i="107"/>
  <c r="C10" i="107"/>
  <c r="C11" i="107"/>
  <c r="C12" i="107"/>
  <c r="C13" i="107"/>
  <c r="C14" i="107"/>
  <c r="C15" i="107"/>
  <c r="C16" i="107"/>
  <c r="C17" i="107"/>
  <c r="A5" i="107"/>
  <c r="A6" i="107"/>
  <c r="A7"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255"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444" i="107"/>
  <c r="A445" i="107"/>
  <c r="A446" i="107"/>
  <c r="A447" i="107"/>
  <c r="A448" i="107"/>
  <c r="A449" i="107"/>
  <c r="A450" i="107"/>
  <c r="A451" i="107"/>
  <c r="AG7" i="70" l="1"/>
  <c r="AF7" i="70"/>
  <c r="AG13" i="70" l="1"/>
  <c r="AF9" i="6"/>
  <c r="AE23" i="70" l="1"/>
  <c r="AE9" i="70" l="1"/>
  <c r="AE9" i="6" l="1"/>
  <c r="AE7" i="70"/>
  <c r="AF9" i="70" l="1"/>
  <c r="AD27" i="70" l="1"/>
  <c r="AD7" i="70" l="1"/>
  <c r="AD9" i="6" l="1"/>
  <c r="D19" i="54" l="1"/>
  <c r="AD56" i="6" l="1"/>
  <c r="AD38" i="6"/>
  <c r="AC9" i="70" l="1"/>
  <c r="AC9" i="6"/>
  <c r="AC7" i="70" l="1"/>
  <c r="C3" i="44"/>
  <c r="AC27" i="70" l="1"/>
  <c r="E14" i="70" l="1"/>
  <c r="F14" i="70"/>
  <c r="G14" i="70"/>
  <c r="H14" i="70"/>
  <c r="I14" i="70"/>
  <c r="J14" i="70"/>
  <c r="K14" i="70"/>
  <c r="L14" i="70"/>
  <c r="M14" i="70"/>
  <c r="N14" i="70"/>
  <c r="O14" i="70"/>
  <c r="P14" i="70"/>
  <c r="Q14" i="70"/>
  <c r="R14" i="70"/>
  <c r="S14" i="70"/>
  <c r="T14" i="70"/>
  <c r="U14" i="70"/>
  <c r="V14" i="70"/>
  <c r="W14" i="70"/>
  <c r="X14" i="70"/>
  <c r="Y14" i="70"/>
  <c r="Z14" i="70"/>
  <c r="AA14" i="70"/>
  <c r="AB14" i="70"/>
  <c r="D14" i="70"/>
  <c r="H21" i="70" l="1"/>
  <c r="I21" i="70"/>
  <c r="J21" i="70"/>
  <c r="K21" i="70"/>
  <c r="L21" i="70"/>
  <c r="M21" i="70"/>
  <c r="N21" i="70"/>
  <c r="O21" i="70"/>
  <c r="P21" i="70"/>
  <c r="Q21" i="70"/>
  <c r="R21" i="70"/>
  <c r="S21" i="70"/>
  <c r="T21" i="70"/>
  <c r="U21" i="70"/>
  <c r="V21" i="70"/>
  <c r="W21" i="70"/>
  <c r="X21" i="70"/>
  <c r="Y21" i="70"/>
  <c r="Z21" i="70"/>
  <c r="AA21" i="70"/>
  <c r="AB21" i="70"/>
  <c r="F27" i="70"/>
  <c r="G27" i="70"/>
  <c r="H27" i="70"/>
  <c r="I27" i="70"/>
  <c r="J27" i="70"/>
  <c r="K27" i="70"/>
  <c r="L27" i="70"/>
  <c r="M27" i="70"/>
  <c r="N27" i="70"/>
  <c r="O27" i="70"/>
  <c r="P27" i="70"/>
  <c r="Q27" i="70"/>
  <c r="R27" i="70"/>
  <c r="S27" i="70"/>
  <c r="T27" i="70"/>
  <c r="U27" i="70"/>
  <c r="V27" i="70"/>
  <c r="W27" i="70"/>
  <c r="X27" i="70"/>
  <c r="Y27" i="70"/>
  <c r="Z27" i="70"/>
  <c r="AA27" i="70"/>
  <c r="AB27" i="70"/>
  <c r="E27" i="70"/>
  <c r="F12" i="70" l="1"/>
  <c r="G12" i="70"/>
  <c r="H12" i="70"/>
  <c r="I12" i="70"/>
  <c r="J12" i="70"/>
  <c r="K12" i="70"/>
  <c r="L12" i="70"/>
  <c r="M12" i="70"/>
  <c r="N12" i="70"/>
  <c r="O12" i="70"/>
  <c r="P12" i="70"/>
  <c r="Q12" i="70"/>
  <c r="R12" i="70"/>
  <c r="S12" i="70"/>
  <c r="T12" i="70"/>
  <c r="U12" i="70"/>
  <c r="V12" i="70"/>
  <c r="W12" i="70"/>
  <c r="X12" i="70"/>
  <c r="Y12" i="70"/>
  <c r="Z12" i="70"/>
  <c r="AA12" i="70"/>
  <c r="AB12" i="70"/>
  <c r="H9" i="70"/>
  <c r="I9" i="70"/>
  <c r="J9" i="70"/>
  <c r="K9" i="70"/>
  <c r="L9" i="70"/>
  <c r="M9" i="70"/>
  <c r="N9" i="70"/>
  <c r="O9" i="70"/>
  <c r="P9" i="70"/>
  <c r="Q9" i="70"/>
  <c r="R9" i="70"/>
  <c r="S9" i="70"/>
  <c r="T9" i="70"/>
  <c r="U9" i="70"/>
  <c r="V9" i="70"/>
  <c r="W9" i="70"/>
  <c r="X9" i="70"/>
  <c r="Y9" i="70"/>
  <c r="Z9" i="70"/>
  <c r="AA9" i="70"/>
  <c r="AB9" i="70"/>
  <c r="AB9" i="6"/>
  <c r="AA9" i="6"/>
  <c r="Z9" i="6"/>
  <c r="Y9" i="6"/>
  <c r="X9" i="6"/>
  <c r="W9" i="6"/>
  <c r="V9" i="6"/>
  <c r="U9" i="6"/>
  <c r="T9" i="6"/>
  <c r="S9" i="6"/>
  <c r="R9" i="6"/>
  <c r="Q9" i="6"/>
  <c r="O9" i="6"/>
  <c r="P9" i="6"/>
  <c r="N9" i="6"/>
  <c r="M9" i="6"/>
  <c r="L9" i="6"/>
  <c r="K9" i="6"/>
  <c r="J9" i="6"/>
  <c r="I9" i="6"/>
  <c r="H9" i="6"/>
  <c r="AB7" i="70"/>
  <c r="AA7" i="70"/>
  <c r="Z7" i="70"/>
  <c r="Y7" i="70"/>
  <c r="X7" i="70"/>
  <c r="W7" i="70"/>
  <c r="V7" i="70"/>
  <c r="U7" i="70"/>
  <c r="T7" i="70"/>
  <c r="S7" i="70"/>
  <c r="R7" i="70"/>
  <c r="Q7" i="70"/>
  <c r="P7" i="70"/>
  <c r="O7" i="70"/>
  <c r="N7" i="70"/>
  <c r="M7" i="70"/>
  <c r="L7" i="70"/>
  <c r="K7" i="70"/>
  <c r="J7" i="70"/>
  <c r="I7" i="70"/>
  <c r="H7" i="70"/>
  <c r="C32" i="55"/>
  <c r="E12" i="70" l="1"/>
  <c r="G7" i="70"/>
  <c r="F7" i="70"/>
  <c r="E7" i="70"/>
  <c r="D7" i="70"/>
  <c r="D9" i="70"/>
  <c r="E9" i="70"/>
  <c r="F9" i="70"/>
  <c r="G9" i="70"/>
  <c r="D11" i="70"/>
  <c r="D20" i="70" s="1"/>
  <c r="E29" i="70"/>
  <c r="G29" i="70"/>
  <c r="F29" i="70"/>
  <c r="D29" i="70"/>
  <c r="H29" i="70" l="1"/>
  <c r="H41" i="5"/>
  <c r="G41" i="5"/>
  <c r="F31" i="47"/>
  <c r="I29" i="70" l="1"/>
  <c r="W31" i="47"/>
  <c r="X31" i="47"/>
  <c r="Y31" i="47"/>
  <c r="D23" i="70"/>
  <c r="D22" i="70"/>
  <c r="G21" i="70"/>
  <c r="F21" i="70"/>
  <c r="E21" i="70"/>
  <c r="D21" i="70"/>
  <c r="D12" i="70"/>
  <c r="C3" i="70"/>
  <c r="B2" i="70"/>
  <c r="J29" i="70" l="1"/>
  <c r="D24" i="70"/>
  <c r="D27" i="57"/>
  <c r="D13" i="5" s="1"/>
  <c r="F13" i="5" s="1"/>
  <c r="C3" i="54"/>
  <c r="E9" i="57"/>
  <c r="D90" i="6"/>
  <c r="E88" i="6" s="1"/>
  <c r="E90" i="6" s="1"/>
  <c r="F88" i="6" s="1"/>
  <c r="F90" i="6" s="1"/>
  <c r="G88" i="6" s="1"/>
  <c r="D48" i="6"/>
  <c r="E44" i="6" s="1"/>
  <c r="E48" i="6" s="1"/>
  <c r="F44" i="6" s="1"/>
  <c r="F48" i="6" s="1"/>
  <c r="G44" i="6" s="1"/>
  <c r="G48" i="6" s="1"/>
  <c r="H44" i="6" s="1"/>
  <c r="H48" i="6" s="1"/>
  <c r="I44" i="6" s="1"/>
  <c r="I48" i="6" s="1"/>
  <c r="J44" i="6" s="1"/>
  <c r="J48" i="6" s="1"/>
  <c r="K44" i="6" s="1"/>
  <c r="K48" i="6" s="1"/>
  <c r="L44" i="6" s="1"/>
  <c r="L48" i="6" s="1"/>
  <c r="M44" i="6" s="1"/>
  <c r="M48" i="6" s="1"/>
  <c r="N44" i="6" s="1"/>
  <c r="N48" i="6" s="1"/>
  <c r="O44" i="6" s="1"/>
  <c r="O48" i="6" s="1"/>
  <c r="P44" i="6" s="1"/>
  <c r="P48" i="6" s="1"/>
  <c r="Q44" i="6" s="1"/>
  <c r="Q48" i="6" s="1"/>
  <c r="R44" i="6" s="1"/>
  <c r="R48" i="6" s="1"/>
  <c r="S44" i="6" s="1"/>
  <c r="S48" i="6" s="1"/>
  <c r="T44" i="6" s="1"/>
  <c r="T48" i="6" s="1"/>
  <c r="U44" i="6" s="1"/>
  <c r="U48" i="6" s="1"/>
  <c r="V44" i="6" s="1"/>
  <c r="V48" i="6" s="1"/>
  <c r="W44" i="6" s="1"/>
  <c r="W48" i="6" s="1"/>
  <c r="X44" i="6" s="1"/>
  <c r="X48" i="6" s="1"/>
  <c r="Y44" i="6" s="1"/>
  <c r="Y48" i="6" s="1"/>
  <c r="Z44" i="6" s="1"/>
  <c r="Z48" i="6" s="1"/>
  <c r="AA44" i="6" s="1"/>
  <c r="AA48" i="6" s="1"/>
  <c r="AB44" i="6" s="1"/>
  <c r="AB48" i="6" s="1"/>
  <c r="AC44" i="6" s="1"/>
  <c r="D24" i="6"/>
  <c r="E20" i="6" s="1"/>
  <c r="E24" i="6" s="1"/>
  <c r="D15" i="6"/>
  <c r="D18" i="6" s="1"/>
  <c r="B2" i="54"/>
  <c r="B2" i="66"/>
  <c r="L12" i="54"/>
  <c r="O12" i="54"/>
  <c r="R12" i="54"/>
  <c r="L13" i="54"/>
  <c r="O13" i="54"/>
  <c r="R13" i="54"/>
  <c r="L14" i="54"/>
  <c r="O14" i="54"/>
  <c r="R14" i="54"/>
  <c r="D16" i="54"/>
  <c r="H16" i="54"/>
  <c r="K16" i="54"/>
  <c r="D18" i="54"/>
  <c r="H18" i="54"/>
  <c r="K18" i="54"/>
  <c r="F20" i="54"/>
  <c r="G20" i="54"/>
  <c r="I20" i="54"/>
  <c r="J20" i="54"/>
  <c r="M20" i="54"/>
  <c r="N20" i="54"/>
  <c r="P20" i="54"/>
  <c r="Q20" i="54"/>
  <c r="I31" i="47"/>
  <c r="G31" i="47"/>
  <c r="F8" i="47"/>
  <c r="I17" i="56"/>
  <c r="F17" i="56"/>
  <c r="I14" i="5"/>
  <c r="F14" i="5"/>
  <c r="I13" i="5"/>
  <c r="I12" i="5"/>
  <c r="C3" i="69"/>
  <c r="B2" i="69"/>
  <c r="D66" i="6"/>
  <c r="E62" i="6" s="1"/>
  <c r="E66" i="6" s="1"/>
  <c r="F62" i="6" s="1"/>
  <c r="F66" i="6" s="1"/>
  <c r="G62" i="6" s="1"/>
  <c r="G66" i="6" s="1"/>
  <c r="H62" i="6" s="1"/>
  <c r="H66" i="6" s="1"/>
  <c r="I62" i="6" s="1"/>
  <c r="I66" i="6" s="1"/>
  <c r="J62" i="6" s="1"/>
  <c r="J66" i="6" s="1"/>
  <c r="K62" i="6" s="1"/>
  <c r="K66" i="6" s="1"/>
  <c r="L62" i="6" s="1"/>
  <c r="L66" i="6" s="1"/>
  <c r="M62" i="6" s="1"/>
  <c r="M66" i="6" s="1"/>
  <c r="N62" i="6" s="1"/>
  <c r="N66" i="6" s="1"/>
  <c r="O62" i="6" s="1"/>
  <c r="O66" i="6" s="1"/>
  <c r="P62" i="6" s="1"/>
  <c r="P66" i="6" s="1"/>
  <c r="Q62" i="6" s="1"/>
  <c r="Q66" i="6" s="1"/>
  <c r="R62" i="6" s="1"/>
  <c r="R66" i="6" s="1"/>
  <c r="S62" i="6" s="1"/>
  <c r="S66" i="6" s="1"/>
  <c r="T62" i="6" s="1"/>
  <c r="T66" i="6" s="1"/>
  <c r="U62" i="6" s="1"/>
  <c r="U66" i="6" s="1"/>
  <c r="V62" i="6" s="1"/>
  <c r="V66" i="6" s="1"/>
  <c r="W62" i="6" s="1"/>
  <c r="W66" i="6" s="1"/>
  <c r="X62" i="6" s="1"/>
  <c r="X66" i="6" s="1"/>
  <c r="Y62" i="6" s="1"/>
  <c r="Y66" i="6" s="1"/>
  <c r="Z62" i="6" s="1"/>
  <c r="Z66" i="6" s="1"/>
  <c r="AA62" i="6" s="1"/>
  <c r="AA66" i="6" s="1"/>
  <c r="AB62" i="6" s="1"/>
  <c r="AB66" i="6" s="1"/>
  <c r="AC62" i="6" s="1"/>
  <c r="C26" i="55"/>
  <c r="C21" i="55"/>
  <c r="E14" i="57"/>
  <c r="E13" i="57"/>
  <c r="E12" i="57"/>
  <c r="E11" i="57"/>
  <c r="E10" i="57"/>
  <c r="G35" i="59"/>
  <c r="G34" i="59"/>
  <c r="G33" i="59"/>
  <c r="G32" i="59"/>
  <c r="G31" i="59"/>
  <c r="G30" i="59"/>
  <c r="B4" i="67"/>
  <c r="B5" i="67" s="1"/>
  <c r="B6" i="67" s="1"/>
  <c r="B7" i="67" s="1"/>
  <c r="B8" i="67" s="1"/>
  <c r="B9" i="67" s="1"/>
  <c r="B10" i="67" s="1"/>
  <c r="B11" i="67" s="1"/>
  <c r="B12" i="67" s="1"/>
  <c r="B13" i="67" s="1"/>
  <c r="B14" i="67" s="1"/>
  <c r="B15" i="67" s="1"/>
  <c r="B16" i="67" s="1"/>
  <c r="B17" i="67" s="1"/>
  <c r="B18" i="67" s="1"/>
  <c r="B19" i="67" s="1"/>
  <c r="B20" i="67" s="1"/>
  <c r="B21" i="67" s="1"/>
  <c r="B22" i="67" s="1"/>
  <c r="B23" i="67" s="1"/>
  <c r="B24" i="67" s="1"/>
  <c r="B25" i="67" s="1"/>
  <c r="B26" i="67" s="1"/>
  <c r="B27" i="67" s="1"/>
  <c r="B28" i="67" s="1"/>
  <c r="B29" i="67" s="1"/>
  <c r="B30" i="67" s="1"/>
  <c r="B31" i="67" s="1"/>
  <c r="B32" i="67" s="1"/>
  <c r="B33" i="67" s="1"/>
  <c r="B34" i="67" s="1"/>
  <c r="B35" i="67" s="1"/>
  <c r="B36" i="67" s="1"/>
  <c r="B37" i="67" s="1"/>
  <c r="B38" i="67" s="1"/>
  <c r="B39" i="67" s="1"/>
  <c r="B40" i="67" s="1"/>
  <c r="B41" i="67" s="1"/>
  <c r="B42" i="67" s="1"/>
  <c r="B43" i="67" s="1"/>
  <c r="B44" i="67" s="1"/>
  <c r="B45" i="67" s="1"/>
  <c r="B46" i="67" s="1"/>
  <c r="B47" i="67" s="1"/>
  <c r="B48" i="67" s="1"/>
  <c r="B49" i="67" s="1"/>
  <c r="B50" i="67" s="1"/>
  <c r="B51" i="67" s="1"/>
  <c r="B52" i="67" s="1"/>
  <c r="B53" i="67" s="1"/>
  <c r="B54" i="67" s="1"/>
  <c r="B55" i="67" s="1"/>
  <c r="B56" i="67" s="1"/>
  <c r="B57" i="67" s="1"/>
  <c r="B58" i="67" s="1"/>
  <c r="B59" i="67" s="1"/>
  <c r="B60" i="67" s="1"/>
  <c r="B61" i="67" s="1"/>
  <c r="B62" i="67" s="1"/>
  <c r="B63" i="67" s="1"/>
  <c r="B64" i="67" s="1"/>
  <c r="B65" i="67" s="1"/>
  <c r="B66" i="67" s="1"/>
  <c r="B67" i="67" s="1"/>
  <c r="B68" i="67" s="1"/>
  <c r="B69" i="67" s="1"/>
  <c r="B70" i="67" s="1"/>
  <c r="B71" i="67" s="1"/>
  <c r="B72" i="67" s="1"/>
  <c r="B73" i="67" s="1"/>
  <c r="B74" i="67" s="1"/>
  <c r="B75" i="67" s="1"/>
  <c r="B76" i="67" s="1"/>
  <c r="B77" i="67" s="1"/>
  <c r="B78" i="67" s="1"/>
  <c r="B79" i="67" s="1"/>
  <c r="B80" i="67" s="1"/>
  <c r="B81" i="67" s="1"/>
  <c r="B82" i="67" s="1"/>
  <c r="B83" i="67" s="1"/>
  <c r="B84" i="67" s="1"/>
  <c r="B85" i="67" s="1"/>
  <c r="B86" i="67" s="1"/>
  <c r="B87" i="67" s="1"/>
  <c r="B88" i="67" s="1"/>
  <c r="B89" i="67" s="1"/>
  <c r="B90" i="67" s="1"/>
  <c r="D9" i="6"/>
  <c r="E9" i="6"/>
  <c r="F9" i="6"/>
  <c r="G9" i="6"/>
  <c r="D86" i="6"/>
  <c r="E82" i="6" s="1"/>
  <c r="E86" i="6" s="1"/>
  <c r="F82" i="6" s="1"/>
  <c r="F86" i="6" s="1"/>
  <c r="G82" i="6" s="1"/>
  <c r="G86" i="6" s="1"/>
  <c r="H82" i="6" s="1"/>
  <c r="H86" i="6" s="1"/>
  <c r="I82" i="6" s="1"/>
  <c r="I86" i="6" s="1"/>
  <c r="J82" i="6" s="1"/>
  <c r="J86" i="6" s="1"/>
  <c r="K82" i="6" s="1"/>
  <c r="K86" i="6" s="1"/>
  <c r="L82" i="6" s="1"/>
  <c r="L86" i="6" s="1"/>
  <c r="M82" i="6" s="1"/>
  <c r="M86" i="6" s="1"/>
  <c r="N82" i="6" s="1"/>
  <c r="N86" i="6" s="1"/>
  <c r="O82" i="6" s="1"/>
  <c r="O86" i="6" s="1"/>
  <c r="P82" i="6" s="1"/>
  <c r="P86" i="6" s="1"/>
  <c r="Q82" i="6" s="1"/>
  <c r="Q86" i="6" s="1"/>
  <c r="R82" i="6" s="1"/>
  <c r="R86" i="6" s="1"/>
  <c r="S82" i="6" s="1"/>
  <c r="S86" i="6" s="1"/>
  <c r="T82" i="6" s="1"/>
  <c r="T86" i="6" s="1"/>
  <c r="U82" i="6" s="1"/>
  <c r="U86" i="6" s="1"/>
  <c r="V82" i="6" s="1"/>
  <c r="V86" i="6" s="1"/>
  <c r="W82" i="6" s="1"/>
  <c r="W86" i="6" s="1"/>
  <c r="X82" i="6" s="1"/>
  <c r="X86" i="6" s="1"/>
  <c r="Y82" i="6" s="1"/>
  <c r="Y86" i="6" s="1"/>
  <c r="Z82" i="6" s="1"/>
  <c r="Z86" i="6" s="1"/>
  <c r="AA82" i="6" s="1"/>
  <c r="AA86" i="6" s="1"/>
  <c r="AB82" i="6" s="1"/>
  <c r="AB86" i="6" s="1"/>
  <c r="AC82" i="6" s="1"/>
  <c r="D72" i="6"/>
  <c r="E68" i="6" s="1"/>
  <c r="E72" i="6" s="1"/>
  <c r="F68" i="6" s="1"/>
  <c r="F72" i="6" s="1"/>
  <c r="G68" i="6" s="1"/>
  <c r="G72" i="6" s="1"/>
  <c r="H68" i="6" s="1"/>
  <c r="H72" i="6" s="1"/>
  <c r="I68" i="6" s="1"/>
  <c r="I72" i="6" s="1"/>
  <c r="J68" i="6" s="1"/>
  <c r="J72" i="6" s="1"/>
  <c r="K68" i="6" s="1"/>
  <c r="K72" i="6" s="1"/>
  <c r="L68" i="6" s="1"/>
  <c r="L72" i="6" s="1"/>
  <c r="M68" i="6" s="1"/>
  <c r="M72" i="6" s="1"/>
  <c r="N68" i="6" s="1"/>
  <c r="N72" i="6" s="1"/>
  <c r="O68" i="6" s="1"/>
  <c r="O72" i="6" s="1"/>
  <c r="P68" i="6" s="1"/>
  <c r="P72" i="6" s="1"/>
  <c r="Q68" i="6" s="1"/>
  <c r="Q72" i="6" s="1"/>
  <c r="R68" i="6" s="1"/>
  <c r="R72" i="6" s="1"/>
  <c r="S68" i="6" s="1"/>
  <c r="S72" i="6" s="1"/>
  <c r="T68" i="6" s="1"/>
  <c r="T72" i="6" s="1"/>
  <c r="U68" i="6" s="1"/>
  <c r="U72" i="6" s="1"/>
  <c r="V68" i="6" s="1"/>
  <c r="V72" i="6" s="1"/>
  <c r="W68" i="6" s="1"/>
  <c r="W72" i="6" s="1"/>
  <c r="X68" i="6" s="1"/>
  <c r="X72" i="6" s="1"/>
  <c r="Y68" i="6" s="1"/>
  <c r="Y72" i="6" s="1"/>
  <c r="Z68" i="6" s="1"/>
  <c r="Z72" i="6" s="1"/>
  <c r="AA68" i="6" s="1"/>
  <c r="AA72" i="6" s="1"/>
  <c r="AB68" i="6" s="1"/>
  <c r="AB72" i="6" s="1"/>
  <c r="AC68" i="6" s="1"/>
  <c r="D80" i="6"/>
  <c r="E76" i="6" s="1"/>
  <c r="E80" i="6" s="1"/>
  <c r="F76" i="6" s="1"/>
  <c r="F80" i="6" s="1"/>
  <c r="G76" i="6" s="1"/>
  <c r="G80" i="6" s="1"/>
  <c r="H76" i="6" s="1"/>
  <c r="H80" i="6" s="1"/>
  <c r="I76" i="6" s="1"/>
  <c r="I80" i="6" s="1"/>
  <c r="J76" i="6" s="1"/>
  <c r="J80" i="6" s="1"/>
  <c r="K76" i="6" s="1"/>
  <c r="K80" i="6" s="1"/>
  <c r="L76" i="6" s="1"/>
  <c r="L80" i="6" s="1"/>
  <c r="M76" i="6" s="1"/>
  <c r="M80" i="6" s="1"/>
  <c r="N76" i="6" s="1"/>
  <c r="N80" i="6" s="1"/>
  <c r="O76" i="6" s="1"/>
  <c r="O80" i="6" s="1"/>
  <c r="P76" i="6" s="1"/>
  <c r="P80" i="6" s="1"/>
  <c r="Q76" i="6" s="1"/>
  <c r="Q80" i="6" s="1"/>
  <c r="R76" i="6" s="1"/>
  <c r="R80" i="6" s="1"/>
  <c r="S76" i="6" s="1"/>
  <c r="S80" i="6" s="1"/>
  <c r="T76" i="6" s="1"/>
  <c r="T80" i="6" s="1"/>
  <c r="U76" i="6" s="1"/>
  <c r="U80" i="6" s="1"/>
  <c r="V76" i="6" s="1"/>
  <c r="V80" i="6" s="1"/>
  <c r="W76" i="6" s="1"/>
  <c r="W80" i="6" s="1"/>
  <c r="X76" i="6" s="1"/>
  <c r="X80" i="6" s="1"/>
  <c r="Y76" i="6" s="1"/>
  <c r="Y80" i="6" s="1"/>
  <c r="Z76" i="6" s="1"/>
  <c r="Z80" i="6" s="1"/>
  <c r="AA76" i="6" s="1"/>
  <c r="AA80" i="6" s="1"/>
  <c r="AB76" i="6" s="1"/>
  <c r="AB80" i="6" s="1"/>
  <c r="AC76" i="6" s="1"/>
  <c r="B2" i="64"/>
  <c r="C3" i="64"/>
  <c r="B2" i="60"/>
  <c r="C3" i="60"/>
  <c r="S12" i="54"/>
  <c r="V12" i="54"/>
  <c r="Y12" i="54"/>
  <c r="AB12" i="54"/>
  <c r="AE12" i="54"/>
  <c r="AH12" i="54"/>
  <c r="AK12" i="54"/>
  <c r="AL12" i="54"/>
  <c r="AO12" i="54"/>
  <c r="AR12" i="54"/>
  <c r="AU12" i="54"/>
  <c r="AX12" i="54"/>
  <c r="BA12" i="54"/>
  <c r="BD12" i="54"/>
  <c r="BG12" i="54"/>
  <c r="BJ12" i="54"/>
  <c r="S13" i="54"/>
  <c r="V13" i="54"/>
  <c r="Y13" i="54"/>
  <c r="AB13" i="54"/>
  <c r="AE13" i="54"/>
  <c r="AH13" i="54"/>
  <c r="AK13" i="54"/>
  <c r="AL13" i="54"/>
  <c r="AO13" i="54"/>
  <c r="AR13" i="54"/>
  <c r="AU13" i="54"/>
  <c r="AX13" i="54"/>
  <c r="BA13" i="54"/>
  <c r="BD13" i="54"/>
  <c r="BG13" i="54"/>
  <c r="BJ13" i="54"/>
  <c r="S14" i="54"/>
  <c r="V14" i="54"/>
  <c r="Y14" i="54"/>
  <c r="AB14" i="54"/>
  <c r="AE14" i="54"/>
  <c r="AH14" i="54"/>
  <c r="AK14" i="54"/>
  <c r="AL14" i="54"/>
  <c r="AO14" i="54"/>
  <c r="AR14" i="54"/>
  <c r="AU14" i="54"/>
  <c r="AX14" i="54"/>
  <c r="BA14" i="54"/>
  <c r="BD14" i="54"/>
  <c r="BG14" i="54"/>
  <c r="BJ14" i="54"/>
  <c r="T20" i="54"/>
  <c r="U20" i="54"/>
  <c r="W20" i="54"/>
  <c r="X20" i="54"/>
  <c r="Z20" i="54"/>
  <c r="AA20" i="54"/>
  <c r="AC20" i="54"/>
  <c r="AD20" i="54"/>
  <c r="AF20" i="54"/>
  <c r="AG20" i="54"/>
  <c r="AI20" i="54"/>
  <c r="AJ20" i="54"/>
  <c r="AM20" i="54"/>
  <c r="AN20" i="54"/>
  <c r="AP20" i="54"/>
  <c r="AQ20" i="54"/>
  <c r="AS20" i="54"/>
  <c r="AT20" i="54"/>
  <c r="AV20" i="54"/>
  <c r="AW20" i="54"/>
  <c r="AY20" i="54"/>
  <c r="AZ20" i="54"/>
  <c r="BB20" i="54"/>
  <c r="BC20" i="54"/>
  <c r="BE20" i="54"/>
  <c r="BF20" i="54"/>
  <c r="BH20" i="54"/>
  <c r="BI20" i="54"/>
  <c r="C3" i="66"/>
  <c r="B2" i="47"/>
  <c r="C3" i="47"/>
  <c r="F16" i="47"/>
  <c r="G16" i="47"/>
  <c r="H16" i="47"/>
  <c r="I16" i="47"/>
  <c r="J16" i="47"/>
  <c r="K16" i="47"/>
  <c r="L16" i="47"/>
  <c r="M16" i="47"/>
  <c r="N16" i="47"/>
  <c r="O16" i="47"/>
  <c r="P16" i="47"/>
  <c r="Q16" i="47"/>
  <c r="R16" i="47"/>
  <c r="S16" i="47"/>
  <c r="T16" i="47"/>
  <c r="U16" i="47"/>
  <c r="V16" i="47"/>
  <c r="W16" i="47"/>
  <c r="X16" i="47"/>
  <c r="Y16" i="47"/>
  <c r="Z16" i="47"/>
  <c r="AA16" i="47"/>
  <c r="AB16" i="47"/>
  <c r="AC16" i="47"/>
  <c r="AD16" i="47"/>
  <c r="AE16" i="47"/>
  <c r="AF16" i="47"/>
  <c r="AG16" i="47"/>
  <c r="AI16" i="47"/>
  <c r="AJ16" i="47"/>
  <c r="AK16" i="47"/>
  <c r="AL16" i="47"/>
  <c r="AM16" i="47"/>
  <c r="AN16" i="47"/>
  <c r="AO16" i="47"/>
  <c r="AP16" i="47"/>
  <c r="AQ16" i="47"/>
  <c r="AR16" i="47"/>
  <c r="AS16" i="47"/>
  <c r="AT16" i="47"/>
  <c r="AU16" i="47"/>
  <c r="AV16" i="47"/>
  <c r="AW16" i="47"/>
  <c r="AX16" i="47"/>
  <c r="AY16" i="47"/>
  <c r="AZ16" i="47"/>
  <c r="BA16" i="47"/>
  <c r="BB16" i="47"/>
  <c r="BC16" i="47"/>
  <c r="BD16" i="47"/>
  <c r="BE16" i="47"/>
  <c r="BF16" i="47"/>
  <c r="BG16" i="47"/>
  <c r="BH16" i="47"/>
  <c r="F23" i="47"/>
  <c r="G23" i="47"/>
  <c r="H23" i="47"/>
  <c r="I23" i="47"/>
  <c r="J23" i="47"/>
  <c r="K23" i="47"/>
  <c r="L23" i="47"/>
  <c r="M23" i="47"/>
  <c r="N23" i="47"/>
  <c r="O23" i="47"/>
  <c r="P23" i="47"/>
  <c r="Q23" i="47"/>
  <c r="R23" i="47"/>
  <c r="S23" i="47"/>
  <c r="T23" i="47"/>
  <c r="U23" i="47"/>
  <c r="V23" i="47"/>
  <c r="W23" i="47"/>
  <c r="X23" i="47"/>
  <c r="Y23" i="47"/>
  <c r="Z23" i="47"/>
  <c r="AA23" i="47"/>
  <c r="AB23" i="47"/>
  <c r="AC23" i="47"/>
  <c r="AD23" i="47"/>
  <c r="AE23" i="47"/>
  <c r="AF23" i="47"/>
  <c r="AG23" i="47"/>
  <c r="AI23" i="47"/>
  <c r="AJ23" i="47"/>
  <c r="AK23" i="47"/>
  <c r="AL23" i="47"/>
  <c r="AM23" i="47"/>
  <c r="AN23" i="47"/>
  <c r="AO23" i="47"/>
  <c r="AP23" i="47"/>
  <c r="AQ23" i="47"/>
  <c r="AR23" i="47"/>
  <c r="AS23" i="47"/>
  <c r="AT23" i="47"/>
  <c r="AU23" i="47"/>
  <c r="AV23" i="47"/>
  <c r="AW23" i="47"/>
  <c r="AX23" i="47"/>
  <c r="AY23" i="47"/>
  <c r="AZ23" i="47"/>
  <c r="BA23" i="47"/>
  <c r="BB23" i="47"/>
  <c r="BC23" i="47"/>
  <c r="BD23" i="47"/>
  <c r="BE23" i="47"/>
  <c r="BF23" i="47"/>
  <c r="BG23" i="47"/>
  <c r="BH23" i="47"/>
  <c r="H31" i="47"/>
  <c r="J31" i="47"/>
  <c r="K31" i="47"/>
  <c r="L31" i="47"/>
  <c r="M31" i="47"/>
  <c r="N31" i="47"/>
  <c r="O31" i="47"/>
  <c r="P31" i="47"/>
  <c r="Q31" i="47"/>
  <c r="R31" i="47"/>
  <c r="S31" i="47"/>
  <c r="T31" i="47"/>
  <c r="U31" i="47"/>
  <c r="V31" i="47"/>
  <c r="Z31" i="47"/>
  <c r="AA31" i="47"/>
  <c r="AB31" i="47"/>
  <c r="AC31" i="47"/>
  <c r="AD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B2" i="59"/>
  <c r="C3" i="59"/>
  <c r="G11" i="59"/>
  <c r="G12" i="59"/>
  <c r="G13" i="59"/>
  <c r="G14" i="59"/>
  <c r="G15" i="59"/>
  <c r="G16" i="59"/>
  <c r="G17" i="59"/>
  <c r="G18" i="59"/>
  <c r="G19" i="59"/>
  <c r="G20" i="59"/>
  <c r="G21" i="59"/>
  <c r="G22" i="59"/>
  <c r="G23" i="59"/>
  <c r="G24" i="59"/>
  <c r="G25" i="59"/>
  <c r="G26" i="59"/>
  <c r="G27" i="59"/>
  <c r="G28" i="59"/>
  <c r="G29" i="59"/>
  <c r="G36" i="59"/>
  <c r="G37" i="59"/>
  <c r="G38" i="59"/>
  <c r="G39" i="59"/>
  <c r="G40" i="59"/>
  <c r="B2" i="55"/>
  <c r="C3" i="55"/>
  <c r="C9" i="55"/>
  <c r="C10" i="55"/>
  <c r="C11" i="55"/>
  <c r="C12" i="55"/>
  <c r="C13" i="55"/>
  <c r="C14" i="55"/>
  <c r="C15" i="55"/>
  <c r="C16" i="55"/>
  <c r="C2" i="6"/>
  <c r="D3" i="6"/>
  <c r="D4" i="6"/>
  <c r="D30" i="6"/>
  <c r="E26" i="6" s="1"/>
  <c r="E30" i="6" s="1"/>
  <c r="F26" i="6" s="1"/>
  <c r="F30" i="6" s="1"/>
  <c r="G26" i="6" s="1"/>
  <c r="G30" i="6" s="1"/>
  <c r="H26" i="6" s="1"/>
  <c r="H30" i="6" s="1"/>
  <c r="I26" i="6" s="1"/>
  <c r="I30" i="6" s="1"/>
  <c r="J26" i="6" s="1"/>
  <c r="J30" i="6" s="1"/>
  <c r="K26" i="6" s="1"/>
  <c r="K30" i="6" s="1"/>
  <c r="L26" i="6" s="1"/>
  <c r="L30" i="6" s="1"/>
  <c r="M26" i="6" s="1"/>
  <c r="M30" i="6" s="1"/>
  <c r="N26" i="6" s="1"/>
  <c r="N30" i="6" s="1"/>
  <c r="O26" i="6" s="1"/>
  <c r="O30" i="6" s="1"/>
  <c r="P26" i="6" s="1"/>
  <c r="P30" i="6" s="1"/>
  <c r="Q26" i="6" s="1"/>
  <c r="Q30" i="6" s="1"/>
  <c r="R26" i="6" s="1"/>
  <c r="R30" i="6" s="1"/>
  <c r="S26" i="6" s="1"/>
  <c r="S30" i="6" s="1"/>
  <c r="T26" i="6" s="1"/>
  <c r="T30" i="6" s="1"/>
  <c r="U26" i="6" s="1"/>
  <c r="U30" i="6" s="1"/>
  <c r="V26" i="6" s="1"/>
  <c r="V30" i="6" s="1"/>
  <c r="W26" i="6" s="1"/>
  <c r="W30" i="6" s="1"/>
  <c r="X26" i="6" s="1"/>
  <c r="X30" i="6" s="1"/>
  <c r="Y26" i="6" s="1"/>
  <c r="Y30" i="6" s="1"/>
  <c r="Z26" i="6" s="1"/>
  <c r="Z30" i="6" s="1"/>
  <c r="AA26" i="6" s="1"/>
  <c r="AA30" i="6" s="1"/>
  <c r="AB26" i="6" s="1"/>
  <c r="AB30" i="6" s="1"/>
  <c r="AC26" i="6" s="1"/>
  <c r="D36" i="6"/>
  <c r="E32" i="6" s="1"/>
  <c r="E36" i="6" s="1"/>
  <c r="F32" i="6" s="1"/>
  <c r="F36" i="6" s="1"/>
  <c r="G32" i="6" s="1"/>
  <c r="G36" i="6" s="1"/>
  <c r="H32" i="6" s="1"/>
  <c r="H36" i="6" s="1"/>
  <c r="I32" i="6" s="1"/>
  <c r="I36" i="6" s="1"/>
  <c r="J32" i="6" s="1"/>
  <c r="J36" i="6" s="1"/>
  <c r="K32" i="6" s="1"/>
  <c r="K36" i="6" s="1"/>
  <c r="L32" i="6" s="1"/>
  <c r="L36" i="6" s="1"/>
  <c r="M32" i="6" s="1"/>
  <c r="M36" i="6" s="1"/>
  <c r="N32" i="6" s="1"/>
  <c r="N36" i="6" s="1"/>
  <c r="O32" i="6" s="1"/>
  <c r="O36" i="6" s="1"/>
  <c r="P32" i="6" s="1"/>
  <c r="P36" i="6" s="1"/>
  <c r="Q32" i="6" s="1"/>
  <c r="Q36" i="6" s="1"/>
  <c r="R32" i="6" s="1"/>
  <c r="R36" i="6" s="1"/>
  <c r="S32" i="6" s="1"/>
  <c r="S36" i="6" s="1"/>
  <c r="T32" i="6" s="1"/>
  <c r="T36" i="6" s="1"/>
  <c r="U32" i="6" s="1"/>
  <c r="U36" i="6" s="1"/>
  <c r="V32" i="6" s="1"/>
  <c r="V36" i="6" s="1"/>
  <c r="W32" i="6" s="1"/>
  <c r="W36" i="6" s="1"/>
  <c r="X32" i="6" s="1"/>
  <c r="X36" i="6" s="1"/>
  <c r="Y32" i="6" s="1"/>
  <c r="Y36" i="6" s="1"/>
  <c r="Z32" i="6" s="1"/>
  <c r="Z36" i="6" s="1"/>
  <c r="AA32" i="6" s="1"/>
  <c r="AA36" i="6" s="1"/>
  <c r="AB32" i="6" s="1"/>
  <c r="AB36" i="6" s="1"/>
  <c r="AC32" i="6" s="1"/>
  <c r="D42" i="6"/>
  <c r="E38" i="6" s="1"/>
  <c r="E42" i="6" s="1"/>
  <c r="F38" i="6" s="1"/>
  <c r="F42" i="6" s="1"/>
  <c r="G38" i="6" s="1"/>
  <c r="G42" i="6" s="1"/>
  <c r="H38" i="6" s="1"/>
  <c r="H42" i="6" s="1"/>
  <c r="I38" i="6" s="1"/>
  <c r="I42" i="6" s="1"/>
  <c r="J38" i="6" s="1"/>
  <c r="J42" i="6" s="1"/>
  <c r="K38" i="6" s="1"/>
  <c r="K42" i="6" s="1"/>
  <c r="L38" i="6" s="1"/>
  <c r="L42" i="6" s="1"/>
  <c r="M38" i="6" s="1"/>
  <c r="M42" i="6" s="1"/>
  <c r="N38" i="6" s="1"/>
  <c r="N42" i="6" s="1"/>
  <c r="O38" i="6" s="1"/>
  <c r="O42" i="6" s="1"/>
  <c r="P38" i="6" s="1"/>
  <c r="P42" i="6" s="1"/>
  <c r="Q38" i="6" s="1"/>
  <c r="Q42" i="6" s="1"/>
  <c r="R38" i="6" s="1"/>
  <c r="R42" i="6" s="1"/>
  <c r="S38" i="6" s="1"/>
  <c r="S42" i="6" s="1"/>
  <c r="T38" i="6" s="1"/>
  <c r="T42" i="6" s="1"/>
  <c r="U38" i="6" s="1"/>
  <c r="U42" i="6" s="1"/>
  <c r="V38" i="6" s="1"/>
  <c r="V42" i="6" s="1"/>
  <c r="W38" i="6" s="1"/>
  <c r="W42" i="6" s="1"/>
  <c r="X38" i="6" s="1"/>
  <c r="X42" i="6" s="1"/>
  <c r="Y38" i="6" s="1"/>
  <c r="Y42" i="6" s="1"/>
  <c r="Z38" i="6" s="1"/>
  <c r="Z42" i="6" s="1"/>
  <c r="AA38" i="6" s="1"/>
  <c r="AA42" i="6" s="1"/>
  <c r="AB38" i="6" s="1"/>
  <c r="AB42" i="6" s="1"/>
  <c r="AC38" i="6" s="1"/>
  <c r="D54" i="6"/>
  <c r="E50" i="6" s="1"/>
  <c r="E54" i="6" s="1"/>
  <c r="F50" i="6" s="1"/>
  <c r="F54" i="6" s="1"/>
  <c r="G50" i="6" s="1"/>
  <c r="G54" i="6" s="1"/>
  <c r="H50" i="6" s="1"/>
  <c r="H54" i="6" s="1"/>
  <c r="I50" i="6" s="1"/>
  <c r="I54" i="6" s="1"/>
  <c r="J50" i="6" s="1"/>
  <c r="J54" i="6" s="1"/>
  <c r="K50" i="6" s="1"/>
  <c r="K54" i="6" s="1"/>
  <c r="L50" i="6" s="1"/>
  <c r="L54" i="6" s="1"/>
  <c r="M50" i="6" s="1"/>
  <c r="M54" i="6" s="1"/>
  <c r="N50" i="6" s="1"/>
  <c r="N54" i="6" s="1"/>
  <c r="O50" i="6" s="1"/>
  <c r="O54" i="6" s="1"/>
  <c r="P50" i="6" s="1"/>
  <c r="P54" i="6" s="1"/>
  <c r="Q50" i="6" s="1"/>
  <c r="Q54" i="6" s="1"/>
  <c r="R50" i="6" s="1"/>
  <c r="R54" i="6" s="1"/>
  <c r="S50" i="6" s="1"/>
  <c r="S54" i="6" s="1"/>
  <c r="T50" i="6" s="1"/>
  <c r="T54" i="6" s="1"/>
  <c r="U50" i="6" s="1"/>
  <c r="U54" i="6" s="1"/>
  <c r="V50" i="6" s="1"/>
  <c r="V54" i="6" s="1"/>
  <c r="W50" i="6" s="1"/>
  <c r="W54" i="6" s="1"/>
  <c r="X50" i="6" s="1"/>
  <c r="X54" i="6" s="1"/>
  <c r="Y50" i="6" s="1"/>
  <c r="Y54" i="6" s="1"/>
  <c r="Z50" i="6" s="1"/>
  <c r="Z54" i="6" s="1"/>
  <c r="AA50" i="6" s="1"/>
  <c r="AA54" i="6" s="1"/>
  <c r="AB50" i="6" s="1"/>
  <c r="AB54" i="6" s="1"/>
  <c r="AC50" i="6" s="1"/>
  <c r="D60" i="6"/>
  <c r="E56" i="6" s="1"/>
  <c r="E60" i="6" s="1"/>
  <c r="F56" i="6" s="1"/>
  <c r="F60" i="6" s="1"/>
  <c r="G56" i="6" s="1"/>
  <c r="G60" i="6" s="1"/>
  <c r="H56" i="6" s="1"/>
  <c r="H60" i="6" s="1"/>
  <c r="I56" i="6" s="1"/>
  <c r="I60" i="6" s="1"/>
  <c r="J56" i="6" s="1"/>
  <c r="J60" i="6" s="1"/>
  <c r="K56" i="6" s="1"/>
  <c r="K60" i="6" s="1"/>
  <c r="L56" i="6" s="1"/>
  <c r="L60" i="6" s="1"/>
  <c r="M56" i="6" s="1"/>
  <c r="M60" i="6" s="1"/>
  <c r="N56" i="6" s="1"/>
  <c r="N60" i="6" s="1"/>
  <c r="O56" i="6" s="1"/>
  <c r="O60" i="6" s="1"/>
  <c r="P56" i="6" s="1"/>
  <c r="P60" i="6" s="1"/>
  <c r="Q56" i="6" s="1"/>
  <c r="Q60" i="6" s="1"/>
  <c r="R56" i="6" s="1"/>
  <c r="R60" i="6" s="1"/>
  <c r="S56" i="6" s="1"/>
  <c r="S60" i="6" s="1"/>
  <c r="T56" i="6" s="1"/>
  <c r="T60" i="6" s="1"/>
  <c r="U56" i="6" s="1"/>
  <c r="U60" i="6" s="1"/>
  <c r="V56" i="6" s="1"/>
  <c r="V60" i="6" s="1"/>
  <c r="W56" i="6" s="1"/>
  <c r="W60" i="6" s="1"/>
  <c r="X56" i="6" s="1"/>
  <c r="X60" i="6" s="1"/>
  <c r="Y56" i="6" s="1"/>
  <c r="Y60" i="6" s="1"/>
  <c r="Z56" i="6" s="1"/>
  <c r="Z60" i="6" s="1"/>
  <c r="AA56" i="6" s="1"/>
  <c r="AA60" i="6" s="1"/>
  <c r="AB56" i="6" s="1"/>
  <c r="AB60" i="6" s="1"/>
  <c r="AC56" i="6" s="1"/>
  <c r="B2" i="16"/>
  <c r="C3" i="16"/>
  <c r="H9" i="16"/>
  <c r="D32" i="5" s="1"/>
  <c r="I9" i="16"/>
  <c r="E32" i="5" s="1"/>
  <c r="H10" i="16"/>
  <c r="D33" i="5" s="1"/>
  <c r="I10" i="16"/>
  <c r="E33" i="5" s="1"/>
  <c r="H11" i="16"/>
  <c r="D34" i="5" s="1"/>
  <c r="I11" i="16"/>
  <c r="E34" i="5" s="1"/>
  <c r="H13" i="16"/>
  <c r="D36" i="5" s="1"/>
  <c r="I13" i="16"/>
  <c r="E36" i="5" s="1"/>
  <c r="I14" i="16"/>
  <c r="E37" i="5" s="1"/>
  <c r="H15" i="16"/>
  <c r="D38" i="5" s="1"/>
  <c r="I15" i="16"/>
  <c r="E38" i="5" s="1"/>
  <c r="H16" i="16"/>
  <c r="D39" i="5" s="1"/>
  <c r="I16" i="16"/>
  <c r="E39" i="5" s="1"/>
  <c r="F17" i="16"/>
  <c r="F36" i="16" s="1"/>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B2" i="45"/>
  <c r="C3" i="45"/>
  <c r="G9" i="45"/>
  <c r="H9" i="45"/>
  <c r="G10" i="45"/>
  <c r="H10" i="45"/>
  <c r="G11" i="45"/>
  <c r="H11" i="45"/>
  <c r="G12" i="45"/>
  <c r="H12" i="45"/>
  <c r="G13" i="45"/>
  <c r="H13" i="45"/>
  <c r="G14" i="45"/>
  <c r="H14" i="45"/>
  <c r="G15" i="45"/>
  <c r="H15" i="45"/>
  <c r="G16" i="45"/>
  <c r="H16" i="45"/>
  <c r="G17" i="45"/>
  <c r="H17" i="45"/>
  <c r="G18" i="45"/>
  <c r="H18" i="45"/>
  <c r="G19" i="45"/>
  <c r="H19" i="45"/>
  <c r="G20" i="45"/>
  <c r="H20" i="45"/>
  <c r="G21" i="45"/>
  <c r="H21" i="45"/>
  <c r="G22" i="45"/>
  <c r="H22" i="45"/>
  <c r="G23" i="45"/>
  <c r="H23" i="45"/>
  <c r="G24" i="45"/>
  <c r="H24" i="45"/>
  <c r="G25" i="45"/>
  <c r="H25" i="45"/>
  <c r="G26" i="45"/>
  <c r="H26" i="45"/>
  <c r="G27" i="45"/>
  <c r="H27" i="45"/>
  <c r="G28" i="45"/>
  <c r="H28" i="45"/>
  <c r="G29" i="45"/>
  <c r="H29" i="45"/>
  <c r="G30" i="45"/>
  <c r="H30" i="45"/>
  <c r="G31" i="45"/>
  <c r="H31" i="45"/>
  <c r="G32" i="45"/>
  <c r="H32" i="45"/>
  <c r="G33" i="45"/>
  <c r="H33" i="45"/>
  <c r="G34" i="45"/>
  <c r="H34" i="45"/>
  <c r="G35" i="45"/>
  <c r="H35" i="45"/>
  <c r="D36" i="45"/>
  <c r="E36" i="45"/>
  <c r="B2" i="57"/>
  <c r="C3" i="57"/>
  <c r="C15" i="57"/>
  <c r="D15" i="57"/>
  <c r="E12" i="5" s="1"/>
  <c r="E21" i="56"/>
  <c r="E11" i="5" s="1"/>
  <c r="B2" i="56"/>
  <c r="C3" i="56"/>
  <c r="I11" i="56"/>
  <c r="I12" i="56"/>
  <c r="F13" i="56"/>
  <c r="I13" i="56"/>
  <c r="F14" i="56"/>
  <c r="I14" i="56"/>
  <c r="F15" i="56"/>
  <c r="I15" i="56"/>
  <c r="F16" i="56"/>
  <c r="I16" i="56"/>
  <c r="F18" i="56"/>
  <c r="I18" i="56"/>
  <c r="F19" i="56"/>
  <c r="I19" i="56"/>
  <c r="I20" i="56"/>
  <c r="G21" i="56"/>
  <c r="G11" i="5" s="1"/>
  <c r="H21" i="56"/>
  <c r="H11" i="5" s="1"/>
  <c r="H16" i="5" s="1"/>
  <c r="B2" i="5"/>
  <c r="C3" i="5"/>
  <c r="F15" i="5"/>
  <c r="I15" i="5"/>
  <c r="I18" i="5"/>
  <c r="I19" i="5" s="1"/>
  <c r="G19" i="5"/>
  <c r="H19" i="5"/>
  <c r="I22" i="5"/>
  <c r="I23" i="5"/>
  <c r="I24" i="5"/>
  <c r="I25" i="5"/>
  <c r="I26" i="5"/>
  <c r="F27" i="5"/>
  <c r="I27" i="5"/>
  <c r="F28" i="5"/>
  <c r="I28" i="5"/>
  <c r="I29" i="5"/>
  <c r="E30" i="5"/>
  <c r="G30" i="5"/>
  <c r="G42" i="5" s="1"/>
  <c r="H30" i="5"/>
  <c r="H42" i="5" s="1"/>
  <c r="I32" i="5"/>
  <c r="I33" i="5"/>
  <c r="I34" i="5"/>
  <c r="I35" i="5"/>
  <c r="I36" i="5"/>
  <c r="I37" i="5"/>
  <c r="I38" i="5"/>
  <c r="I39" i="5"/>
  <c r="I40" i="5"/>
  <c r="B2" i="44"/>
  <c r="AP24" i="47"/>
  <c r="AM24" i="47" l="1"/>
  <c r="AS24" i="47"/>
  <c r="D13" i="54"/>
  <c r="H20" i="5"/>
  <c r="G36" i="45"/>
  <c r="D18" i="5" s="1"/>
  <c r="D19" i="5" s="1"/>
  <c r="D12" i="54"/>
  <c r="BF24" i="47"/>
  <c r="AR32" i="47"/>
  <c r="S20" i="54"/>
  <c r="D14" i="54"/>
  <c r="AL20" i="54"/>
  <c r="D91" i="6"/>
  <c r="BA24" i="47"/>
  <c r="AN32" i="47"/>
  <c r="H36" i="45"/>
  <c r="E18" i="5" s="1"/>
  <c r="E19" i="5" s="1"/>
  <c r="L20" i="54"/>
  <c r="AL32" i="47"/>
  <c r="E15" i="57"/>
  <c r="AF13" i="70" s="1"/>
  <c r="AV32" i="47"/>
  <c r="AQ24" i="47"/>
  <c r="AN24" i="47"/>
  <c r="AY32" i="47"/>
  <c r="D12" i="5"/>
  <c r="F12" i="5" s="1"/>
  <c r="L24" i="47"/>
  <c r="G90" i="6"/>
  <c r="G91" i="6" s="1"/>
  <c r="F20" i="6"/>
  <c r="F24" i="6" s="1"/>
  <c r="G20" i="6" s="1"/>
  <c r="G24" i="6" s="1"/>
  <c r="H20" i="6" s="1"/>
  <c r="H24" i="6" s="1"/>
  <c r="I20" i="6" s="1"/>
  <c r="I24" i="6" s="1"/>
  <c r="J20" i="6" s="1"/>
  <c r="J24" i="6" s="1"/>
  <c r="K20" i="6" s="1"/>
  <c r="K24" i="6" s="1"/>
  <c r="L20" i="6" s="1"/>
  <c r="L24" i="6" s="1"/>
  <c r="M20" i="6" s="1"/>
  <c r="M24" i="6" s="1"/>
  <c r="N20" i="6" s="1"/>
  <c r="N24" i="6" s="1"/>
  <c r="O20" i="6" s="1"/>
  <c r="O24" i="6" s="1"/>
  <c r="P20" i="6" s="1"/>
  <c r="P24" i="6" s="1"/>
  <c r="Q20" i="6" s="1"/>
  <c r="Q24" i="6" s="1"/>
  <c r="R20" i="6" s="1"/>
  <c r="R24" i="6" s="1"/>
  <c r="S20" i="6" s="1"/>
  <c r="S24" i="6" s="1"/>
  <c r="T20" i="6" s="1"/>
  <c r="T24" i="6" s="1"/>
  <c r="U20" i="6" s="1"/>
  <c r="U24" i="6" s="1"/>
  <c r="V20" i="6" s="1"/>
  <c r="V24" i="6" s="1"/>
  <c r="W20" i="6" s="1"/>
  <c r="W24" i="6" s="1"/>
  <c r="X20" i="6" s="1"/>
  <c r="X24" i="6" s="1"/>
  <c r="Y20" i="6" s="1"/>
  <c r="Y24" i="6" s="1"/>
  <c r="Z20" i="6" s="1"/>
  <c r="Z24" i="6" s="1"/>
  <c r="AA20" i="6" s="1"/>
  <c r="AA24" i="6" s="1"/>
  <c r="AB20" i="6" s="1"/>
  <c r="AB24" i="6" s="1"/>
  <c r="AC20" i="6" s="1"/>
  <c r="N24" i="47"/>
  <c r="K29" i="70"/>
  <c r="AB24" i="47"/>
  <c r="X24" i="47"/>
  <c r="AD32" i="47"/>
  <c r="R32" i="47"/>
  <c r="N32" i="47"/>
  <c r="H32" i="47"/>
  <c r="P32" i="47"/>
  <c r="AE24" i="47"/>
  <c r="F38" i="5"/>
  <c r="I41" i="5"/>
  <c r="H43" i="5"/>
  <c r="I30" i="5"/>
  <c r="E16" i="5"/>
  <c r="I21" i="56"/>
  <c r="I11" i="5"/>
  <c r="I16" i="5" s="1"/>
  <c r="I20" i="5" s="1"/>
  <c r="G16" i="5"/>
  <c r="G20" i="5" s="1"/>
  <c r="F32" i="5"/>
  <c r="F39" i="5"/>
  <c r="F34" i="5"/>
  <c r="F36" i="5"/>
  <c r="F33" i="5"/>
  <c r="E91" i="6"/>
  <c r="F24" i="47"/>
  <c r="G33" i="47" s="1"/>
  <c r="F32" i="47"/>
  <c r="U32" i="47"/>
  <c r="W32" i="47"/>
  <c r="S32" i="47"/>
  <c r="G32" i="47"/>
  <c r="U24" i="47"/>
  <c r="I32" i="47"/>
  <c r="D73" i="6"/>
  <c r="E13" i="6"/>
  <c r="Z32" i="47"/>
  <c r="Z24" i="47"/>
  <c r="L32" i="47"/>
  <c r="AY24" i="47"/>
  <c r="T32" i="47"/>
  <c r="BC24" i="47"/>
  <c r="R24" i="47"/>
  <c r="J24" i="47"/>
  <c r="Q32" i="47"/>
  <c r="AW32" i="47"/>
  <c r="AO24" i="47"/>
  <c r="Y24" i="47"/>
  <c r="AI24" i="47"/>
  <c r="AK32" i="47"/>
  <c r="P24" i="47"/>
  <c r="H24" i="47"/>
  <c r="AZ24" i="47"/>
  <c r="AC24" i="47"/>
  <c r="V32" i="47"/>
  <c r="BB32" i="47"/>
  <c r="AU24" i="47"/>
  <c r="W24" i="47"/>
  <c r="AQ32" i="47"/>
  <c r="AT24" i="47"/>
  <c r="AL24" i="47"/>
  <c r="AD24" i="47"/>
  <c r="BH32" i="47"/>
  <c r="M32" i="47"/>
  <c r="BG32" i="47"/>
  <c r="BG24" i="47"/>
  <c r="AR24" i="47"/>
  <c r="AK24" i="47"/>
  <c r="BC32" i="47"/>
  <c r="AV24" i="47"/>
  <c r="S24" i="47"/>
  <c r="AW24" i="47"/>
  <c r="AP32" i="47"/>
  <c r="AB32" i="47"/>
  <c r="AM32" i="47"/>
  <c r="T24" i="47"/>
  <c r="BD32" i="47"/>
  <c r="AA24" i="47"/>
  <c r="M24" i="47"/>
  <c r="AZ32" i="47"/>
  <c r="AS32" i="47"/>
  <c r="X32" i="47"/>
  <c r="Q24" i="47"/>
  <c r="AX32" i="47"/>
  <c r="K32" i="47"/>
  <c r="K24" i="47"/>
  <c r="AG24" i="47"/>
  <c r="BH24" i="47"/>
  <c r="I24" i="47"/>
  <c r="BB24" i="47"/>
  <c r="AC32" i="47"/>
  <c r="O24" i="47"/>
  <c r="BF32" i="47"/>
  <c r="BA32" i="47"/>
  <c r="AF24" i="47"/>
  <c r="BE32" i="47"/>
  <c r="AX24" i="47"/>
  <c r="BD24" i="47"/>
  <c r="AO32" i="47"/>
  <c r="AA32" i="47"/>
  <c r="AU32" i="47"/>
  <c r="J32" i="47"/>
  <c r="BE24" i="47"/>
  <c r="V24" i="47"/>
  <c r="G24" i="47"/>
  <c r="O32" i="47"/>
  <c r="AJ24" i="47"/>
  <c r="G8" i="47"/>
  <c r="E33" i="70" s="1"/>
  <c r="AT32" i="47"/>
  <c r="Y32" i="47"/>
  <c r="G43" i="5" l="1"/>
  <c r="H33" i="47"/>
  <c r="I33" i="47" s="1"/>
  <c r="J33" i="47" s="1"/>
  <c r="D92" i="6"/>
  <c r="E20" i="5"/>
  <c r="E32" i="70"/>
  <c r="F18" i="5"/>
  <c r="F19" i="5" s="1"/>
  <c r="D20" i="54"/>
  <c r="E31" i="70"/>
  <c r="F34" i="70"/>
  <c r="H88" i="6"/>
  <c r="H90" i="6" s="1"/>
  <c r="L29" i="70"/>
  <c r="I42" i="5"/>
  <c r="I43" i="5" s="1"/>
  <c r="F91" i="6"/>
  <c r="E34" i="70"/>
  <c r="E11" i="70"/>
  <c r="E15" i="6"/>
  <c r="E18" i="6" s="1"/>
  <c r="H8" i="47"/>
  <c r="F33" i="70" s="1"/>
  <c r="F32" i="70" l="1"/>
  <c r="F31" i="70"/>
  <c r="I88" i="6"/>
  <c r="I90" i="6" s="1"/>
  <c r="H91" i="6"/>
  <c r="M29" i="70"/>
  <c r="K33" i="47"/>
  <c r="E20" i="70"/>
  <c r="F13" i="6"/>
  <c r="E73" i="6"/>
  <c r="E92" i="6" s="1"/>
  <c r="I8" i="47"/>
  <c r="G32" i="70" l="1"/>
  <c r="G34" i="70"/>
  <c r="G31" i="70"/>
  <c r="G33" i="70"/>
  <c r="I91" i="6"/>
  <c r="J88" i="6"/>
  <c r="J90" i="6" s="1"/>
  <c r="N29" i="70"/>
  <c r="L33" i="47"/>
  <c r="F11" i="70"/>
  <c r="F20" i="70" s="1"/>
  <c r="F15" i="6"/>
  <c r="F18" i="6" s="1"/>
  <c r="F73" i="6" s="1"/>
  <c r="E35" i="70"/>
  <c r="J8" i="47"/>
  <c r="H35" i="70" l="1"/>
  <c r="H32" i="70"/>
  <c r="H34" i="70"/>
  <c r="H31" i="70"/>
  <c r="H33" i="70"/>
  <c r="J91" i="6"/>
  <c r="K88" i="6"/>
  <c r="K90" i="6" s="1"/>
  <c r="O29" i="70"/>
  <c r="M33" i="47"/>
  <c r="F92" i="6"/>
  <c r="G13" i="6"/>
  <c r="K8" i="47"/>
  <c r="I32" i="70" l="1"/>
  <c r="I35" i="70"/>
  <c r="I34" i="70"/>
  <c r="K91" i="6"/>
  <c r="L88" i="6"/>
  <c r="L90" i="6" s="1"/>
  <c r="P29" i="70"/>
  <c r="N33" i="47"/>
  <c r="G11" i="70"/>
  <c r="G20" i="70" s="1"/>
  <c r="G15" i="6"/>
  <c r="G18" i="6" s="1"/>
  <c r="L8" i="47"/>
  <c r="J33" i="70" s="1"/>
  <c r="AE27" i="70" l="1"/>
  <c r="J35" i="70"/>
  <c r="J32" i="70"/>
  <c r="G73" i="6"/>
  <c r="G92" i="6" s="1"/>
  <c r="H13" i="6"/>
  <c r="L91" i="6"/>
  <c r="M88" i="6"/>
  <c r="M90" i="6" s="1"/>
  <c r="Q29" i="70"/>
  <c r="O33" i="47"/>
  <c r="M8" i="47"/>
  <c r="K31" i="70" s="1"/>
  <c r="K35" i="70" l="1"/>
  <c r="K34" i="70"/>
  <c r="K32" i="70"/>
  <c r="K33" i="70"/>
  <c r="N88" i="6"/>
  <c r="N90" i="6" s="1"/>
  <c r="M91" i="6"/>
  <c r="H11" i="70"/>
  <c r="H20" i="70" s="1"/>
  <c r="H15" i="6"/>
  <c r="H18" i="6" s="1"/>
  <c r="R29" i="70"/>
  <c r="P33" i="47"/>
  <c r="N8" i="47"/>
  <c r="L32" i="70" s="1"/>
  <c r="L33" i="70" l="1"/>
  <c r="L35" i="70"/>
  <c r="L34" i="70"/>
  <c r="L31" i="70"/>
  <c r="H73" i="6"/>
  <c r="H92" i="6" s="1"/>
  <c r="I13" i="6"/>
  <c r="O88" i="6"/>
  <c r="O90" i="6" s="1"/>
  <c r="N91" i="6"/>
  <c r="S29" i="70"/>
  <c r="Q33" i="47"/>
  <c r="O8" i="47"/>
  <c r="M33" i="70" s="1"/>
  <c r="M32" i="70" l="1"/>
  <c r="M35" i="70"/>
  <c r="M34" i="70"/>
  <c r="I15" i="6"/>
  <c r="I18" i="6" s="1"/>
  <c r="I11" i="70"/>
  <c r="I20" i="70" s="1"/>
  <c r="O91" i="6"/>
  <c r="P88" i="6"/>
  <c r="P90" i="6" s="1"/>
  <c r="T29" i="70"/>
  <c r="R33" i="47"/>
  <c r="P8" i="47"/>
  <c r="N34" i="70" s="1"/>
  <c r="AG31" i="47" l="1"/>
  <c r="Q8" i="47"/>
  <c r="O31" i="70" s="1"/>
  <c r="N35" i="70"/>
  <c r="N33" i="70"/>
  <c r="N32" i="70"/>
  <c r="J13" i="6"/>
  <c r="I73" i="6"/>
  <c r="I92" i="6" s="1"/>
  <c r="Q88" i="6"/>
  <c r="Q90" i="6" s="1"/>
  <c r="P91" i="6"/>
  <c r="U29" i="70"/>
  <c r="S33" i="47"/>
  <c r="O34" i="70" l="1"/>
  <c r="O32" i="70"/>
  <c r="O33" i="70"/>
  <c r="AG32" i="47"/>
  <c r="R8" i="47"/>
  <c r="O35" i="70"/>
  <c r="Q91" i="6"/>
  <c r="R88" i="6"/>
  <c r="R90" i="6" s="1"/>
  <c r="J15" i="6"/>
  <c r="J18" i="6" s="1"/>
  <c r="J11" i="70"/>
  <c r="J20" i="70" s="1"/>
  <c r="V29" i="70"/>
  <c r="T33" i="47"/>
  <c r="E22" i="70"/>
  <c r="F22" i="70"/>
  <c r="S8" i="47" l="1"/>
  <c r="Q32" i="70"/>
  <c r="Q33" i="70"/>
  <c r="P33" i="70"/>
  <c r="P31" i="70"/>
  <c r="Q34" i="70"/>
  <c r="Q31" i="70"/>
  <c r="P34" i="70"/>
  <c r="P35" i="70"/>
  <c r="P32" i="70"/>
  <c r="K13" i="6"/>
  <c r="J73" i="6"/>
  <c r="J92" i="6" s="1"/>
  <c r="S88" i="6"/>
  <c r="S90" i="6" s="1"/>
  <c r="R91" i="6"/>
  <c r="W29" i="70"/>
  <c r="G22" i="70"/>
  <c r="U33" i="47"/>
  <c r="T8" i="47" l="1"/>
  <c r="Q35" i="70"/>
  <c r="S91" i="6"/>
  <c r="T88" i="6"/>
  <c r="T90" i="6" s="1"/>
  <c r="K15" i="6"/>
  <c r="K18" i="6" s="1"/>
  <c r="K11" i="70"/>
  <c r="K20" i="70" s="1"/>
  <c r="X29" i="70"/>
  <c r="V33" i="47"/>
  <c r="F23" i="70"/>
  <c r="F24" i="70" s="1"/>
  <c r="E23" i="70"/>
  <c r="E24" i="70" s="1"/>
  <c r="U8" i="47" l="1"/>
  <c r="R31" i="70"/>
  <c r="R34" i="70"/>
  <c r="S31" i="70"/>
  <c r="R32" i="70"/>
  <c r="R33" i="70"/>
  <c r="R35" i="70"/>
  <c r="L13" i="6"/>
  <c r="K73" i="6"/>
  <c r="K92" i="6" s="1"/>
  <c r="T91" i="6"/>
  <c r="U88" i="6"/>
  <c r="U90" i="6" s="1"/>
  <c r="G23" i="70"/>
  <c r="G24" i="70" s="1"/>
  <c r="Y29" i="70"/>
  <c r="W33" i="47"/>
  <c r="H22" i="70"/>
  <c r="V8" i="47" l="1"/>
  <c r="S34" i="70"/>
  <c r="S33" i="70"/>
  <c r="S32" i="70"/>
  <c r="S35" i="70"/>
  <c r="V88" i="6"/>
  <c r="V90" i="6" s="1"/>
  <c r="U91" i="6"/>
  <c r="L15" i="6"/>
  <c r="L18" i="6" s="1"/>
  <c r="L11" i="70"/>
  <c r="L20" i="70" s="1"/>
  <c r="Z29" i="70"/>
  <c r="X33" i="47"/>
  <c r="H23" i="70"/>
  <c r="H24" i="70" s="1"/>
  <c r="W8" i="47" l="1"/>
  <c r="T33" i="70"/>
  <c r="T32" i="70"/>
  <c r="T35" i="70"/>
  <c r="T34" i="70"/>
  <c r="T31" i="70"/>
  <c r="M13" i="6"/>
  <c r="L73" i="6"/>
  <c r="L92" i="6" s="1"/>
  <c r="V91" i="6"/>
  <c r="W88" i="6"/>
  <c r="W90" i="6" s="1"/>
  <c r="AA29" i="70"/>
  <c r="F35" i="70"/>
  <c r="Y33" i="47"/>
  <c r="I22" i="70"/>
  <c r="X8" i="47" l="1"/>
  <c r="U35" i="70"/>
  <c r="U33" i="70"/>
  <c r="U32" i="70"/>
  <c r="U34" i="70"/>
  <c r="U31" i="70"/>
  <c r="X88" i="6"/>
  <c r="X90" i="6" s="1"/>
  <c r="W91" i="6"/>
  <c r="M15" i="6"/>
  <c r="M18" i="6" s="1"/>
  <c r="M11" i="70"/>
  <c r="M20" i="70" s="1"/>
  <c r="AB29" i="70"/>
  <c r="AC29" i="70" s="1"/>
  <c r="AD29" i="70" s="1"/>
  <c r="AE29" i="70" s="1"/>
  <c r="AF29" i="70" s="1"/>
  <c r="G35" i="70"/>
  <c r="Z33" i="47"/>
  <c r="I23" i="70"/>
  <c r="I24" i="70" s="1"/>
  <c r="Y8" i="47" l="1"/>
  <c r="V34" i="70"/>
  <c r="V35" i="70"/>
  <c r="V32" i="70"/>
  <c r="V33" i="70"/>
  <c r="V31" i="70"/>
  <c r="N13" i="6"/>
  <c r="M73" i="6"/>
  <c r="M92" i="6" s="1"/>
  <c r="X91" i="6"/>
  <c r="Y88" i="6"/>
  <c r="Y90" i="6" s="1"/>
  <c r="AA33" i="47"/>
  <c r="J22" i="70"/>
  <c r="Z8" i="47" l="1"/>
  <c r="W35" i="70"/>
  <c r="W33" i="70"/>
  <c r="W34" i="70"/>
  <c r="W31" i="70"/>
  <c r="W32" i="70"/>
  <c r="Z88" i="6"/>
  <c r="Z90" i="6" s="1"/>
  <c r="Y91" i="6"/>
  <c r="N15" i="6"/>
  <c r="N18" i="6" s="1"/>
  <c r="N11" i="70"/>
  <c r="N20" i="70" s="1"/>
  <c r="AB33" i="47"/>
  <c r="J23" i="70"/>
  <c r="J24" i="70" s="1"/>
  <c r="AA8" i="47" l="1"/>
  <c r="X32" i="70"/>
  <c r="X35" i="70"/>
  <c r="X34" i="70"/>
  <c r="X33" i="70"/>
  <c r="X31" i="70"/>
  <c r="O13" i="6"/>
  <c r="N73" i="6"/>
  <c r="N92" i="6" s="1"/>
  <c r="AA88" i="6"/>
  <c r="AA90" i="6" s="1"/>
  <c r="Z91" i="6"/>
  <c r="AC33" i="47"/>
  <c r="K22" i="70"/>
  <c r="AB8" i="47" l="1"/>
  <c r="Y32" i="70"/>
  <c r="Y34" i="70"/>
  <c r="Y31" i="70"/>
  <c r="Y35" i="70"/>
  <c r="Y33" i="70"/>
  <c r="AA91" i="6"/>
  <c r="AB88" i="6"/>
  <c r="AB90" i="6" s="1"/>
  <c r="O15" i="6"/>
  <c r="O18" i="6" s="1"/>
  <c r="O11" i="70"/>
  <c r="O20" i="70" s="1"/>
  <c r="AD33" i="47"/>
  <c r="AC88" i="6" l="1"/>
  <c r="AC90" i="6" s="1"/>
  <c r="AD88" i="6"/>
  <c r="AD90" i="6" s="1"/>
  <c r="AC8" i="47"/>
  <c r="Z33" i="70"/>
  <c r="Z35" i="70"/>
  <c r="Z31" i="70"/>
  <c r="Z32" i="70"/>
  <c r="Z34" i="70"/>
  <c r="P13" i="6"/>
  <c r="O73" i="6"/>
  <c r="O92" i="6" s="1"/>
  <c r="AB91" i="6"/>
  <c r="AE33" i="47"/>
  <c r="K23" i="70"/>
  <c r="K24" i="70" s="1"/>
  <c r="L22" i="70"/>
  <c r="AE88" i="6" l="1"/>
  <c r="AE90" i="6" s="1"/>
  <c r="AF88" i="6" s="1"/>
  <c r="AF90" i="6" s="1"/>
  <c r="AG88" i="6" s="1"/>
  <c r="AG90" i="6" s="1"/>
  <c r="AH88" i="6" s="1"/>
  <c r="AH90" i="6" s="1"/>
  <c r="AD8" i="47"/>
  <c r="AA35" i="70"/>
  <c r="AA31" i="70"/>
  <c r="AA34" i="70"/>
  <c r="AA33" i="70"/>
  <c r="AA32" i="70"/>
  <c r="P15" i="6"/>
  <c r="P18" i="6" s="1"/>
  <c r="P11" i="70"/>
  <c r="P20" i="70" s="1"/>
  <c r="L23" i="70"/>
  <c r="L24" i="70" s="1"/>
  <c r="AE8" i="47" l="1"/>
  <c r="AB34" i="70"/>
  <c r="AB35" i="70"/>
  <c r="AC31" i="70"/>
  <c r="AC33" i="70"/>
  <c r="AC32" i="70"/>
  <c r="AB33" i="70"/>
  <c r="AB31" i="70"/>
  <c r="AB32" i="70"/>
  <c r="Q13" i="6"/>
  <c r="P73" i="6"/>
  <c r="P92" i="6" s="1"/>
  <c r="M22" i="70"/>
  <c r="AF8" i="47" l="1"/>
  <c r="AD31" i="70" s="1"/>
  <c r="AC35" i="70"/>
  <c r="Q15" i="6"/>
  <c r="Q18" i="6" s="1"/>
  <c r="Q11" i="70"/>
  <c r="Q20" i="70" s="1"/>
  <c r="M23" i="70"/>
  <c r="M24" i="70" s="1"/>
  <c r="AG8" i="47" l="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AD32" i="70"/>
  <c r="R13" i="6"/>
  <c r="Q73" i="6"/>
  <c r="Q92" i="6" s="1"/>
  <c r="N22" i="70"/>
  <c r="AE32" i="70" l="1"/>
  <c r="AE31" i="70"/>
  <c r="AE33" i="70"/>
  <c r="AE34" i="70"/>
  <c r="J34" i="70"/>
  <c r="I31" i="70"/>
  <c r="I33" i="70"/>
  <c r="J31" i="70"/>
  <c r="M31" i="70"/>
  <c r="N31" i="70"/>
  <c r="R15" i="6"/>
  <c r="R18" i="6" s="1"/>
  <c r="R11" i="70"/>
  <c r="R20" i="70" s="1"/>
  <c r="N23" i="70"/>
  <c r="N24" i="70" s="1"/>
  <c r="S13" i="6" l="1"/>
  <c r="R73" i="6"/>
  <c r="R92" i="6" s="1"/>
  <c r="O22" i="70"/>
  <c r="S15" i="6" l="1"/>
  <c r="S18" i="6" s="1"/>
  <c r="S11" i="70"/>
  <c r="S20" i="70" s="1"/>
  <c r="O23" i="70"/>
  <c r="O24" i="70" s="1"/>
  <c r="T13" i="6" l="1"/>
  <c r="S73" i="6"/>
  <c r="S92" i="6" s="1"/>
  <c r="P22" i="70"/>
  <c r="T15" i="6" l="1"/>
  <c r="T18" i="6" s="1"/>
  <c r="T11" i="70"/>
  <c r="T20" i="70" s="1"/>
  <c r="P23" i="70"/>
  <c r="P24" i="70" s="1"/>
  <c r="U13" i="6" l="1"/>
  <c r="T73" i="6"/>
  <c r="T92" i="6" s="1"/>
  <c r="Q22" i="70"/>
  <c r="U15" i="6" l="1"/>
  <c r="U18" i="6" s="1"/>
  <c r="U11" i="70"/>
  <c r="U20" i="70" s="1"/>
  <c r="Q23" i="70"/>
  <c r="Q24" i="70" s="1"/>
  <c r="V13" i="6" l="1"/>
  <c r="U73" i="6"/>
  <c r="U92" i="6" s="1"/>
  <c r="R22" i="70"/>
  <c r="V15" i="6" l="1"/>
  <c r="V18" i="6" s="1"/>
  <c r="V11" i="70"/>
  <c r="V20" i="70" s="1"/>
  <c r="R23" i="70"/>
  <c r="R24" i="70" s="1"/>
  <c r="W13" i="6" l="1"/>
  <c r="V73" i="6"/>
  <c r="V92" i="6" s="1"/>
  <c r="S22" i="70"/>
  <c r="W15" i="6" l="1"/>
  <c r="W18" i="6" s="1"/>
  <c r="W11" i="70"/>
  <c r="W20" i="70" s="1"/>
  <c r="S23" i="70"/>
  <c r="S24" i="70" s="1"/>
  <c r="X13" i="6" l="1"/>
  <c r="W73" i="6"/>
  <c r="W92" i="6" s="1"/>
  <c r="T22" i="70"/>
  <c r="X15" i="6" l="1"/>
  <c r="X18" i="6" s="1"/>
  <c r="X11" i="70"/>
  <c r="X20" i="70" s="1"/>
  <c r="T23" i="70"/>
  <c r="T24" i="70" s="1"/>
  <c r="Y13" i="6" l="1"/>
  <c r="X73" i="6"/>
  <c r="X92" i="6" s="1"/>
  <c r="U22" i="70"/>
  <c r="Y15" i="6" l="1"/>
  <c r="Y18" i="6" s="1"/>
  <c r="Y11" i="70"/>
  <c r="Y20" i="70" s="1"/>
  <c r="U23" i="70"/>
  <c r="U24" i="70" s="1"/>
  <c r="Z13" i="6" l="1"/>
  <c r="Y73" i="6"/>
  <c r="Y92" i="6" s="1"/>
  <c r="V22" i="70"/>
  <c r="Z15" i="6" l="1"/>
  <c r="Z18" i="6" s="1"/>
  <c r="Z11" i="70"/>
  <c r="Z20" i="70" s="1"/>
  <c r="V23" i="70"/>
  <c r="V24" i="70" s="1"/>
  <c r="AA13" i="6" l="1"/>
  <c r="Z73" i="6"/>
  <c r="Z92" i="6" s="1"/>
  <c r="W22" i="70"/>
  <c r="AA15" i="6" l="1"/>
  <c r="AA18" i="6" s="1"/>
  <c r="AA11" i="70"/>
  <c r="AA20" i="70" s="1"/>
  <c r="W23" i="70"/>
  <c r="W24" i="70" s="1"/>
  <c r="AB23" i="70"/>
  <c r="AB22" i="70"/>
  <c r="AB13" i="6" l="1"/>
  <c r="AA73" i="6"/>
  <c r="AA92" i="6" s="1"/>
  <c r="X22" i="70"/>
  <c r="AB15" i="6" l="1"/>
  <c r="AB18" i="6" s="1"/>
  <c r="AC13" i="6" s="1"/>
  <c r="AC11" i="70" s="1"/>
  <c r="AB11" i="70"/>
  <c r="AB20" i="70" s="1"/>
  <c r="AB24" i="70" s="1"/>
  <c r="X23" i="70"/>
  <c r="X24" i="70" s="1"/>
  <c r="AB73" i="6" l="1"/>
  <c r="AB92" i="6" s="1"/>
  <c r="Y22" i="70"/>
  <c r="Y23" i="70" l="1"/>
  <c r="Y24" i="70" s="1"/>
  <c r="AA22" i="70"/>
  <c r="Z22" i="70" l="1"/>
  <c r="Z23" i="70" l="1"/>
  <c r="Z24" i="70" s="1"/>
  <c r="AA23" i="70" l="1"/>
  <c r="AA24" i="70" s="1"/>
  <c r="AE31" i="47" l="1"/>
  <c r="AC34" i="70" s="1"/>
  <c r="AF33" i="47" l="1"/>
  <c r="AD35" i="70" s="1"/>
  <c r="AE32" i="47"/>
  <c r="AC23" i="70" l="1"/>
  <c r="AC21" i="70" l="1"/>
  <c r="AC54" i="6" l="1"/>
  <c r="AD50" i="6" s="1"/>
  <c r="AC48" i="6"/>
  <c r="AD44" i="6" s="1"/>
  <c r="AC36" i="6"/>
  <c r="AD32" i="6" s="1"/>
  <c r="AC30" i="6"/>
  <c r="AD26" i="6" s="1"/>
  <c r="AC66" i="6"/>
  <c r="AD62" i="6" s="1"/>
  <c r="AC24" i="6"/>
  <c r="AD20" i="6" s="1"/>
  <c r="AC72" i="6" l="1"/>
  <c r="AD68" i="6" s="1"/>
  <c r="AC86" i="6" l="1"/>
  <c r="AD82" i="6" s="1"/>
  <c r="AC15" i="6" l="1"/>
  <c r="AC18" i="6" s="1"/>
  <c r="AD13" i="6" s="1"/>
  <c r="AC73" i="6" l="1"/>
  <c r="AD15" i="6" l="1"/>
  <c r="AC14" i="70"/>
  <c r="AC20" i="70" l="1"/>
  <c r="AC80" i="6" l="1"/>
  <c r="AC12" i="70"/>
  <c r="AC91" i="6" l="1"/>
  <c r="AC92" i="6" s="1"/>
  <c r="AD76" i="6"/>
  <c r="AD11" i="70" s="1"/>
  <c r="AC22" i="70" l="1"/>
  <c r="AC24" i="70" l="1"/>
  <c r="AF31" i="47" l="1"/>
  <c r="AD34" i="70" s="1"/>
  <c r="AD33" i="70"/>
  <c r="AG33" i="47" l="1"/>
  <c r="AE35" i="70" s="1"/>
  <c r="AF32" i="47"/>
  <c r="AH33" i="47" l="1"/>
  <c r="AF35" i="70" s="1"/>
  <c r="AD23" i="70" l="1"/>
  <c r="F12" i="56" l="1"/>
  <c r="F25" i="5" l="1"/>
  <c r="F26" i="5"/>
  <c r="F23" i="5"/>
  <c r="F29" i="5"/>
  <c r="F22" i="5" l="1"/>
  <c r="F20" i="56" l="1"/>
  <c r="AH32" i="70" l="1"/>
  <c r="AG27" i="70"/>
  <c r="AH27" i="70" l="1"/>
  <c r="AH33" i="70"/>
  <c r="AD9" i="70"/>
  <c r="AJ31" i="47" l="1"/>
  <c r="AH34" i="70" l="1"/>
  <c r="AJ32" i="47"/>
  <c r="AD21" i="70" l="1"/>
  <c r="AD18" i="6"/>
  <c r="AE13" i="6" l="1"/>
  <c r="AD14" i="70" l="1"/>
  <c r="AD20" i="70" l="1"/>
  <c r="AD48" i="6"/>
  <c r="AE44" i="6" s="1"/>
  <c r="AD42" i="6"/>
  <c r="AE38" i="6" s="1"/>
  <c r="AD30" i="6"/>
  <c r="AE26" i="6" s="1"/>
  <c r="AD36" i="6"/>
  <c r="AE32" i="6" s="1"/>
  <c r="AD66" i="6" l="1"/>
  <c r="AE62" i="6" s="1"/>
  <c r="AD86" i="6"/>
  <c r="AE82" i="6" s="1"/>
  <c r="AD54" i="6"/>
  <c r="AE50" i="6" s="1"/>
  <c r="AE54" i="6" s="1"/>
  <c r="AF50" i="6" s="1"/>
  <c r="AD60" i="6"/>
  <c r="AE56" i="6" s="1"/>
  <c r="AD72" i="6"/>
  <c r="AE68" i="6" s="1"/>
  <c r="AE72" i="6" l="1"/>
  <c r="AF68" i="6" s="1"/>
  <c r="AE60" i="6"/>
  <c r="AF56" i="6" s="1"/>
  <c r="AD24" i="6"/>
  <c r="AE20" i="6" l="1"/>
  <c r="AD73" i="6"/>
  <c r="AE24" i="6" l="1"/>
  <c r="AF20" i="6" s="1"/>
  <c r="AD80" i="6" l="1"/>
  <c r="AD12" i="70"/>
  <c r="AD91" i="6" l="1"/>
  <c r="AD92" i="6" s="1"/>
  <c r="AE76" i="6"/>
  <c r="AE11" i="70" l="1"/>
  <c r="AD22" i="70"/>
  <c r="AD24" i="70" s="1"/>
  <c r="AE14" i="70" l="1"/>
  <c r="AE20" i="70" l="1"/>
  <c r="AE12" i="70" l="1"/>
  <c r="AE15" i="6"/>
  <c r="AE42" i="6" l="1"/>
  <c r="AF38" i="6" s="1"/>
  <c r="AE30" i="6"/>
  <c r="AF26" i="6" s="1"/>
  <c r="AE36" i="6"/>
  <c r="AF32" i="6" s="1"/>
  <c r="AE80" i="6" l="1"/>
  <c r="AF76" i="6" l="1"/>
  <c r="AE86" i="6" l="1"/>
  <c r="AE91" i="6" s="1"/>
  <c r="AE66" i="6"/>
  <c r="AF62" i="6" s="1"/>
  <c r="AE48" i="6"/>
  <c r="AF44" i="6" s="1"/>
  <c r="AF82" i="6" l="1"/>
  <c r="AE21" i="70" l="1"/>
  <c r="AE18" i="6"/>
  <c r="AF13" i="6" l="1"/>
  <c r="AE73" i="6"/>
  <c r="AE92" i="6" s="1"/>
  <c r="AF11" i="70" l="1"/>
  <c r="AE22" i="70" l="1"/>
  <c r="AE24" i="70" s="1"/>
  <c r="AF14" i="70" l="1"/>
  <c r="AF20" i="70" l="1"/>
  <c r="AF12" i="70" l="1"/>
  <c r="AF15" i="6"/>
  <c r="AF54" i="6" l="1"/>
  <c r="AG50" i="6" s="1"/>
  <c r="AF48" i="6"/>
  <c r="AG44" i="6" s="1"/>
  <c r="AF36" i="6"/>
  <c r="AG32" i="6" s="1"/>
  <c r="AF42" i="6"/>
  <c r="AG38" i="6" s="1"/>
  <c r="AF24" i="6" l="1"/>
  <c r="AG20" i="6" s="1"/>
  <c r="AF86" i="6"/>
  <c r="AG82" i="6" s="1"/>
  <c r="AF72" i="6"/>
  <c r="AG68" i="6" s="1"/>
  <c r="AF30" i="6"/>
  <c r="AG26" i="6" s="1"/>
  <c r="AF66" i="6"/>
  <c r="AG62" i="6" s="1"/>
  <c r="AF60" i="6"/>
  <c r="AG56" i="6" s="1"/>
  <c r="AF80" i="6" l="1"/>
  <c r="AF91" i="6" l="1"/>
  <c r="AG76" i="6"/>
  <c r="AF21" i="70" l="1"/>
  <c r="AF18" i="6"/>
  <c r="AF73" i="6" l="1"/>
  <c r="AF92" i="6" s="1"/>
  <c r="AG13" i="6"/>
  <c r="AG11" i="70" l="1"/>
  <c r="AF23" i="70" l="1"/>
  <c r="E17" i="16" l="1"/>
  <c r="I18" i="16" l="1"/>
  <c r="H18" i="16"/>
  <c r="E12" i="47" l="1"/>
  <c r="E28" i="47"/>
  <c r="E11" i="47"/>
  <c r="C38" i="47" s="1"/>
  <c r="E21" i="47"/>
  <c r="E14" i="47"/>
  <c r="E20" i="47"/>
  <c r="E15" i="47"/>
  <c r="E19" i="47"/>
  <c r="E22" i="47"/>
  <c r="E13" i="47" l="1"/>
  <c r="AF31" i="70"/>
  <c r="AF22" i="70" l="1"/>
  <c r="AF24" i="70" s="1"/>
  <c r="E18" i="47"/>
  <c r="AH23" i="47"/>
  <c r="E23" i="47" s="1"/>
  <c r="E10" i="47"/>
  <c r="AH16" i="47"/>
  <c r="AG31" i="70" l="1"/>
  <c r="E27" i="47"/>
  <c r="E16" i="47"/>
  <c r="E24" i="47" s="1"/>
  <c r="AH24" i="47"/>
  <c r="AG33" i="70" l="1"/>
  <c r="AG32" i="70" l="1"/>
  <c r="AI31" i="47"/>
  <c r="AG34" i="70" l="1"/>
  <c r="AI32" i="47"/>
  <c r="AF27" i="70"/>
  <c r="E26" i="47" l="1"/>
  <c r="AF32" i="70" l="1"/>
  <c r="E29" i="47"/>
  <c r="AF33" i="70" l="1"/>
  <c r="E30" i="47"/>
  <c r="AH31" i="47"/>
  <c r="AF34" i="70" l="1"/>
  <c r="E31" i="47"/>
  <c r="AH32" i="47"/>
  <c r="E32" i="47" s="1"/>
  <c r="AI33" i="47"/>
  <c r="AJ33" i="47" l="1"/>
  <c r="AG35" i="70"/>
  <c r="AK33" i="47" l="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AH35" i="70"/>
  <c r="AG9" i="70" l="1"/>
  <c r="AG14" i="70" l="1"/>
  <c r="AG20" i="70" l="1"/>
  <c r="AG66" i="6" l="1"/>
  <c r="AH62" i="6" s="1"/>
  <c r="AG60" i="6"/>
  <c r="AH56" i="6" s="1"/>
  <c r="AG48" i="6"/>
  <c r="AH44" i="6" s="1"/>
  <c r="AG30" i="6"/>
  <c r="AH26" i="6" s="1"/>
  <c r="AG72" i="6"/>
  <c r="AH68" i="6" s="1"/>
  <c r="AG24" i="6"/>
  <c r="AH20" i="6" s="1"/>
  <c r="AG42" i="6"/>
  <c r="AH38" i="6" s="1"/>
  <c r="AG54" i="6"/>
  <c r="AH50" i="6" s="1"/>
  <c r="AG36" i="6"/>
  <c r="AH32" i="6" s="1"/>
  <c r="AG12" i="70" l="1"/>
  <c r="AG15" i="6"/>
  <c r="AG18" i="6" s="1"/>
  <c r="AG73" i="6" l="1"/>
  <c r="AH13" i="6"/>
  <c r="AG86" i="6" l="1"/>
  <c r="AH82" i="6" s="1"/>
  <c r="AG80" i="6" l="1"/>
  <c r="AG21" i="70"/>
  <c r="AG91" i="6" l="1"/>
  <c r="AH76" i="6"/>
  <c r="AH11" i="70" s="1"/>
  <c r="AG92" i="6"/>
  <c r="AG23" i="70" l="1"/>
  <c r="AG22" i="70" l="1"/>
  <c r="AG24" i="70" s="1"/>
  <c r="F10" i="59" l="1"/>
  <c r="G10" i="59" s="1"/>
  <c r="E41" i="59" l="1"/>
  <c r="F9" i="59"/>
  <c r="G9" i="59" s="1"/>
  <c r="G41" i="59" s="1"/>
  <c r="I19" i="16" l="1"/>
  <c r="I17" i="16" s="1"/>
  <c r="H19" i="16"/>
  <c r="H17" i="16" l="1"/>
  <c r="E40" i="5"/>
  <c r="D40" i="5"/>
  <c r="F40" i="5" l="1"/>
  <c r="F11" i="56" l="1"/>
  <c r="F21" i="56" s="1"/>
  <c r="D21" i="56"/>
  <c r="D11" i="5" s="1"/>
  <c r="F11" i="5" l="1"/>
  <c r="F16" i="5" s="1"/>
  <c r="F20" i="5" s="1"/>
  <c r="D16" i="5"/>
  <c r="D20" i="5" s="1"/>
  <c r="AH15" i="6" l="1"/>
  <c r="AH24" i="6" l="1"/>
  <c r="AH54" i="6" l="1"/>
  <c r="AH42" i="6"/>
  <c r="AH36" i="6"/>
  <c r="AH72" i="6"/>
  <c r="AH30" i="6"/>
  <c r="AH66" i="6"/>
  <c r="AH60" i="6"/>
  <c r="AH48" i="6"/>
  <c r="G12" i="16" l="1"/>
  <c r="H12" i="16" l="1"/>
  <c r="I12" i="16"/>
  <c r="E35" i="5" l="1"/>
  <c r="E41" i="5" s="1"/>
  <c r="E42" i="5" s="1"/>
  <c r="E43" i="5" s="1"/>
  <c r="I36" i="16"/>
  <c r="D35" i="5"/>
  <c r="AH21" i="70"/>
  <c r="AH18" i="6"/>
  <c r="AH73" i="6" s="1"/>
  <c r="F35" i="5" l="1"/>
  <c r="D30" i="5" l="1"/>
  <c r="F24" i="5"/>
  <c r="F30" i="5" s="1"/>
  <c r="AH86" i="6" l="1"/>
  <c r="AH14" i="70" l="1"/>
  <c r="AH20" i="70" l="1"/>
  <c r="AH23" i="70" l="1"/>
  <c r="AH80" i="6" l="1"/>
  <c r="AH91" i="6" s="1"/>
  <c r="AH92" i="6" s="1"/>
  <c r="AH12" i="70"/>
  <c r="AH22" i="70" l="1"/>
  <c r="AH24" i="70" s="1"/>
  <c r="H14" i="16"/>
  <c r="E36" i="16"/>
  <c r="D37" i="5" l="1"/>
  <c r="H36" i="16"/>
  <c r="F37" i="5" l="1"/>
  <c r="D41" i="5"/>
  <c r="D42" i="5" s="1"/>
  <c r="D43" i="5" s="1"/>
  <c r="F41" i="5" l="1"/>
  <c r="F42" i="5" s="1"/>
  <c r="F4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Tong, Albert</author>
  </authors>
  <commentList>
    <comment ref="D7" authorId="0" shapeId="0" xr:uid="{00000000-0006-0000-0400-000001000000}">
      <text>
        <r>
          <rPr>
            <b/>
            <sz val="9"/>
            <color indexed="81"/>
            <rFont val="Tahoma"/>
            <family val="2"/>
          </rPr>
          <t>ERA:</t>
        </r>
        <r>
          <rPr>
            <sz val="9"/>
            <color indexed="81"/>
            <rFont val="Tahoma"/>
            <family val="2"/>
          </rPr>
          <t xml:space="preserve">
RAB at end of first year end since RAB established</t>
        </r>
      </text>
    </comment>
    <comment ref="E7" authorId="0" shapeId="0" xr:uid="{00000000-0006-0000-0400-000002000000}">
      <text>
        <r>
          <rPr>
            <b/>
            <sz val="9"/>
            <color indexed="81"/>
            <rFont val="Tahoma"/>
            <family val="2"/>
          </rPr>
          <t>ERA:</t>
        </r>
        <r>
          <rPr>
            <sz val="9"/>
            <color indexed="81"/>
            <rFont val="Tahoma"/>
            <family val="2"/>
          </rPr>
          <t xml:space="preserve">
RAB values at reference date plus 1 year</t>
        </r>
      </text>
    </comment>
    <comment ref="F7" authorId="0" shapeId="0" xr:uid="{00000000-0006-0000-0400-000003000000}">
      <text>
        <r>
          <rPr>
            <b/>
            <sz val="9"/>
            <color indexed="81"/>
            <rFont val="Tahoma"/>
            <family val="2"/>
          </rPr>
          <t>ERA:</t>
        </r>
        <r>
          <rPr>
            <sz val="9"/>
            <color indexed="81"/>
            <rFont val="Tahoma"/>
            <family val="2"/>
          </rPr>
          <t xml:space="preserve">
RAB year 2</t>
        </r>
      </text>
    </comment>
    <comment ref="G7" authorId="0" shapeId="0" xr:uid="{00000000-0006-0000-0400-000004000000}">
      <text>
        <r>
          <rPr>
            <b/>
            <sz val="9"/>
            <color indexed="81"/>
            <rFont val="Tahoma"/>
            <family val="2"/>
          </rPr>
          <t>ERA:</t>
        </r>
        <r>
          <rPr>
            <sz val="9"/>
            <color indexed="81"/>
            <rFont val="Tahoma"/>
            <family val="2"/>
          </rPr>
          <t xml:space="preserve">
RAB year 3</t>
        </r>
      </text>
    </comment>
    <comment ref="AF7" authorId="0" shapeId="0" xr:uid="{00000000-0006-0000-0400-000005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19" authorId="0" shapeId="0" xr:uid="{00000000-0006-0000-0400-000006000000}">
      <text>
        <r>
          <rPr>
            <b/>
            <sz val="9"/>
            <color indexed="81"/>
            <rFont val="Tahoma"/>
            <family val="2"/>
          </rPr>
          <t xml:space="preserve">ERA:
</t>
        </r>
        <r>
          <rPr>
            <sz val="9"/>
            <color indexed="81"/>
            <rFont val="Tahoma"/>
            <family val="2"/>
          </rPr>
          <t xml:space="preserve">This is an estimated indicative Building Block Revenue if this pipeline has been under full regulation with a previously established asset base and that the ERA has validated all inputs as accurate and conforming.
</t>
        </r>
      </text>
    </comment>
    <comment ref="B20" authorId="0" shapeId="0" xr:uid="{00000000-0006-0000-0400-000007000000}">
      <text>
        <r>
          <rPr>
            <b/>
            <sz val="9"/>
            <color indexed="81"/>
            <rFont val="Tahoma"/>
            <family val="2"/>
          </rPr>
          <t>ERA:</t>
        </r>
        <r>
          <rPr>
            <sz val="9"/>
            <color indexed="81"/>
            <rFont val="Tahoma"/>
            <family val="2"/>
          </rPr>
          <t xml:space="preserve">
This is an estimated indicative Return on Capital if this pipeline has been under full regulation with a previously established asset base and that the ERA has validated all inputs as accurate and conforming.</t>
        </r>
      </text>
    </comment>
    <comment ref="B24" authorId="0" shapeId="0" xr:uid="{00000000-0006-0000-0400-000008000000}">
      <text>
        <r>
          <rPr>
            <b/>
            <sz val="9"/>
            <color indexed="81"/>
            <rFont val="Tahoma"/>
            <family val="2"/>
          </rPr>
          <t xml:space="preserve">ERA:
</t>
        </r>
        <r>
          <rPr>
            <sz val="9"/>
            <color indexed="81"/>
            <rFont val="Tahoma"/>
            <family val="2"/>
          </rPr>
          <t>This is an estimated indicative revenue if this pipeline has been under full regulation with a previously established asset base and that the ERA has  validated all inputs as accurate and conforming</t>
        </r>
        <r>
          <rPr>
            <b/>
            <sz val="9"/>
            <color indexed="81"/>
            <rFont val="Tahoma"/>
            <family val="2"/>
          </rPr>
          <t>.</t>
        </r>
        <r>
          <rPr>
            <sz val="9"/>
            <color indexed="81"/>
            <rFont val="Tahoma"/>
            <family val="2"/>
          </rPr>
          <t xml:space="preserve">
</t>
        </r>
      </text>
    </comment>
    <comment ref="D29" authorId="0" shapeId="0" xr:uid="{00000000-0006-0000-0400-000009000000}">
      <text>
        <r>
          <rPr>
            <b/>
            <sz val="9"/>
            <color indexed="81"/>
            <rFont val="Tahoma"/>
            <family val="2"/>
          </rPr>
          <t>ERA:</t>
        </r>
        <r>
          <rPr>
            <sz val="9"/>
            <color indexed="81"/>
            <rFont val="Tahoma"/>
            <family val="2"/>
          </rPr>
          <t xml:space="preserve">
RAB at end of first year end since RAB established</t>
        </r>
      </text>
    </comment>
    <comment ref="E29" authorId="0" shapeId="0" xr:uid="{00000000-0006-0000-0400-00000A000000}">
      <text>
        <r>
          <rPr>
            <b/>
            <sz val="9"/>
            <color indexed="81"/>
            <rFont val="Tahoma"/>
            <family val="2"/>
          </rPr>
          <t>ERA:</t>
        </r>
        <r>
          <rPr>
            <sz val="9"/>
            <color indexed="81"/>
            <rFont val="Tahoma"/>
            <family val="2"/>
          </rPr>
          <t xml:space="preserve">
RAB values at reference date plus 1 year</t>
        </r>
      </text>
    </comment>
    <comment ref="F29" authorId="0" shapeId="0" xr:uid="{00000000-0006-0000-0400-00000B000000}">
      <text>
        <r>
          <rPr>
            <b/>
            <sz val="9"/>
            <color indexed="81"/>
            <rFont val="Tahoma"/>
            <family val="2"/>
          </rPr>
          <t>ERA:</t>
        </r>
        <r>
          <rPr>
            <sz val="9"/>
            <color indexed="81"/>
            <rFont val="Tahoma"/>
            <family val="2"/>
          </rPr>
          <t xml:space="preserve">
RAB year 2</t>
        </r>
      </text>
    </comment>
    <comment ref="G29" authorId="0" shapeId="0" xr:uid="{00000000-0006-0000-0400-00000C000000}">
      <text>
        <r>
          <rPr>
            <b/>
            <sz val="9"/>
            <color indexed="81"/>
            <rFont val="Tahoma"/>
            <family val="2"/>
          </rPr>
          <t>ERA:</t>
        </r>
        <r>
          <rPr>
            <sz val="9"/>
            <color indexed="81"/>
            <rFont val="Tahoma"/>
            <family val="2"/>
          </rPr>
          <t xml:space="preserve">
RAB year 3</t>
        </r>
      </text>
    </comment>
    <comment ref="AF29" authorId="0" shapeId="0" xr:uid="{00000000-0006-0000-0400-00000D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30" authorId="0" shapeId="0" xr:uid="{00000000-0006-0000-0400-00000E000000}">
      <text>
        <r>
          <rPr>
            <b/>
            <sz val="9"/>
            <color indexed="81"/>
            <rFont val="Tahoma"/>
            <family val="2"/>
          </rPr>
          <t xml:space="preserve">ERA:
</t>
        </r>
        <r>
          <rPr>
            <sz val="9"/>
            <color indexed="81"/>
            <rFont val="Tahoma"/>
            <family val="2"/>
          </rPr>
          <t xml:space="preserve">As stated in section 5 of the reporting guideline, the reporting of RCM value is only applicable on pipelines without a previous established asset base from a regulator.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Tong, Albert</author>
    <author>Michael Dunnett</author>
  </authors>
  <commentList>
    <comment ref="D9" authorId="0" shapeId="0" xr:uid="{00000000-0006-0000-0A00-000001000000}">
      <text>
        <r>
          <rPr>
            <b/>
            <sz val="9"/>
            <color indexed="81"/>
            <rFont val="Tahoma"/>
            <family val="2"/>
          </rPr>
          <t>ERA:</t>
        </r>
        <r>
          <rPr>
            <sz val="9"/>
            <color indexed="81"/>
            <rFont val="Tahoma"/>
            <family val="2"/>
          </rPr>
          <t xml:space="preserve">
RAB at end of first year end since RAB established</t>
        </r>
      </text>
    </comment>
    <comment ref="E9" authorId="0" shapeId="0" xr:uid="{00000000-0006-0000-0A00-000002000000}">
      <text>
        <r>
          <rPr>
            <b/>
            <sz val="9"/>
            <color indexed="81"/>
            <rFont val="Tahoma"/>
            <family val="2"/>
          </rPr>
          <t>ERA:</t>
        </r>
        <r>
          <rPr>
            <sz val="9"/>
            <color indexed="81"/>
            <rFont val="Tahoma"/>
            <family val="2"/>
          </rPr>
          <t xml:space="preserve">
RAB values at reference date plus 1 year</t>
        </r>
      </text>
    </comment>
    <comment ref="F9" authorId="0" shapeId="0" xr:uid="{00000000-0006-0000-0A00-000003000000}">
      <text>
        <r>
          <rPr>
            <b/>
            <sz val="9"/>
            <color indexed="81"/>
            <rFont val="Tahoma"/>
            <family val="2"/>
          </rPr>
          <t>ERA:</t>
        </r>
        <r>
          <rPr>
            <sz val="9"/>
            <color indexed="81"/>
            <rFont val="Tahoma"/>
            <family val="2"/>
          </rPr>
          <t xml:space="preserve">
RAB year 2</t>
        </r>
      </text>
    </comment>
    <comment ref="G9" authorId="0" shapeId="0" xr:uid="{00000000-0006-0000-0A00-000004000000}">
      <text>
        <r>
          <rPr>
            <b/>
            <sz val="9"/>
            <color indexed="81"/>
            <rFont val="Tahoma"/>
            <family val="2"/>
          </rPr>
          <t>ERA:</t>
        </r>
        <r>
          <rPr>
            <sz val="9"/>
            <color indexed="81"/>
            <rFont val="Tahoma"/>
            <family val="2"/>
          </rPr>
          <t xml:space="preserve">
RAB year 3</t>
        </r>
      </text>
    </comment>
    <comment ref="AD9" authorId="0" shapeId="0" xr:uid="{00000000-0006-0000-0A00-000005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C89" authorId="1" shapeId="0" xr:uid="{00000000-0006-0000-0A00-000006000000}">
      <text>
        <r>
          <rPr>
            <sz val="9"/>
            <color indexed="81"/>
            <rFont val="Tahoma"/>
            <family val="2"/>
          </rPr>
          <t>Include only if allowed in the RFM Guideline</t>
        </r>
      </text>
    </comment>
    <comment ref="C93" authorId="0" shapeId="0" xr:uid="{00000000-0006-0000-0A00-000007000000}">
      <text>
        <r>
          <rPr>
            <sz val="9"/>
            <color indexed="81"/>
            <rFont val="Tahoma"/>
            <family val="2"/>
          </rPr>
          <t>Enter the CPI % that is used to index the RAB as determined in accordance with the RFM Guideline</t>
        </r>
      </text>
    </comment>
  </commentList>
</comments>
</file>

<file path=xl/sharedStrings.xml><?xml version="1.0" encoding="utf-8"?>
<sst xmlns="http://schemas.openxmlformats.org/spreadsheetml/2006/main" count="1173" uniqueCount="599">
  <si>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</si>
  <si>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</si>
  <si>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</si>
  <si>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</si>
  <si>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</si>
  <si>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</si>
  <si>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</si>
  <si>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</si>
  <si>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</si>
  <si>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</si>
  <si>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</si>
  <si>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</si>
  <si>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</si>
  <si>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</si>
  <si>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</si>
  <si>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</si>
  <si>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</si>
  <si>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</si>
  <si>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</si>
  <si>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</si>
  <si>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</si>
  <si>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</si>
  <si>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</si>
  <si>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</si>
  <si>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</si>
  <si>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</si>
  <si>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</si>
  <si>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</si>
  <si>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</si>
  <si>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</si>
  <si>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</si>
  <si>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</si>
  <si>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</si>
  <si>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</si>
  <si>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</si>
  <si>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</si>
  <si>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</si>
  <si>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</si>
  <si>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</si>
  <si>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</si>
  <si>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</si>
  <si>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</si>
  <si>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</si>
  <si>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</si>
  <si>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</si>
  <si>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</si>
  <si>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</si>
  <si>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</si>
  <si>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</si>
  <si>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</si>
  <si>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</si>
  <si>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</si>
  <si>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</si>
  <si>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</si>
  <si>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</si>
  <si>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</si>
  <si>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</si>
  <si>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</si>
  <si>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</si>
  <si>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</si>
  <si>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</si>
  <si>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</si>
  <si>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</si>
  <si>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</si>
  <si>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</si>
  <si>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</si>
  <si>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</si>
  <si>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</si>
  <si>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</si>
  <si>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</si>
  <si>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</si>
  <si>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</si>
  <si>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</si>
  <si>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</si>
  <si>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</si>
  <si>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</si>
  <si>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</si>
  <si>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</si>
  <si>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</si>
  <si>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</si>
  <si>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</si>
  <si>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</si>
  <si>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</si>
  <si>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</si>
  <si>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</si>
  <si>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</si>
  <si>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</si>
  <si>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</si>
  <si>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</si>
  <si>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</si>
  <si>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</si>
  <si>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</si>
  <si>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</si>
  <si>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</si>
  <si>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</si>
  <si>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</si>
  <si>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</si>
  <si>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</si>
  <si>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</si>
  <si>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</si>
  <si>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</si>
  <si>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</si>
  <si>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</si>
  <si>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</si>
  <si>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</si>
  <si>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</si>
  <si>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</si>
  <si>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</si>
  <si>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</si>
  <si>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</si>
  <si>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</si>
  <si>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</si>
  <si>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</si>
  <si>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</si>
  <si>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</si>
  <si>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</si>
  <si>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</si>
  <si>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</si>
  <si>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</si>
  <si>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</si>
  <si>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</si>
  <si>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</si>
  <si>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</si>
  <si>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</si>
  <si>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</si>
  <si>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</si>
  <si>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</si>
  <si>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</si>
  <si>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</si>
  <si>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</si>
  <si>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</si>
  <si>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</si>
  <si>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</si>
  <si>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</si>
  <si>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</si>
  <si>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</si>
  <si>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</si>
  <si>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Data validation lists</t>
  </si>
  <si>
    <t xml:space="preserve"> Firm forward haul transportation services</t>
  </si>
  <si>
    <t>Interruptible or as available transportation services</t>
  </si>
  <si>
    <t>Shared costs</t>
  </si>
  <si>
    <t>Reporting template</t>
  </si>
  <si>
    <t>Reporting period start date:</t>
  </si>
  <si>
    <t>Reporting period end date:</t>
  </si>
  <si>
    <t>Return on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</si>
  <si>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</si>
  <si>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</si>
  <si>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</si>
  <si>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</si>
  <si>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</si>
  <si>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</si>
  <si>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</si>
  <si>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</si>
  <si>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</si>
  <si>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</si>
  <si>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</si>
  <si>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</si>
  <si>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</si>
  <si>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</si>
  <si>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</si>
  <si>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</si>
  <si>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</si>
  <si>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</si>
  <si>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</si>
  <si>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</si>
  <si>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</si>
  <si>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</si>
  <si>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</si>
  <si>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</si>
  <si>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</si>
  <si>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</si>
  <si>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</si>
  <si>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</si>
  <si>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</si>
  <si>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</si>
  <si>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</si>
  <si>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</si>
  <si>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</si>
  <si>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</si>
  <si>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</si>
  <si>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t>
  </si>
  <si>
    <t>Return of capital</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</si>
  <si>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</si>
  <si>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</si>
  <si>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</si>
  <si>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</si>
  <si>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</si>
  <si>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</si>
  <si>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</si>
  <si>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</si>
  <si>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</si>
  <si>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</si>
  <si>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</si>
  <si>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</si>
  <si>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</si>
  <si>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</si>
  <si>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</si>
  <si>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</si>
  <si>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</si>
  <si>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</si>
  <si>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</si>
  <si>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</si>
  <si>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</si>
  <si>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</si>
  <si>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</si>
  <si>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</si>
  <si>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</si>
  <si>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</si>
  <si>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</si>
  <si>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</si>
  <si>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</si>
  <si>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</si>
  <si>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</si>
  <si>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</si>
  <si>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</si>
  <si>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</si>
  <si>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</si>
  <si>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</si>
  <si>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</si>
  <si>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</si>
  <si>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</si>
  <si>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</si>
  <si>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</si>
  <si>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</si>
  <si>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</si>
  <si>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</si>
  <si>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</si>
  <si>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</si>
  <si>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</si>
  <si>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</si>
  <si>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</si>
  <si>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CPI</t>
  </si>
  <si>
    <t>Government contribution revenue</t>
  </si>
  <si>
    <t>Table 1.1.1 Financial Summary</t>
  </si>
  <si>
    <t>Table 3.2.1: Shared supporting asset allocation</t>
  </si>
  <si>
    <t>Less Asset disposal (at cost)</t>
  </si>
  <si>
    <t>Less Disposal (at cost)</t>
  </si>
  <si>
    <t>Less Depreciation/amortisation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</si>
  <si>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</si>
  <si>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</si>
  <si>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</si>
  <si>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</si>
  <si>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</si>
  <si>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</si>
  <si>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</si>
  <si>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</si>
  <si>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</si>
  <si>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</si>
  <si>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Opening Asset Base ($m, Nominal) - RAB value</t>
  </si>
  <si>
    <t>Return of Capital</t>
  </si>
  <si>
    <t>Estimated Revenue (Based on RAB value)</t>
  </si>
  <si>
    <t>Building Block Revenue ($m, Nominal) - RAB value</t>
  </si>
  <si>
    <t>Recovered Capital ($m, Nominal) - if applicable</t>
  </si>
  <si>
    <t>4. Recovered Capital</t>
  </si>
  <si>
    <t>Output of roll forward per rule 77(2)</t>
  </si>
  <si>
    <t>Services exemption granted from ERA for Weighted Average Price disclosure</t>
  </si>
  <si>
    <t>Table 5.1.1: ERA exemptions</t>
  </si>
  <si>
    <t>ERA amendment#</t>
  </si>
  <si>
    <t>3.1 Pipeline asset useful life</t>
  </si>
  <si>
    <t>Table to capture details of lease asset lives (AASB16)</t>
  </si>
  <si>
    <t>B21:F37</t>
  </si>
  <si>
    <t>Inserted rows</t>
  </si>
  <si>
    <t>Leased pipeline assets</t>
  </si>
  <si>
    <t>Closing leased pipeline assets carrying value</t>
  </si>
  <si>
    <t>Shared leased assets</t>
  </si>
  <si>
    <t>Closing shared leased assets carrying value</t>
  </si>
  <si>
    <t>3. Statement of pipeline assets</t>
  </si>
  <si>
    <t>Formula updated</t>
  </si>
  <si>
    <t>B66:H71</t>
  </si>
  <si>
    <t>New section for Leased pipeline assets (per AASB16)</t>
  </si>
  <si>
    <t>New section for Shared leased assets  (per AASB16)</t>
  </si>
  <si>
    <t>1.1 Financial summary</t>
  </si>
  <si>
    <t>1.1.1 Financial summary</t>
  </si>
  <si>
    <t>D20:H20</t>
  </si>
  <si>
    <t>Address polarity issue coming from the source data by adding a negative sign to the formula and update to include additional depreciation items from amendment #1 and AASB-16</t>
  </si>
  <si>
    <t>3.2 Shared supporting assets</t>
  </si>
  <si>
    <t>B30:G34</t>
  </si>
  <si>
    <t>Row inserted</t>
  </si>
  <si>
    <t>5 rows inserted to allow for additional assets per AASB16</t>
  </si>
  <si>
    <t>4.1 Pipelines capex</t>
  </si>
  <si>
    <t>Leased Assets</t>
  </si>
  <si>
    <t>Leased Asset Interest/Financing Charge</t>
  </si>
  <si>
    <t>4 Recovered capital</t>
  </si>
  <si>
    <t>New formulae</t>
  </si>
  <si>
    <t>Insert missing formulae totalling the Shared Supporting Asset items across periods</t>
  </si>
  <si>
    <t>Format</t>
  </si>
  <si>
    <t>Use of actual year instead of "RAB year 1", "RAB year 2", "RAB year 3", etc.</t>
  </si>
  <si>
    <t xml:space="preserve">2.2 Revenue contributions </t>
  </si>
  <si>
    <t>E9:E14, E21:E26</t>
  </si>
  <si>
    <t>Formulae added to columns C and D</t>
  </si>
  <si>
    <t>C9:E15 and C21:E27</t>
  </si>
  <si>
    <t>D12:H89</t>
  </si>
  <si>
    <t>D90:H90</t>
  </si>
  <si>
    <t>Rows 14, 21 and 28</t>
  </si>
  <si>
    <t>Rows inserted to separately capture the impacts of changes to accounting for leases.</t>
  </si>
  <si>
    <t>E14</t>
  </si>
  <si>
    <t>Correct error in formula, as adding incorrect years.  Formula now consistent with columns D, F, G and H</t>
  </si>
  <si>
    <t>E12:H12, E19:H19, E25:H25, E31:H31, E37:H37, E43:H43, E49:H49, E55:H55, E61:H61, E67:H67, E74:H74, E80:H80, E85:H85</t>
  </si>
  <si>
    <t>Formulae added to bring last period closing balance to opening balance</t>
  </si>
  <si>
    <t>5.2 Actual Pricing</t>
  </si>
  <si>
    <t>NA</t>
  </si>
  <si>
    <t>Worksheet added</t>
  </si>
  <si>
    <t>Rows inserted to separately capture the impacts of lives of lease assets.</t>
  </si>
  <si>
    <t>Rows 57 and 62</t>
  </si>
  <si>
    <t>To enable reporting of all aspects of Land and Easements, and Other Depreciable Pipeline Assets.</t>
  </si>
  <si>
    <t>D65:H65</t>
  </si>
  <si>
    <t>Rows 79 to 84</t>
  </si>
  <si>
    <t>D72:H72</t>
  </si>
  <si>
    <t>Updated to include Leased Pipeline Assets in Total Pipeline Assets</t>
  </si>
  <si>
    <t>D78:H78</t>
  </si>
  <si>
    <t>D88:H88</t>
  </si>
  <si>
    <t>Updated to include Shared Leased Assets in Total shared supporting assets allocated</t>
  </si>
  <si>
    <t>Actual Pricing per section 7.3 of Guideline</t>
  </si>
  <si>
    <t>D9:D37</t>
  </si>
  <si>
    <t>Cells set to date format dd/mm/yyyy</t>
  </si>
  <si>
    <t>D8:D34</t>
  </si>
  <si>
    <t>Cover</t>
  </si>
  <si>
    <t>Dark cyan = ERA instructions/headings</t>
  </si>
  <si>
    <t>A7</t>
  </si>
  <si>
    <t>Corrected the spelling from 'insructions' to 'instructions'.</t>
  </si>
  <si>
    <t>D7</t>
  </si>
  <si>
    <t>Corrected the spelling from 'acqusition' to 'acquisition'.</t>
  </si>
  <si>
    <t>D18</t>
  </si>
  <si>
    <t>Note in C86</t>
  </si>
  <si>
    <t>3.1  Pipeline assets</t>
  </si>
  <si>
    <t>Corrected the spelling from 'Guidleline' to 'Guideline'.</t>
  </si>
  <si>
    <t>C36, C39 and C41</t>
  </si>
  <si>
    <t>Corrected the spelling from 'odourant' to 'odorant'.</t>
  </si>
  <si>
    <t>Closing odorant plants carrying value</t>
  </si>
  <si>
    <t>Odorant plants</t>
  </si>
  <si>
    <t>Note in B19</t>
  </si>
  <si>
    <t>Corrected the spelling from 'ith' to 'with'.</t>
  </si>
  <si>
    <t>3.1.1 Asset useful life</t>
  </si>
  <si>
    <t>Acquisition date</t>
  </si>
  <si>
    <t>4.1  Recovered capital method - pipeline assets</t>
  </si>
  <si>
    <t>Construction cost or acquisition cost (where allowed) apportioned</t>
  </si>
  <si>
    <t>Inadvertently excluded from original template, refer Guideline section 7.3</t>
  </si>
  <si>
    <t xml:space="preserve">Number format changed to Comma. </t>
  </si>
  <si>
    <t>Added rows 61 to 64 and updated the formulae to sum up the values in these rows.</t>
  </si>
  <si>
    <t>Added rows 74 to 77 and updated the formulae to sum up the values in these rows.</t>
  </si>
  <si>
    <t>E18:E22</t>
  </si>
  <si>
    <t>D6:H6</t>
  </si>
  <si>
    <t>D8 to H9</t>
  </si>
  <si>
    <t>CPI number format changed to percentage, two decimal places.</t>
  </si>
  <si>
    <t>B32:F37</t>
  </si>
  <si>
    <t>A typographical error fixed.</t>
  </si>
  <si>
    <t>Publication date of this report:</t>
  </si>
  <si>
    <t>Reported information is current at:</t>
  </si>
  <si>
    <t>Has any information in this template been amended since last published within this current reporting period?</t>
  </si>
  <si>
    <t xml:space="preserve"> Firm forward haul transportation service</t>
  </si>
  <si>
    <t xml:space="preserve"> Firm stand-alone compression service</t>
  </si>
  <si>
    <t xml:space="preserve"> Interruptible or as available stand-alone compression service</t>
  </si>
  <si>
    <t>Financial Summary</t>
  </si>
  <si>
    <t>Indirect operating expenses</t>
  </si>
  <si>
    <t>Impairment losses (nature of the impairment loss)</t>
  </si>
  <si>
    <t>Park services</t>
  </si>
  <si>
    <t>Park and loan services</t>
  </si>
  <si>
    <t>Other pipeline revenue (if relevant)</t>
  </si>
  <si>
    <t>Basis of preparation reference</t>
  </si>
  <si>
    <t>Has there been any use of estimates to allocate revenue to each transportation service?</t>
  </si>
  <si>
    <t>Revenue $'000</t>
  </si>
  <si>
    <t>MDQ
Total TJ*</t>
  </si>
  <si>
    <t>WAP 
$/GJ</t>
  </si>
  <si>
    <t>Total 
TJ</t>
  </si>
  <si>
    <t>$ '000</t>
  </si>
  <si>
    <t>Revenue 
$'000</t>
  </si>
  <si>
    <t>* MDQ (Total TJ) = sum of MDQ’s over the reporting period in TJs</t>
  </si>
  <si>
    <t>Please ensure allocation methodologies are explained in sufficient detail in the Basis of Preparation as required under section 3.2.7 of the Guideline</t>
  </si>
  <si>
    <t>Question added</t>
  </si>
  <si>
    <t>To record publication date of the report</t>
  </si>
  <si>
    <t>A27:E27</t>
  </si>
  <si>
    <t>To record the date to which the reported information is current</t>
  </si>
  <si>
    <t>Contents</t>
  </si>
  <si>
    <t>Contents updated</t>
  </si>
  <si>
    <t>1. Pipeline information</t>
  </si>
  <si>
    <t>B16, B20, B21</t>
  </si>
  <si>
    <t>Heading renamed</t>
  </si>
  <si>
    <t>To be consistent with the pipeline service categories in Table 2.1.1.</t>
  </si>
  <si>
    <t>C29:D36</t>
  </si>
  <si>
    <t>List added</t>
  </si>
  <si>
    <t>To add a yes/no dropdown list, consistent with other rows.</t>
  </si>
  <si>
    <t>2. Revenue and expenses</t>
  </si>
  <si>
    <t>Row 12:14 / C12:C14</t>
  </si>
  <si>
    <t xml:space="preserve">Rows added
</t>
  </si>
  <si>
    <t>Formula corrected</t>
  </si>
  <si>
    <t>To correctly populate data from Table 2.4.1</t>
  </si>
  <si>
    <t>I16</t>
  </si>
  <si>
    <t>2.1 Revenue by service</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</si>
  <si>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</si>
  <si>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</si>
  <si>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</si>
  <si>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</si>
  <si>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Row 16</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</si>
  <si>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</si>
  <si>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</si>
  <si>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</si>
  <si>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</si>
  <si>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</si>
  <si>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2.2 Revenue contributions</t>
  </si>
  <si>
    <t>2.3 Indirect revenue</t>
  </si>
  <si>
    <t>E2:G4</t>
  </si>
  <si>
    <t>Guidance note added</t>
  </si>
  <si>
    <t>To prompt operators to include sufficient information on their basis of preparation, explaining allocation methodologies and basis of allocators.</t>
  </si>
  <si>
    <t>2.4 Shared costs</t>
  </si>
  <si>
    <t>Formatting changed</t>
  </si>
  <si>
    <t>To remove uppercase in some words.</t>
  </si>
  <si>
    <t>Headings added</t>
  </si>
  <si>
    <t>3.1 Asset useful life</t>
  </si>
  <si>
    <t>Tab renamed</t>
  </si>
  <si>
    <t>D9:D40</t>
  </si>
  <si>
    <t>List created</t>
  </si>
  <si>
    <t>Minor punctuation amendment</t>
  </si>
  <si>
    <t>E11</t>
  </si>
  <si>
    <t>Revised formula to sum F11:BH11, consistent with the treatment of other cost components that make up the ‘cost base’</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</si>
  <si>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</si>
  <si>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</si>
  <si>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</si>
  <si>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</si>
  <si>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</si>
  <si>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</si>
  <si>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</si>
  <si>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</si>
  <si>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F10:BJ10</t>
  </si>
  <si>
    <t>Headings amended
Formatting changed</t>
  </si>
  <si>
    <t>C19:20</t>
  </si>
  <si>
    <t>To be consistent with other tables</t>
  </si>
  <si>
    <t>Row 22</t>
  </si>
  <si>
    <t>Explanatory note added</t>
  </si>
  <si>
    <t>All worksheets</t>
  </si>
  <si>
    <t>Numerical cells</t>
  </si>
  <si>
    <t>Amend relevant numerical cells to ensure format is in comma style, negative values in brackets and rounded off to nearest whole number</t>
  </si>
  <si>
    <t>Less Depreciation</t>
  </si>
  <si>
    <t>Shared property, plant and equipment</t>
  </si>
  <si>
    <t>Closing shared property, plant and equipment carrying value</t>
  </si>
  <si>
    <t>Other assets</t>
  </si>
  <si>
    <t>Leased assets</t>
  </si>
  <si>
    <t>rsharedassets</t>
  </si>
  <si>
    <t xml:space="preserve">Yes </t>
  </si>
  <si>
    <t>No</t>
  </si>
  <si>
    <t>rYesNo</t>
  </si>
  <si>
    <t>To fix hyperlinks, reflect change in tab name (3.1), and change formatting</t>
  </si>
  <si>
    <t>D32:E40</t>
  </si>
  <si>
    <t>C27</t>
  </si>
  <si>
    <t>Formatting changed
Formula added</t>
  </si>
  <si>
    <t>To add a sum formula</t>
  </si>
  <si>
    <t>Add headings ‘Pipeline assets’ and ‘Shared supporting assets’ to for clarity. Consistent with asset categories in the Guideline.</t>
  </si>
  <si>
    <t>C75</t>
  </si>
  <si>
    <t>Rename asset class from 'shared supporting assets' to 'shared property, plant and equipment' for clarity and consistency</t>
  </si>
  <si>
    <t>Column C
(C22, 28, 34, 40, 46, 52, 58, 78, 80)</t>
  </si>
  <si>
    <t>Description amended</t>
  </si>
  <si>
    <t>To be consistent with the naming of asset classes</t>
  </si>
  <si>
    <t>Row 87/ C87</t>
  </si>
  <si>
    <t>Row added</t>
  </si>
  <si>
    <t>C73 and C91</t>
  </si>
  <si>
    <t>To be consistent with the formatting of other asset classes</t>
  </si>
  <si>
    <t>To add dropdown list consistent with asset classes in Table 3.1</t>
  </si>
  <si>
    <t>Headings/units amended, and format changed for clarity and consistency with formula, as follows:
- revenues in $'000
- MDQ in Total TJ*
- WAP in $/GJ</t>
  </si>
  <si>
    <r>
      <t xml:space="preserve">To clarify the MDQ unit as:
</t>
    </r>
    <r>
      <rPr>
        <i/>
        <sz val="11"/>
        <rFont val="Arial"/>
        <family val="2"/>
      </rPr>
      <t xml:space="preserve">Total TJ = sum of MDQ’s over the reporting period in TJs </t>
    </r>
  </si>
  <si>
    <t>A1</t>
  </si>
  <si>
    <t>To make hyperlink to Content tab more visible and accessible</t>
  </si>
  <si>
    <t>1.2 Pipeline services provided</t>
  </si>
  <si>
    <t>2.1 Statement of pipeline revenues and expenses</t>
  </si>
  <si>
    <t>2.1.1 Revenue by service</t>
  </si>
  <si>
    <t>3.1 Pipeline assets</t>
  </si>
  <si>
    <t>3.2.1 Shared supporting asset allocation</t>
  </si>
  <si>
    <t>4.1 Recovered capital method - pipeline assets</t>
  </si>
  <si>
    <t>2.2.1 Customer contributions received</t>
  </si>
  <si>
    <t>4.1.1 Capital expenditure greater than 5% of construction cost</t>
  </si>
  <si>
    <t>2.2.2 Government contributions received</t>
  </si>
  <si>
    <t>2.3.1 Indirect revenue allocation</t>
  </si>
  <si>
    <t>2.4.1 Shared cost allocation</t>
  </si>
  <si>
    <t>5.1 Weighted average prices</t>
  </si>
  <si>
    <t>B2:C3</t>
  </si>
  <si>
    <t>To add service provider name and reporting period, consistent with other worksheets</t>
  </si>
  <si>
    <t>C34 and C39</t>
  </si>
  <si>
    <t>F11 and I11</t>
  </si>
  <si>
    <t>To amend formula to sum up D11:E11 and G11:H11, respectively</t>
  </si>
  <si>
    <t xml:space="preserve">H36 and I36 </t>
  </si>
  <si>
    <t>C11 and C16</t>
  </si>
  <si>
    <t>C11 and C74</t>
  </si>
  <si>
    <t>C10 and C21</t>
  </si>
  <si>
    <t>Year ending</t>
  </si>
  <si>
    <t>Labelling amended</t>
  </si>
  <si>
    <t>Formula added</t>
  </si>
  <si>
    <t>E9</t>
  </si>
  <si>
    <t>To add service provider name and year ending information, consistent with other worksheets</t>
  </si>
  <si>
    <t>Column E</t>
  </si>
  <si>
    <t>B19:D27</t>
  </si>
  <si>
    <t>Table updated</t>
  </si>
  <si>
    <t>D13 and E13</t>
  </si>
  <si>
    <t>Formula updated
Formatting changed</t>
  </si>
  <si>
    <t>B14 and B27</t>
  </si>
  <si>
    <t>Actual Revenue ($m, Nominal)</t>
  </si>
  <si>
    <t>G41:H43</t>
  </si>
  <si>
    <t>Formula added
Formatting changed</t>
  </si>
  <si>
    <t>For information</t>
  </si>
  <si>
    <t>Opening Asset Base - RCM value</t>
  </si>
  <si>
    <t>C8</t>
  </si>
  <si>
    <t>Row 33</t>
  </si>
  <si>
    <t>To add information on Opening Asset Base - RCM value</t>
  </si>
  <si>
    <t>Questions added</t>
  </si>
  <si>
    <t>Row 29</t>
  </si>
  <si>
    <t>Rows 11, 12, 14, 21</t>
  </si>
  <si>
    <t>Formula corrected
Formatting changed</t>
  </si>
  <si>
    <t>Row 13 (H13)</t>
  </si>
  <si>
    <t>D11:H36</t>
  </si>
  <si>
    <t>To specify unit ($m, Nominal) for Disposal (at cost) and Actual Revenue</t>
  </si>
  <si>
    <t>Row 27 (H27)</t>
  </si>
  <si>
    <t>Recovered capital method total asset value</t>
  </si>
  <si>
    <t>Rows 31:32 (B31:H32)</t>
  </si>
  <si>
    <t>Rows 33:35 (B33:H35)</t>
  </si>
  <si>
    <t>A29:E29</t>
  </si>
  <si>
    <t>A31:K31</t>
  </si>
  <si>
    <t>To be consistent with other headings in the table</t>
  </si>
  <si>
    <t>Added years in the same format as in Table 4.1 'Recovered Capital Method', where succeeding financial values are sourced.</t>
  </si>
  <si>
    <t>Changed source to specify that values come from Tab '4.Recovered Capital'.
Amended formula to automatically populate corresponding values from Table 4.1, and report in $m as in amendment #39.</t>
  </si>
  <si>
    <t xml:space="preserve">To include new revenue categories and correctly calculate ‘total direct revenue’ </t>
  </si>
  <si>
    <t>Added formula and changed format from  yellow (input cells) to grey (total cells)</t>
  </si>
  <si>
    <t xml:space="preserve">New categories are added to improve the clarity and consistency of revenue streams.
- Customer contribution revenue (removed from Table 2.1.1)
- Government contribution revenue (removed from Table 2.1.1)
- Profit from sale of fixed assets </t>
  </si>
  <si>
    <t>Updated formula in D13 and removed formula in E13 to be consistent with amendments in Table 2.2.2 'Government contributions received'. See amendment #60.</t>
  </si>
  <si>
    <t>To delete categories that do not fall under 'service revenue':
-	'Customer contribution revenue'
-	'Profit from sale of fixed assets'
-	‘Other direct revenue’
These categories are in Table 2.1. See also amendment # 47.</t>
  </si>
  <si>
    <t>To be consistent with amendments in Table 2.2.2 'Government contributions received' (see amendment #59). Values are reported in $m as in Amendment 39.</t>
  </si>
  <si>
    <t>To remove uppercase in some words. Corresponding cells in October 2020 template are C31 and C36.</t>
  </si>
  <si>
    <t>To add asset class heading "Other assets' for clarity and consistency</t>
  </si>
  <si>
    <t>Row split</t>
  </si>
  <si>
    <t>Table amended to:
- remove categories/columns on 'related party transactions' (originally columns C and D, replaced by a column on 'source' of government contributions received (currently column B)
- remove sum formula and replace total cells with input cells (currently D21:26).</t>
  </si>
  <si>
    <t>Changed cell formatting from yellow (input cells) to grey (no inputs required). Added formula to automatically populate values reported in Table 4.1, and report in $m as in amendment #39.</t>
  </si>
  <si>
    <t>To record if there has been any change to the reported information within the current reporting period since publication date, and identify which part of the ‘basis of preparation’ document captures or explains the change in the published information.</t>
  </si>
  <si>
    <t>If applicable, to report dollar values in $million, in 2 decimal places, and negative values in brackets.</t>
  </si>
  <si>
    <t>To correctly reflect all asset categories from Table 3.1, as some asset categories (leased pipeline and shared leased assets) were previously omitted. Values are reported in $m as in amendment #39.</t>
  </si>
  <si>
    <t>To be consistent with amendments in Table '2.1 Statement of pipeline revenues and expenses' (see amendment 47).
Values are reported in $m as in amendment #39.</t>
  </si>
  <si>
    <t>To correctly calculate the ‘total service revenue’</t>
  </si>
  <si>
    <t>To correct double counting of other shared costs</t>
  </si>
  <si>
    <t>Renamed from 3.1 "Pipeline asset useful life" to "Asset useful life' to be consistent with the heading of the worksheet. Worksheet contains shared assets other than pipeline assets.</t>
  </si>
  <si>
    <t>Western Australia</t>
  </si>
  <si>
    <t>Transmission</t>
  </si>
  <si>
    <t>Southern Cross Pipelines Australia Pty Limited</t>
  </si>
  <si>
    <t>64 084 521 997</t>
  </si>
  <si>
    <t>Corporate operating expenditure</t>
  </si>
  <si>
    <t>1/7/2001 to 30/6/2003</t>
  </si>
  <si>
    <t>1/7/1997 to 30/6/2018</t>
  </si>
  <si>
    <t>1/7/2001 to 30/6/2016</t>
  </si>
  <si>
    <t>1/7/1998 to 30/6/2008</t>
  </si>
  <si>
    <t>N/a</t>
  </si>
  <si>
    <t>5-80</t>
  </si>
  <si>
    <t xml:space="preserve">Kalgoorlie Kambalda Pipeline </t>
  </si>
  <si>
    <t>Sydney</t>
  </si>
  <si>
    <t>NSW</t>
  </si>
  <si>
    <t>PO Box R41</t>
  </si>
  <si>
    <t>3.4.5</t>
  </si>
  <si>
    <t>Information Technology</t>
  </si>
  <si>
    <t>3.4.6</t>
  </si>
  <si>
    <t>3.4.2</t>
  </si>
  <si>
    <t>Per Appendix A</t>
  </si>
  <si>
    <t xml:space="preserve">Indefinite </t>
  </si>
  <si>
    <t>Per Leased assets average life</t>
  </si>
  <si>
    <t>Shared leased asset interest</t>
  </si>
  <si>
    <t>3.3.2.2</t>
  </si>
  <si>
    <t>3.3.2.1</t>
  </si>
  <si>
    <t>3.3.2.3</t>
  </si>
  <si>
    <t>CUSTOMER CONTRIBUTIONS</t>
  </si>
  <si>
    <t>3.3.1</t>
  </si>
  <si>
    <t>3.3.2</t>
  </si>
  <si>
    <t>APARegReporting@apa.com.au</t>
  </si>
  <si>
    <t>APA amendment#</t>
  </si>
  <si>
    <t>Line 14</t>
  </si>
  <si>
    <t xml:space="preserve">Change to formula to reflect disposals as a positive number. </t>
  </si>
  <si>
    <t>To correctly state the return on capital reported in line 20, if formula was left as it was, Return on capital would have been over stated.</t>
  </si>
  <si>
    <t>B14</t>
  </si>
  <si>
    <t>Description changed to "Disposal (at proceeds)"</t>
  </si>
  <si>
    <t>Disposal (at proceeds)($m, Nominal)</t>
  </si>
  <si>
    <t>To reflect that disposals are recorded at proceeds.</t>
  </si>
  <si>
    <t>4.3.3</t>
  </si>
  <si>
    <t>4.3.2</t>
  </si>
  <si>
    <t>4.3.5</t>
  </si>
  <si>
    <t>4.3.4</t>
  </si>
  <si>
    <t xml:space="preserve">Table reference </t>
  </si>
  <si>
    <t>1.1.1</t>
  </si>
  <si>
    <t>Interest charge on the Right of Use asset are for reporting purposes in the financial summary included as part of operating expenditure and not separated out in the model.</t>
  </si>
  <si>
    <t>The debt raising cost included in the table 1.1.1 is calculated by applying the debt raising cost rate to the average Regulated Asset Base to the permitted proportion of 60% for debt funding.</t>
  </si>
  <si>
    <t>Firm forward haul transportation service</t>
  </si>
  <si>
    <t>Interruptible or as available transportation service</t>
  </si>
  <si>
    <t>To correctly state the return on capital reported in line 19, if formula was left as it was, Return on capital would have been over stated.</t>
  </si>
  <si>
    <t>APA has counted each contracting entity as a separate customer to determine customer numbers for each pipeline.</t>
  </si>
  <si>
    <t xml:space="preserve">Net tax liabilities incorporate mid-year tax depreciation for capital expenditure incurred during the fiscal year. </t>
  </si>
  <si>
    <t>The interest component of the leased assets (both Directly attributable and Shared RoU) has been included as part of Leased assets Interest/ Financing charges.</t>
  </si>
  <si>
    <t>Please refer to the Basis of Preparation document for further information on the Recovered Capital Method calculation, relating to this pipeline.</t>
  </si>
  <si>
    <t>Andrew Nairn (General Manager Investor Relations)</t>
  </si>
  <si>
    <t>+61 (03) 8416 2887</t>
  </si>
  <si>
    <t xml:space="preserve">Capital expenditure is reported in the period is on the basis of as incurred and includes capital work in progress.  </t>
  </si>
  <si>
    <t>Level 10, 121 Castlereagh Street</t>
  </si>
  <si>
    <t>c8977169-4405-42a4-87e6-7322bfa9a427</t>
  </si>
  <si>
    <t>0fe91cc2-b24f-4330-8604-c3b82d96edc3</t>
  </si>
  <si>
    <t>ed337815-4629-4464-9474-a753c8a30adf</t>
  </si>
  <si>
    <t>1/7/2015 to 30/6/2026</t>
  </si>
  <si>
    <t>1/7/2019 to 30/6/2026</t>
  </si>
  <si>
    <t>14/9/1996 to 30/6/2026</t>
  </si>
  <si>
    <t>The financial reporting under light regulation is an annual reporting requirement for APA's light regulation pipelines, requiring annual publishing by 30 October 2026.  The information was published on Friday 30th October 2026.</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</si>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</sst>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
    <numFmt numFmtId="170" formatCode="_-[$$-C09]* #,##0.00_-;\-[$$-C09]* #,##0.00_-;_-[$$-C09]* &quot;-&quot;??_-;_-@_-"/>
    <numFmt numFmtId="171" formatCode="_-[$$-C09]* #,##0_-;\-[$$-C09]* #,##0_-;_-[$$-C09]* &quot;-&quot;_-;_-@_-"/>
    <numFmt numFmtId="172" formatCode="d/mm/yyyy;@"/>
    <numFmt numFmtId="173" formatCode="_(* #,##0.00_);_(* \(#,##0.00\);_(* &quot;-&quot;_);_(@_)"/>
    <numFmt numFmtId="174" formatCode="_-* #,##0_-;\-* #,##0_-;_-* &quot;-&quot;??_-;_-@_-"/>
    <numFmt numFmtId="175" formatCode="_(* #,##0.00%_);_(* \(#,##0.00%\);_(* &quot;-&quot;??_);_(@_)"/>
  </numFmts>
  <fonts count="95" x14ac:knownFonts="1">
    <font>
      <sz val="11"/>
      <color theme="1"/>
      <name val="Arial"/>
      <family val="2"/>
      <scheme val="minor"/>
    </font>
    <font>
      <sz val="10"/>
      <name val="Arial"/>
      <family val="2"/>
    </font>
    <font>
      <b/>
      <sz val="16"/>
      <name val="Arial"/>
      <family val="2"/>
    </font>
    <font>
      <b/>
      <sz val="10"/>
      <name val="Arial"/>
      <family val="2"/>
    </font>
    <font>
      <b/>
      <sz val="12"/>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sz val="9"/>
      <color indexed="81"/>
      <name val="Tahoma"/>
      <family val="2"/>
    </font>
    <font>
      <b/>
      <sz val="9"/>
      <name val="Arial"/>
      <family val="2"/>
    </font>
    <font>
      <b/>
      <sz val="9"/>
      <color indexed="81"/>
      <name val="Tahoma"/>
      <family val="2"/>
    </font>
    <font>
      <sz val="9"/>
      <name val="Arial"/>
      <family val="2"/>
    </font>
    <font>
      <b/>
      <i/>
      <sz val="10"/>
      <name val="Arial"/>
      <family val="2"/>
    </font>
    <font>
      <b/>
      <sz val="9"/>
      <color indexed="9"/>
      <name val="Arial"/>
      <family val="2"/>
    </font>
    <font>
      <i/>
      <sz val="10"/>
      <name val="Arial"/>
      <family val="2"/>
    </font>
    <font>
      <i/>
      <sz val="8"/>
      <name val="Malgun Gothic"/>
      <family val="2"/>
    </font>
    <font>
      <i/>
      <sz val="11"/>
      <name val="Arial"/>
      <family val="2"/>
    </font>
    <font>
      <sz val="8"/>
      <name val="Arial"/>
      <family val="2"/>
    </font>
    <font>
      <sz val="10"/>
      <color rgb="FF000000"/>
      <name val="Arial"/>
      <family val="2"/>
    </font>
    <font>
      <b/>
      <sz val="18"/>
      <color theme="4"/>
      <name val="Arial"/>
      <family val="2"/>
      <scheme val="minor"/>
    </font>
    <font>
      <b/>
      <sz val="16"/>
      <color theme="4"/>
      <name val="Arial"/>
      <family val="2"/>
      <scheme val="minor"/>
    </font>
    <font>
      <i/>
      <sz val="14"/>
      <color theme="4"/>
      <name val="Arial"/>
      <family val="2"/>
      <scheme val="minor"/>
    </font>
    <font>
      <i/>
      <sz val="13"/>
      <color theme="4"/>
      <name val="Arial"/>
      <family val="2"/>
      <scheme val="minor"/>
    </font>
    <font>
      <sz val="10"/>
      <name val="Arial"/>
      <family val="2"/>
      <scheme val="major"/>
    </font>
    <font>
      <sz val="14"/>
      <color theme="1"/>
      <name val="Arial"/>
      <family val="2"/>
      <scheme val="minor"/>
    </font>
    <font>
      <b/>
      <sz val="10"/>
      <color rgb="FFFFFFFF"/>
      <name val="Arial"/>
      <family val="2"/>
      <scheme val="minor"/>
    </font>
    <font>
      <sz val="10"/>
      <color theme="1"/>
      <name val="Arial"/>
      <family val="2"/>
      <scheme val="minor"/>
    </font>
    <font>
      <b/>
      <sz val="10"/>
      <color theme="1"/>
      <name val="Arial"/>
      <family val="2"/>
      <scheme val="minor"/>
    </font>
    <font>
      <b/>
      <sz val="22"/>
      <color theme="4"/>
      <name val="Arial"/>
      <family val="1"/>
      <scheme val="minor"/>
    </font>
    <font>
      <sz val="28"/>
      <color rgb="FFFF0000"/>
      <name val="Arial"/>
      <family val="2"/>
    </font>
    <font>
      <b/>
      <sz val="10"/>
      <color theme="0"/>
      <name val="Arial"/>
      <family val="2"/>
    </font>
    <font>
      <b/>
      <sz val="14"/>
      <color theme="0"/>
      <name val="Arial"/>
      <family val="2"/>
    </font>
    <font>
      <sz val="10"/>
      <color theme="0"/>
      <name val="Arial"/>
      <family val="2"/>
    </font>
    <font>
      <b/>
      <sz val="12"/>
      <color theme="0"/>
      <name val="Arial"/>
      <family val="2"/>
    </font>
    <font>
      <sz val="10"/>
      <color rgb="FF0000FF"/>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b/>
      <sz val="11"/>
      <color theme="1"/>
      <name val="Arial"/>
      <family val="2"/>
    </font>
    <font>
      <sz val="10"/>
      <color theme="1"/>
      <name val="Arial"/>
      <family val="2"/>
    </font>
    <font>
      <b/>
      <sz val="10"/>
      <color theme="1"/>
      <name val="Arial"/>
      <family val="2"/>
    </font>
    <font>
      <sz val="10"/>
      <color rgb="FF0070C0"/>
      <name val="Arial"/>
      <family val="2"/>
    </font>
    <font>
      <b/>
      <sz val="16"/>
      <color rgb="FF0000FF"/>
      <name val="Arial"/>
      <family val="2"/>
    </font>
    <font>
      <b/>
      <sz val="10"/>
      <color rgb="FFFF0000"/>
      <name val="Arial"/>
      <family val="2"/>
    </font>
    <font>
      <b/>
      <sz val="10"/>
      <color rgb="FF000000"/>
      <name val="Arial"/>
      <family val="2"/>
    </font>
    <font>
      <sz val="10"/>
      <color rgb="FFFF0000"/>
      <name val="Arial"/>
      <family val="2"/>
    </font>
    <font>
      <b/>
      <sz val="11"/>
      <color rgb="FFFFFFFF"/>
      <name val="Arial"/>
      <family val="2"/>
    </font>
    <font>
      <b/>
      <sz val="10"/>
      <color rgb="FFFFFFFF"/>
      <name val="Arial"/>
      <family val="2"/>
    </font>
    <font>
      <sz val="11"/>
      <name val="Arial"/>
      <family val="2"/>
      <scheme val="minor"/>
    </font>
    <font>
      <sz val="8"/>
      <color rgb="FF000000"/>
      <name val="Malgun Gothic"/>
      <family val="2"/>
    </font>
    <font>
      <sz val="14"/>
      <color theme="0"/>
      <name val="Arial"/>
      <family val="2"/>
    </font>
    <font>
      <sz val="11"/>
      <color theme="0"/>
      <name val="Arial"/>
      <family val="2"/>
      <scheme val="minor"/>
    </font>
    <font>
      <b/>
      <sz val="14"/>
      <color rgb="FF0000FF"/>
      <name val="Arial"/>
      <family val="2"/>
    </font>
    <font>
      <sz val="11"/>
      <color rgb="FF0000FF"/>
      <name val="Arial"/>
      <family val="2"/>
      <scheme val="minor"/>
    </font>
    <font>
      <sz val="11"/>
      <color rgb="FFFF0000"/>
      <name val="Arial"/>
      <family val="2"/>
      <scheme val="minor"/>
    </font>
    <font>
      <b/>
      <sz val="12"/>
      <color indexed="9"/>
      <name val="Arial"/>
      <family val="2"/>
    </font>
    <font>
      <sz val="11"/>
      <color theme="1"/>
      <name val="Arial"/>
      <family val="2"/>
      <scheme val="minor"/>
    </font>
    <font>
      <sz val="10"/>
      <name val="Arial"/>
      <family val="2"/>
    </font>
    <font>
      <sz val="11"/>
      <color theme="1"/>
      <name val="Calibri"/>
      <family val="2"/>
    </font>
    <font>
      <b/>
      <sz val="11"/>
      <color theme="0"/>
      <name val="Arial"/>
      <family val="2"/>
      <scheme val="minor"/>
    </font>
    <font>
      <sz val="8"/>
      <color rgb="FFFF0000"/>
      <name val="Arial"/>
      <family val="2"/>
    </font>
    <font>
      <u/>
      <sz val="11"/>
      <color theme="10"/>
      <name val="Arial"/>
      <family val="2"/>
      <scheme val="minor"/>
    </font>
    <font>
      <sz val="9"/>
      <name val="Calibri"/>
      <family val="2"/>
    </font>
    <font>
      <sz val="10"/>
      <name val="Arial"/>
      <family val="2"/>
    </font>
  </fonts>
  <fills count="51">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9999"/>
        <bgColor indexed="64"/>
      </patternFill>
    </fill>
    <fill>
      <patternFill patternType="solid">
        <fgColor theme="4" tint="0.79998168889431442"/>
        <bgColor indexed="64"/>
      </patternFill>
    </fill>
    <fill>
      <patternFill patternType="solid">
        <fgColor rgb="FF33CCCC"/>
        <bgColor indexed="64"/>
      </patternFill>
    </fill>
    <fill>
      <patternFill patternType="solid">
        <fgColor theme="1"/>
        <bgColor indexed="64"/>
      </patternFill>
    </fill>
    <fill>
      <patternFill patternType="solid">
        <fgColor rgb="FFFFFFCC"/>
        <bgColor indexed="64"/>
      </patternFill>
    </fill>
    <fill>
      <patternFill patternType="solid">
        <fgColor rgb="FF3A8D87"/>
        <bgColor rgb="FF000000"/>
      </patternFill>
    </fill>
    <fill>
      <patternFill patternType="solid">
        <fgColor rgb="FF009999"/>
        <bgColor rgb="FF000000"/>
      </patternFill>
    </fill>
    <fill>
      <patternFill patternType="solid">
        <fgColor theme="4" tint="-0.249977111117893"/>
        <bgColor rgb="FF000000"/>
      </patternFill>
    </fill>
    <fill>
      <patternFill patternType="solid">
        <fgColor theme="3" tint="-0.249977111117893"/>
        <bgColor rgb="FF000000"/>
      </patternFill>
    </fill>
    <fill>
      <patternFill patternType="solid">
        <fgColor rgb="FF00A0B1"/>
        <bgColor rgb="FF000000"/>
      </patternFill>
    </fill>
    <fill>
      <patternFill patternType="solid">
        <fgColor rgb="FFBFBFBF"/>
        <bgColor rgb="FF000000"/>
      </patternFill>
    </fill>
    <fill>
      <patternFill patternType="solid">
        <fgColor rgb="FFC9C1B9"/>
        <bgColor rgb="FF000000"/>
      </patternFill>
    </fill>
    <fill>
      <patternFill patternType="solid">
        <fgColor rgb="FF007886"/>
        <bgColor rgb="FF000000"/>
      </patternFill>
    </fill>
    <fill>
      <patternFill patternType="solid">
        <fgColor rgb="FF00A0B3"/>
        <bgColor rgb="FF000000"/>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right/>
      <top style="thin">
        <color theme="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4"/>
      </right>
      <top style="thin">
        <color theme="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66">
    <xf numFmtId="1" fontId="0" fillId="0" borderId="0" applyNumberFormat="0" applyFill="0" applyBorder="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5" fillId="13" borderId="0" applyNumberFormat="0" applyFont="0" applyBorder="0" applyAlignment="0">
      <alignment horizontal="right"/>
    </xf>
    <xf numFmtId="41" fontId="5" fillId="13" borderId="0" applyNumberFormat="0" applyFont="0" applyBorder="0" applyAlignment="0">
      <alignment horizontal="right"/>
    </xf>
    <xf numFmtId="41" fontId="35" fillId="13" borderId="0" applyNumberFormat="0" applyFont="0" applyBorder="0" applyAlignment="0">
      <alignment horizontal="right"/>
    </xf>
    <xf numFmtId="41" fontId="35"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 fontId="1" fillId="0" borderId="0" applyFont="0" applyFill="0" applyBorder="0" applyAlignment="0" applyProtection="0"/>
    <xf numFmtId="3" fontId="1" fillId="0" borderId="0" applyFont="0" applyFill="0" applyBorder="0" applyAlignment="0" applyProtection="0"/>
    <xf numFmtId="43" fontId="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0" fontId="20" fillId="0" borderId="0" applyNumberFormat="0" applyFill="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Protection="0"/>
    <xf numFmtId="0" fontId="52" fillId="0" borderId="0" applyNumberFormat="0" applyFill="0" applyBorder="0" applyProtection="0"/>
    <xf numFmtId="0" fontId="12"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0" borderId="0" applyFont="0" applyBorder="0" applyAlignment="0">
      <alignment horizontal="right"/>
      <protection locked="0"/>
    </xf>
    <xf numFmtId="41" fontId="5" fillId="30" borderId="0" applyFont="0" applyBorder="0" applyAlignment="0">
      <alignment horizontal="right"/>
      <protection locked="0"/>
    </xf>
    <xf numFmtId="41" fontId="35" fillId="30" borderId="0" applyFont="0" applyBorder="0" applyAlignment="0">
      <alignment horizontal="right"/>
      <protection locked="0"/>
    </xf>
    <xf numFmtId="41" fontId="35" fillId="30" borderId="0" applyFont="0" applyBorder="0" applyAlignment="0">
      <alignment horizontal="right"/>
      <protection locked="0"/>
    </xf>
    <xf numFmtId="165" fontId="5" fillId="29" borderId="0" applyFont="0" applyBorder="0">
      <alignment horizontal="right"/>
      <protection locked="0"/>
    </xf>
    <xf numFmtId="165" fontId="35" fillId="29" borderId="0" applyFont="0" applyBorder="0">
      <alignment horizontal="right"/>
      <protection locked="0"/>
    </xf>
    <xf numFmtId="164" fontId="5" fillId="7" borderId="0" applyFont="0" applyBorder="0">
      <alignment horizontal="right"/>
      <protection locked="0"/>
    </xf>
    <xf numFmtId="41" fontId="5" fillId="7" borderId="0" applyFont="0" applyBorder="0">
      <alignment horizontal="right"/>
      <protection locked="0"/>
    </xf>
    <xf numFmtId="41" fontId="35" fillId="7" borderId="0" applyFont="0" applyBorder="0">
      <alignment horizontal="right"/>
      <protection locked="0"/>
    </xf>
    <xf numFmtId="41" fontId="35" fillId="7" borderId="0" applyFont="0" applyBorder="0">
      <alignment horizontal="right"/>
      <protection locked="0"/>
    </xf>
    <xf numFmtId="0" fontId="23" fillId="0" borderId="3"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53" fillId="0" borderId="0"/>
    <xf numFmtId="0" fontId="34" fillId="0" borderId="0"/>
    <xf numFmtId="0" fontId="5" fillId="0" borderId="0"/>
    <xf numFmtId="0" fontId="35" fillId="0" borderId="0"/>
    <xf numFmtId="1" fontId="48" fillId="0" borderId="0"/>
    <xf numFmtId="0" fontId="1" fillId="9" borderId="0"/>
    <xf numFmtId="0" fontId="1" fillId="9" borderId="0"/>
    <xf numFmtId="0" fontId="1" fillId="9" borderId="0"/>
    <xf numFmtId="0" fontId="1" fillId="0" borderId="0"/>
    <xf numFmtId="0" fontId="1" fillId="9" borderId="0"/>
    <xf numFmtId="0" fontId="5" fillId="9" borderId="0"/>
    <xf numFmtId="0" fontId="1" fillId="9" borderId="0"/>
    <xf numFmtId="0" fontId="1" fillId="9" borderId="0"/>
    <xf numFmtId="0" fontId="35" fillId="9" borderId="0"/>
    <xf numFmtId="0" fontId="1" fillId="9" borderId="0"/>
    <xf numFmtId="0" fontId="5" fillId="6" borderId="4" applyNumberFormat="0" applyFont="0" applyAlignment="0" applyProtection="0"/>
    <xf numFmtId="0" fontId="35" fillId="7" borderId="4" applyNumberFormat="0" applyFont="0" applyAlignment="0" applyProtection="0"/>
    <xf numFmtId="0" fontId="25" fillId="8" borderId="5" applyNumberFormat="0" applyAlignment="0" applyProtection="0"/>
    <xf numFmtId="0" fontId="25" fillId="9" borderId="5" applyNumberFormat="0" applyAlignment="0" applyProtection="0"/>
    <xf numFmtId="9" fontId="1"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35" fillId="0" borderId="0"/>
    <xf numFmtId="0" fontId="35" fillId="0" borderId="0"/>
    <xf numFmtId="0" fontId="54" fillId="0" borderId="0" applyNumberFormat="0" applyFill="0" applyAlignment="0" applyProtection="0"/>
    <xf numFmtId="0" fontId="55" fillId="32" borderId="34" applyNumberFormat="0" applyProtection="0"/>
    <xf numFmtId="0" fontId="56" fillId="0" borderId="0" applyNumberFormat="0" applyFill="0" applyBorder="0" applyProtection="0"/>
    <xf numFmtId="0" fontId="56" fillId="0" borderId="34" applyNumberFormat="0" applyFill="0" applyProtection="0"/>
    <xf numFmtId="0" fontId="57" fillId="0" borderId="34" applyNumberFormat="0" applyFill="0" applyProtection="0"/>
    <xf numFmtId="0" fontId="58" fillId="0" borderId="0" applyNumberFormat="0" applyFill="0" applyBorder="0" applyProtection="0"/>
    <xf numFmtId="0" fontId="57" fillId="0" borderId="0" applyNumberFormat="0" applyFill="0" applyBorder="0" applyProtection="0"/>
    <xf numFmtId="0" fontId="26" fillId="0" borderId="0" applyNumberFormat="0" applyFill="0" applyBorder="0" applyAlignment="0" applyProtection="0"/>
    <xf numFmtId="0" fontId="88"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 fontId="88" fillId="0" borderId="0" applyFont="0" applyFill="0" applyBorder="0" applyAlignment="0" applyProtection="0"/>
    <xf numFmtId="43" fontId="88" fillId="0" borderId="0" applyFont="0" applyFill="0" applyBorder="0" applyAlignment="0" applyProtection="0"/>
    <xf numFmtId="0" fontId="1" fillId="0" borderId="0"/>
    <xf numFmtId="9" fontId="88" fillId="0" borderId="0" applyFont="0" applyFill="0" applyBorder="0" applyAlignment="0" applyProtection="0"/>
    <xf numFmtId="0" fontId="8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7" fillId="0" borderId="0"/>
    <xf numFmtId="43" fontId="1" fillId="0" borderId="0" applyFont="0" applyFill="0" applyBorder="0" applyAlignment="0" applyProtection="0"/>
    <xf numFmtId="0" fontId="1" fillId="9" borderId="0"/>
    <xf numFmtId="0" fontId="70" fillId="0" borderId="0"/>
    <xf numFmtId="43" fontId="31" fillId="0" borderId="0" applyFont="0" applyFill="0" applyBorder="0" applyAlignment="0" applyProtection="0"/>
    <xf numFmtId="9" fontId="1" fillId="0" borderId="0" applyFont="0" applyFill="0" applyBorder="0" applyAlignment="0" applyProtection="0"/>
    <xf numFmtId="0" fontId="88" fillId="9" borderId="0"/>
    <xf numFmtId="0" fontId="87" fillId="0" borderId="0"/>
    <xf numFmtId="0" fontId="1" fillId="0" borderId="0"/>
    <xf numFmtId="43" fontId="87" fillId="0" borderId="0" applyFont="0" applyFill="0" applyBorder="0" applyAlignment="0" applyProtection="0"/>
    <xf numFmtId="9" fontId="87" fillId="0" borderId="0" applyFont="0" applyFill="0" applyBorder="0" applyAlignment="0" applyProtection="0"/>
    <xf numFmtId="0" fontId="92" fillId="0" borderId="0" applyNumberForma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alignment vertical="top"/>
      <protection locked="0"/>
    </xf>
    <xf numFmtId="0" fontId="87" fillId="0" borderId="0"/>
    <xf numFmtId="0" fontId="87" fillId="0" borderId="0"/>
    <xf numFmtId="0" fontId="31" fillId="0" borderId="0"/>
    <xf numFmtId="1" fontId="87" fillId="0" borderId="0" applyNumberFormat="0" applyFill="0" applyBorder="0" applyProtection="0"/>
    <xf numFmtId="0" fontId="87" fillId="0" borderId="0"/>
    <xf numFmtId="0" fontId="93" fillId="0" borderId="0"/>
    <xf numFmtId="0" fontId="87" fillId="0" borderId="0"/>
    <xf numFmtId="43" fontId="87" fillId="0" borderId="0" applyFont="0" applyFill="0" applyBorder="0" applyAlignment="0" applyProtection="0"/>
    <xf numFmtId="0" fontId="87" fillId="0" borderId="0"/>
    <xf numFmtId="43" fontId="87" fillId="0" borderId="0" applyFont="0" applyFill="0" applyBorder="0" applyAlignment="0" applyProtection="0"/>
    <xf numFmtId="0" fontId="94" fillId="0" borderId="0"/>
    <xf numFmtId="0" fontId="93" fillId="0" borderId="0"/>
    <xf numFmtId="43" fontId="1" fillId="0" borderId="0" applyFont="0" applyFill="0" applyBorder="0" applyAlignment="0" applyProtection="0"/>
  </cellStyleXfs>
  <cellXfs count="554">
    <xf numFmtId="1" fontId="0" fillId="0" borderId="0" xfId="0"/>
    <xf numFmtId="0" fontId="2" fillId="9" borderId="0" xfId="96" applyFont="1"/>
    <xf numFmtId="0" fontId="1" fillId="9" borderId="0" xfId="96"/>
    <xf numFmtId="0" fontId="3" fillId="9" borderId="0" xfId="96" applyFont="1"/>
    <xf numFmtId="2" fontId="6" fillId="9" borderId="0" xfId="96" applyNumberFormat="1" applyFont="1" applyAlignment="1">
      <alignment horizontal="left"/>
    </xf>
    <xf numFmtId="0" fontId="7" fillId="9" borderId="0" xfId="96" applyFont="1" applyProtection="1">
      <protection locked="0"/>
    </xf>
    <xf numFmtId="0" fontId="6" fillId="9" borderId="0" xfId="96" applyFont="1"/>
    <xf numFmtId="0" fontId="10" fillId="9" borderId="0" xfId="94" applyFont="1"/>
    <xf numFmtId="0" fontId="11" fillId="9" borderId="0" xfId="94" applyFont="1" applyAlignment="1">
      <alignment vertical="center"/>
    </xf>
    <xf numFmtId="0" fontId="11" fillId="9" borderId="0" xfId="94" applyFont="1"/>
    <xf numFmtId="0" fontId="10" fillId="9" borderId="0" xfId="94" applyFont="1" applyAlignment="1">
      <alignment vertical="center"/>
    </xf>
    <xf numFmtId="0" fontId="2" fillId="9" borderId="0" xfId="98" applyFont="1"/>
    <xf numFmtId="0" fontId="28" fillId="9" borderId="0" xfId="97" applyFont="1" applyFill="1"/>
    <xf numFmtId="0" fontId="1" fillId="9" borderId="0" xfId="98"/>
    <xf numFmtId="0" fontId="2" fillId="0" borderId="0" xfId="98" applyFont="1" applyFill="1"/>
    <xf numFmtId="166" fontId="3" fillId="9" borderId="0" xfId="98" applyNumberFormat="1" applyFont="1" applyAlignment="1">
      <alignment horizontal="left"/>
    </xf>
    <xf numFmtId="49" fontId="5" fillId="9" borderId="0" xfId="98" applyNumberFormat="1" applyFont="1"/>
    <xf numFmtId="2" fontId="5" fillId="9" borderId="0" xfId="98" applyNumberFormat="1" applyFont="1"/>
    <xf numFmtId="164" fontId="5" fillId="9" borderId="0" xfId="98" applyNumberFormat="1" applyFont="1" applyAlignment="1">
      <alignment horizontal="center"/>
    </xf>
    <xf numFmtId="164" fontId="5" fillId="9" borderId="0" xfId="98" applyNumberFormat="1" applyFont="1"/>
    <xf numFmtId="0" fontId="5" fillId="9" borderId="0" xfId="98" applyFont="1"/>
    <xf numFmtId="0" fontId="32" fillId="9" borderId="0" xfId="98" applyFont="1"/>
    <xf numFmtId="0" fontId="4" fillId="9" borderId="0" xfId="98" applyFont="1"/>
    <xf numFmtId="39" fontId="5" fillId="9" borderId="0" xfId="98" applyNumberFormat="1" applyFont="1"/>
    <xf numFmtId="0" fontId="1" fillId="9" borderId="0" xfId="101"/>
    <xf numFmtId="0" fontId="2" fillId="9" borderId="0" xfId="101" applyFont="1"/>
    <xf numFmtId="49" fontId="5" fillId="9" borderId="0" xfId="101" applyNumberFormat="1" applyFont="1"/>
    <xf numFmtId="164" fontId="5" fillId="9" borderId="0" xfId="101" applyNumberFormat="1" applyFont="1"/>
    <xf numFmtId="166" fontId="4" fillId="9" borderId="0" xfId="101" applyNumberFormat="1" applyFont="1" applyAlignment="1">
      <alignment horizontal="left"/>
    </xf>
    <xf numFmtId="168" fontId="5" fillId="7" borderId="6" xfId="101" applyNumberFormat="1" applyFont="1" applyFill="1" applyBorder="1"/>
    <xf numFmtId="1" fontId="2" fillId="0" borderId="0" xfId="0" applyFont="1"/>
    <xf numFmtId="1" fontId="4" fillId="0" borderId="0" xfId="0" applyFont="1"/>
    <xf numFmtId="167" fontId="9" fillId="31" borderId="0" xfId="0" applyNumberFormat="1" applyFont="1" applyFill="1" applyBorder="1" applyAlignment="1">
      <alignment horizontal="left" vertical="center" wrapText="1"/>
    </xf>
    <xf numFmtId="0" fontId="29" fillId="13" borderId="7" xfId="101" applyFont="1" applyFill="1" applyBorder="1" applyAlignment="1">
      <alignment horizontal="right"/>
    </xf>
    <xf numFmtId="0" fontId="5" fillId="33" borderId="0" xfId="98" applyFont="1" applyFill="1"/>
    <xf numFmtId="1" fontId="5" fillId="33" borderId="0" xfId="0" applyFont="1" applyFill="1"/>
    <xf numFmtId="0" fontId="59" fillId="9" borderId="0" xfId="96" applyFont="1"/>
    <xf numFmtId="0" fontId="33" fillId="34" borderId="0" xfId="0" applyNumberFormat="1" applyFont="1" applyFill="1"/>
    <xf numFmtId="0" fontId="5" fillId="9" borderId="0" xfId="96" applyFont="1"/>
    <xf numFmtId="0" fontId="36" fillId="35" borderId="0" xfId="98" applyFont="1" applyFill="1"/>
    <xf numFmtId="0" fontId="37" fillId="35" borderId="0" xfId="98" applyFont="1" applyFill="1"/>
    <xf numFmtId="14" fontId="36" fillId="35" borderId="0" xfId="98" applyNumberFormat="1" applyFont="1" applyFill="1"/>
    <xf numFmtId="14" fontId="36" fillId="35" borderId="0" xfId="98" applyNumberFormat="1" applyFont="1" applyFill="1" applyAlignment="1">
      <alignment horizontal="left"/>
    </xf>
    <xf numFmtId="0" fontId="48" fillId="9" borderId="0" xfId="101" applyFont="1"/>
    <xf numFmtId="0" fontId="5" fillId="33" borderId="0" xfId="100" applyFont="1" applyFill="1" applyAlignment="1">
      <alignment vertical="center"/>
    </xf>
    <xf numFmtId="1" fontId="0" fillId="0" borderId="0" xfId="0" applyAlignment="1">
      <alignment horizontal="center"/>
    </xf>
    <xf numFmtId="0" fontId="48" fillId="9" borderId="0" xfId="98" applyFont="1"/>
    <xf numFmtId="1" fontId="0" fillId="9" borderId="0" xfId="0" applyFill="1" applyProtection="1">
      <protection locked="0"/>
    </xf>
    <xf numFmtId="1" fontId="0" fillId="9" borderId="0" xfId="0" applyFill="1" applyBorder="1" applyProtection="1">
      <protection locked="0"/>
    </xf>
    <xf numFmtId="1" fontId="4" fillId="9" borderId="0" xfId="0" applyFont="1" applyFill="1" applyBorder="1" applyAlignment="1" applyProtection="1">
      <alignment horizontal="left"/>
      <protection locked="0"/>
    </xf>
    <xf numFmtId="10" fontId="48" fillId="9" borderId="0" xfId="108" applyNumberFormat="1" applyFont="1" applyFill="1" applyProtection="1">
      <protection locked="0"/>
    </xf>
    <xf numFmtId="1" fontId="9" fillId="9" borderId="0" xfId="0" applyFont="1" applyFill="1" applyProtection="1">
      <protection locked="0"/>
    </xf>
    <xf numFmtId="1" fontId="9" fillId="9" borderId="0" xfId="0" applyFont="1" applyFill="1" applyBorder="1" applyProtection="1">
      <protection locked="0"/>
    </xf>
    <xf numFmtId="1" fontId="39" fillId="33" borderId="0" xfId="0" applyFont="1" applyFill="1" applyBorder="1" applyAlignment="1" applyProtection="1">
      <alignment horizontal="right"/>
      <protection locked="0"/>
    </xf>
    <xf numFmtId="1" fontId="3" fillId="9" borderId="0" xfId="0" applyFont="1" applyFill="1" applyBorder="1" applyAlignment="1" applyProtection="1">
      <alignment horizontal="center"/>
      <protection locked="0"/>
    </xf>
    <xf numFmtId="1" fontId="3" fillId="33" borderId="0" xfId="0" applyFont="1" applyFill="1" applyBorder="1" applyAlignment="1" applyProtection="1">
      <alignment horizontal="center"/>
      <protection locked="0"/>
    </xf>
    <xf numFmtId="1" fontId="39" fillId="33" borderId="0" xfId="0" applyFont="1" applyFill="1" applyBorder="1" applyAlignment="1" applyProtection="1">
      <alignment horizontal="center"/>
      <protection locked="0"/>
    </xf>
    <xf numFmtId="1" fontId="3" fillId="5" borderId="8" xfId="0" applyFont="1" applyFill="1" applyBorder="1" applyAlignment="1">
      <alignment vertical="center"/>
    </xf>
    <xf numFmtId="1" fontId="0" fillId="9" borderId="0" xfId="0" applyFill="1"/>
    <xf numFmtId="1" fontId="32" fillId="5" borderId="8" xfId="0" applyFont="1" applyFill="1" applyBorder="1" applyAlignment="1">
      <alignment vertical="center" wrapText="1"/>
    </xf>
    <xf numFmtId="1" fontId="0" fillId="9" borderId="0" xfId="0" applyFill="1" applyBorder="1" applyAlignment="1">
      <alignment vertical="center" wrapText="1"/>
    </xf>
    <xf numFmtId="1" fontId="0" fillId="9" borderId="0" xfId="0" applyFill="1" applyAlignment="1">
      <alignment wrapText="1"/>
    </xf>
    <xf numFmtId="1" fontId="0" fillId="9" borderId="0" xfId="0" applyFill="1" applyBorder="1" applyAlignment="1">
      <alignment wrapText="1"/>
    </xf>
    <xf numFmtId="1" fontId="0" fillId="9" borderId="0" xfId="0" applyFill="1" applyAlignment="1">
      <alignment horizontal="center"/>
    </xf>
    <xf numFmtId="10" fontId="5" fillId="9" borderId="0" xfId="109" applyNumberFormat="1" applyFill="1" applyAlignment="1"/>
    <xf numFmtId="1" fontId="0" fillId="5" borderId="8" xfId="0" applyFill="1" applyBorder="1"/>
    <xf numFmtId="1" fontId="0" fillId="5" borderId="8" xfId="0" applyFill="1" applyBorder="1" applyAlignment="1">
      <alignment wrapText="1"/>
    </xf>
    <xf numFmtId="1" fontId="32" fillId="5" borderId="0" xfId="0" applyFont="1" applyFill="1" applyBorder="1" applyAlignment="1">
      <alignment vertical="center" wrapText="1"/>
    </xf>
    <xf numFmtId="1" fontId="0" fillId="0" borderId="0" xfId="0" applyBorder="1"/>
    <xf numFmtId="10" fontId="48" fillId="0" borderId="0" xfId="108" applyNumberFormat="1" applyFont="1"/>
    <xf numFmtId="167" fontId="29" fillId="33" borderId="0" xfId="98" quotePrefix="1" applyNumberFormat="1" applyFont="1" applyFill="1" applyAlignment="1">
      <alignment horizontal="center" vertical="center" wrapText="1"/>
    </xf>
    <xf numFmtId="1" fontId="0" fillId="33" borderId="0" xfId="0" applyFill="1" applyBorder="1"/>
    <xf numFmtId="1" fontId="3" fillId="13" borderId="9" xfId="0" applyFont="1" applyFill="1" applyBorder="1" applyAlignment="1" applyProtection="1">
      <alignment horizontal="center" vertical="top" wrapText="1"/>
      <protection locked="0"/>
    </xf>
    <xf numFmtId="1" fontId="4" fillId="13" borderId="7" xfId="0" applyFont="1" applyFill="1" applyBorder="1" applyAlignment="1" applyProtection="1">
      <alignment horizontal="left" vertical="top" wrapText="1"/>
      <protection locked="0"/>
    </xf>
    <xf numFmtId="1" fontId="39" fillId="33" borderId="0" xfId="0" applyFont="1" applyFill="1" applyBorder="1" applyAlignment="1" applyProtection="1">
      <alignment horizontal="right" vertical="top" wrapText="1"/>
      <protection locked="0"/>
    </xf>
    <xf numFmtId="1" fontId="3" fillId="9" borderId="0" xfId="0" applyFont="1" applyFill="1" applyBorder="1" applyAlignment="1" applyProtection="1">
      <alignment horizontal="center" vertical="top" wrapText="1"/>
      <protection locked="0"/>
    </xf>
    <xf numFmtId="1" fontId="0" fillId="0" borderId="0" xfId="0" applyAlignment="1">
      <alignment vertical="top" wrapText="1"/>
    </xf>
    <xf numFmtId="164" fontId="60" fillId="37" borderId="10" xfId="76" applyFont="1" applyFill="1" applyBorder="1" applyAlignment="1">
      <alignment horizontal="left" indent="1"/>
      <protection locked="0"/>
    </xf>
    <xf numFmtId="164" fontId="3" fillId="37" borderId="0" xfId="76" applyFont="1" applyFill="1" applyBorder="1" applyAlignment="1">
      <protection locked="0"/>
    </xf>
    <xf numFmtId="164" fontId="3" fillId="37" borderId="11" xfId="76" applyFont="1" applyFill="1" applyBorder="1" applyAlignment="1">
      <protection locked="0"/>
    </xf>
    <xf numFmtId="164" fontId="3" fillId="7" borderId="10" xfId="76" applyFont="1" applyFill="1" applyBorder="1" applyAlignment="1">
      <alignment horizontal="left" indent="1"/>
      <protection locked="0"/>
    </xf>
    <xf numFmtId="164" fontId="3" fillId="7" borderId="0" xfId="76" applyFont="1" applyFill="1" applyBorder="1" applyAlignment="1">
      <protection locked="0"/>
    </xf>
    <xf numFmtId="164" fontId="3" fillId="7" borderId="11" xfId="76" applyFont="1" applyFill="1" applyBorder="1" applyAlignment="1">
      <protection locked="0"/>
    </xf>
    <xf numFmtId="164" fontId="3" fillId="13" borderId="12" xfId="51" applyFont="1" applyBorder="1" applyAlignment="1">
      <alignment horizontal="left" indent="1"/>
    </xf>
    <xf numFmtId="164" fontId="3" fillId="13" borderId="13" xfId="51" applyFont="1" applyBorder="1" applyAlignment="1"/>
    <xf numFmtId="164" fontId="3" fillId="13" borderId="14" xfId="51" applyFont="1" applyBorder="1" applyAlignment="1"/>
    <xf numFmtId="0" fontId="61" fillId="37" borderId="7" xfId="96" applyFont="1" applyFill="1" applyBorder="1" applyAlignment="1">
      <alignment horizontal="left" indent="1"/>
    </xf>
    <xf numFmtId="0" fontId="61" fillId="37" borderId="15" xfId="96" applyFont="1" applyFill="1" applyBorder="1"/>
    <xf numFmtId="0" fontId="8" fillId="9" borderId="0" xfId="96" applyFont="1" applyAlignment="1">
      <alignment horizontal="left" indent="1"/>
    </xf>
    <xf numFmtId="0" fontId="8" fillId="9" borderId="0" xfId="96" applyFont="1"/>
    <xf numFmtId="0" fontId="1" fillId="9" borderId="0" xfId="96" applyAlignment="1">
      <alignment horizontal="left" indent="1"/>
    </xf>
    <xf numFmtId="0" fontId="62" fillId="37" borderId="16" xfId="99" applyFont="1" applyFill="1" applyBorder="1" applyAlignment="1">
      <alignment horizontal="left" indent="1"/>
    </xf>
    <xf numFmtId="0" fontId="5" fillId="37" borderId="17" xfId="99" applyFill="1" applyBorder="1"/>
    <xf numFmtId="0" fontId="5" fillId="37" borderId="18" xfId="99" applyFill="1" applyBorder="1"/>
    <xf numFmtId="0" fontId="63" fillId="37" borderId="10" xfId="99" applyFont="1" applyFill="1" applyBorder="1" applyAlignment="1">
      <alignment horizontal="left" indent="1"/>
    </xf>
    <xf numFmtId="0" fontId="9" fillId="37" borderId="11" xfId="99" applyFont="1" applyFill="1" applyBorder="1" applyProtection="1">
      <protection locked="0"/>
    </xf>
    <xf numFmtId="0" fontId="60" fillId="37" borderId="10" xfId="99" applyFont="1" applyFill="1" applyBorder="1" applyAlignment="1">
      <alignment horizontal="left" indent="1"/>
    </xf>
    <xf numFmtId="0" fontId="9" fillId="37" borderId="0" xfId="99" applyFont="1" applyFill="1"/>
    <xf numFmtId="0" fontId="9" fillId="37" borderId="0" xfId="99" applyFont="1" applyFill="1" applyAlignment="1">
      <alignment horizontal="right" indent="1"/>
    </xf>
    <xf numFmtId="0" fontId="64" fillId="7" borderId="19" xfId="99" applyFont="1" applyFill="1" applyBorder="1" applyAlignment="1" applyProtection="1">
      <alignment horizontal="left"/>
      <protection locked="0"/>
    </xf>
    <xf numFmtId="0" fontId="5" fillId="37" borderId="11" xfId="99" applyFill="1" applyBorder="1" applyProtection="1">
      <protection locked="0"/>
    </xf>
    <xf numFmtId="0" fontId="5" fillId="37" borderId="0" xfId="99" applyFill="1"/>
    <xf numFmtId="0" fontId="5" fillId="37" borderId="11" xfId="99" applyFill="1" applyBorder="1"/>
    <xf numFmtId="0" fontId="62" fillId="37" borderId="10" xfId="99" applyFont="1" applyFill="1" applyBorder="1" applyAlignment="1">
      <alignment horizontal="left" indent="1"/>
    </xf>
    <xf numFmtId="0" fontId="62" fillId="37" borderId="12" xfId="99" applyFont="1" applyFill="1" applyBorder="1" applyAlignment="1">
      <alignment horizontal="left" indent="1"/>
    </xf>
    <xf numFmtId="0" fontId="5" fillId="37" borderId="13" xfId="99" applyFill="1" applyBorder="1"/>
    <xf numFmtId="0" fontId="5" fillId="37" borderId="14" xfId="99" applyFill="1" applyBorder="1"/>
    <xf numFmtId="0" fontId="65" fillId="37" borderId="20" xfId="94" applyFont="1" applyFill="1" applyBorder="1"/>
    <xf numFmtId="0" fontId="65" fillId="37" borderId="21" xfId="94" applyFont="1" applyFill="1" applyBorder="1"/>
    <xf numFmtId="0" fontId="65" fillId="37" borderId="22" xfId="94" applyFont="1" applyFill="1" applyBorder="1"/>
    <xf numFmtId="0" fontId="65" fillId="37" borderId="23" xfId="94" applyFont="1" applyFill="1" applyBorder="1"/>
    <xf numFmtId="0" fontId="65" fillId="37" borderId="0" xfId="94" applyFont="1" applyFill="1" applyAlignment="1">
      <alignment horizontal="center" vertical="center"/>
    </xf>
    <xf numFmtId="0" fontId="66" fillId="37" borderId="0" xfId="94" applyFont="1" applyFill="1" applyAlignment="1">
      <alignment horizontal="center" vertical="center"/>
    </xf>
    <xf numFmtId="0" fontId="65" fillId="37" borderId="24" xfId="94" applyFont="1" applyFill="1" applyBorder="1" applyAlignment="1">
      <alignment vertical="center"/>
    </xf>
    <xf numFmtId="0" fontId="65" fillId="37" borderId="0" xfId="94" applyFont="1" applyFill="1"/>
    <xf numFmtId="0" fontId="67" fillId="37" borderId="0" xfId="94" applyFont="1" applyFill="1"/>
    <xf numFmtId="0" fontId="68" fillId="37" borderId="0" xfId="73" applyFont="1" applyFill="1" applyBorder="1" applyAlignment="1" applyProtection="1"/>
    <xf numFmtId="0" fontId="13" fillId="38" borderId="20" xfId="94" applyFont="1" applyFill="1" applyBorder="1" applyAlignment="1">
      <alignment vertical="center"/>
    </xf>
    <xf numFmtId="0" fontId="3" fillId="38" borderId="21" xfId="94" applyFont="1" applyFill="1" applyBorder="1" applyAlignment="1">
      <alignment vertical="center"/>
    </xf>
    <xf numFmtId="0" fontId="3" fillId="38" borderId="22" xfId="94" applyFont="1" applyFill="1" applyBorder="1" applyAlignment="1">
      <alignment vertical="center"/>
    </xf>
    <xf numFmtId="0" fontId="13" fillId="38" borderId="10" xfId="94" applyFont="1" applyFill="1" applyBorder="1" applyAlignment="1">
      <alignment vertical="center"/>
    </xf>
    <xf numFmtId="0" fontId="3" fillId="38" borderId="0" xfId="94" applyFont="1" applyFill="1" applyAlignment="1">
      <alignment vertical="center"/>
    </xf>
    <xf numFmtId="0" fontId="13" fillId="38" borderId="11" xfId="94" applyFont="1" applyFill="1" applyBorder="1" applyAlignment="1">
      <alignment vertical="center"/>
    </xf>
    <xf numFmtId="0" fontId="10" fillId="38" borderId="0" xfId="94" applyFont="1" applyFill="1" applyAlignment="1">
      <alignment vertical="center"/>
    </xf>
    <xf numFmtId="0" fontId="13" fillId="38" borderId="0" xfId="94" applyFont="1" applyFill="1" applyAlignment="1">
      <alignment vertical="center"/>
    </xf>
    <xf numFmtId="0" fontId="14" fillId="38" borderId="0" xfId="94" applyFont="1" applyFill="1" applyAlignment="1">
      <alignment horizontal="left" vertical="center"/>
    </xf>
    <xf numFmtId="0" fontId="10" fillId="38" borderId="12" xfId="94" applyFont="1" applyFill="1" applyBorder="1"/>
    <xf numFmtId="0" fontId="3" fillId="38" borderId="13" xfId="94" applyFont="1" applyFill="1" applyBorder="1" applyAlignment="1">
      <alignment vertical="center"/>
    </xf>
    <xf numFmtId="0" fontId="10" fillId="38" borderId="13" xfId="94" applyFont="1" applyFill="1" applyBorder="1"/>
    <xf numFmtId="0" fontId="10" fillId="38" borderId="14" xfId="94" applyFont="1" applyFill="1" applyBorder="1"/>
    <xf numFmtId="167" fontId="9" fillId="37" borderId="6" xfId="99" quotePrefix="1" applyNumberFormat="1" applyFont="1" applyFill="1" applyBorder="1" applyAlignment="1">
      <alignment horizontal="left" vertical="center" wrapText="1" indent="1"/>
    </xf>
    <xf numFmtId="0" fontId="64" fillId="7" borderId="15" xfId="99" applyFont="1" applyFill="1" applyBorder="1" applyAlignment="1">
      <alignment horizontal="center"/>
    </xf>
    <xf numFmtId="0" fontId="5" fillId="9" borderId="0" xfId="99"/>
    <xf numFmtId="166" fontId="64" fillId="7" borderId="15" xfId="99" applyNumberFormat="1" applyFont="1" applyFill="1" applyBorder="1" applyAlignment="1">
      <alignment horizontal="center"/>
    </xf>
    <xf numFmtId="0" fontId="4" fillId="9" borderId="0" xfId="99" applyFont="1"/>
    <xf numFmtId="167" fontId="29" fillId="37" borderId="6" xfId="99" quotePrefix="1" applyNumberFormat="1" applyFont="1" applyFill="1" applyBorder="1" applyAlignment="1">
      <alignment horizontal="center" vertical="center" wrapText="1"/>
    </xf>
    <xf numFmtId="49" fontId="29" fillId="37" borderId="6" xfId="99" applyNumberFormat="1" applyFont="1" applyFill="1" applyBorder="1" applyAlignment="1">
      <alignment horizontal="center" vertical="center" wrapText="1"/>
    </xf>
    <xf numFmtId="166" fontId="64" fillId="7" borderId="6" xfId="99" applyNumberFormat="1" applyFont="1" applyFill="1" applyBorder="1" applyAlignment="1">
      <alignment horizontal="center"/>
    </xf>
    <xf numFmtId="166" fontId="5" fillId="7" borderId="6" xfId="99" applyNumberFormat="1" applyFill="1" applyBorder="1" applyAlignment="1">
      <alignment horizontal="left"/>
    </xf>
    <xf numFmtId="167" fontId="42" fillId="39" borderId="7" xfId="99" quotePrefix="1" applyNumberFormat="1" applyFont="1" applyFill="1" applyBorder="1" applyAlignment="1">
      <alignment horizontal="left" vertical="center" wrapText="1"/>
    </xf>
    <xf numFmtId="0" fontId="37" fillId="39" borderId="8" xfId="99" applyFont="1" applyFill="1" applyBorder="1"/>
    <xf numFmtId="0" fontId="37" fillId="39" borderId="15" xfId="99" applyFont="1" applyFill="1" applyBorder="1"/>
    <xf numFmtId="49" fontId="9" fillId="39" borderId="6" xfId="98" applyNumberFormat="1" applyFont="1" applyFill="1" applyBorder="1"/>
    <xf numFmtId="49" fontId="3" fillId="39" borderId="6" xfId="98" applyNumberFormat="1" applyFont="1" applyFill="1" applyBorder="1" applyAlignment="1">
      <alignment horizontal="center"/>
    </xf>
    <xf numFmtId="49" fontId="9" fillId="40" borderId="6" xfId="98" applyNumberFormat="1" applyFont="1" applyFill="1" applyBorder="1" applyAlignment="1">
      <alignment horizontal="left" indent="1"/>
    </xf>
    <xf numFmtId="49" fontId="9" fillId="36" borderId="6" xfId="98" applyNumberFormat="1" applyFont="1" applyFill="1" applyBorder="1"/>
    <xf numFmtId="49" fontId="9" fillId="36" borderId="7" xfId="98" applyNumberFormat="1" applyFont="1" applyFill="1" applyBorder="1"/>
    <xf numFmtId="2" fontId="29" fillId="37" borderId="6" xfId="99" applyNumberFormat="1" applyFont="1" applyFill="1" applyBorder="1" applyAlignment="1">
      <alignment horizontal="center" vertical="center" wrapText="1"/>
    </xf>
    <xf numFmtId="166" fontId="9" fillId="37" borderId="6" xfId="99" applyNumberFormat="1" applyFont="1" applyFill="1" applyBorder="1" applyAlignment="1">
      <alignment horizontal="left"/>
    </xf>
    <xf numFmtId="0" fontId="9" fillId="37" borderId="6" xfId="99" applyFont="1" applyFill="1" applyBorder="1"/>
    <xf numFmtId="2" fontId="9" fillId="37" borderId="6" xfId="61" applyNumberFormat="1" applyFont="1" applyFill="1" applyBorder="1" applyAlignment="1">
      <alignment horizontal="center"/>
    </xf>
    <xf numFmtId="43" fontId="64" fillId="7" borderId="6" xfId="61" applyFont="1" applyFill="1" applyBorder="1" applyAlignment="1">
      <alignment horizontal="left" indent="1"/>
    </xf>
    <xf numFmtId="49" fontId="9" fillId="37" borderId="6" xfId="99" applyNumberFormat="1" applyFont="1" applyFill="1" applyBorder="1" applyAlignment="1">
      <alignment horizontal="left" indent="1"/>
    </xf>
    <xf numFmtId="166" fontId="5" fillId="40" borderId="6" xfId="99" applyNumberFormat="1" applyFill="1" applyBorder="1" applyAlignment="1">
      <alignment horizontal="left" indent="1"/>
    </xf>
    <xf numFmtId="49" fontId="9" fillId="31" borderId="6" xfId="99" applyNumberFormat="1" applyFont="1" applyFill="1" applyBorder="1" applyAlignment="1">
      <alignment horizontal="left" indent="1"/>
    </xf>
    <xf numFmtId="49" fontId="9" fillId="37" borderId="6" xfId="99" applyNumberFormat="1" applyFont="1" applyFill="1" applyBorder="1" applyAlignment="1">
      <alignment horizontal="left" wrapText="1" indent="1"/>
    </xf>
    <xf numFmtId="166" fontId="5" fillId="39" borderId="7" xfId="99" applyNumberFormat="1" applyFill="1" applyBorder="1" applyAlignment="1">
      <alignment horizontal="left" indent="1"/>
    </xf>
    <xf numFmtId="0" fontId="3" fillId="39" borderId="8" xfId="99" applyFont="1" applyFill="1" applyBorder="1"/>
    <xf numFmtId="2" fontId="5" fillId="39" borderId="8" xfId="61" applyNumberFormat="1" applyFont="1" applyFill="1" applyBorder="1" applyAlignment="1">
      <alignment horizontal="center"/>
    </xf>
    <xf numFmtId="2" fontId="5" fillId="39" borderId="15" xfId="61" applyNumberFormat="1" applyFont="1" applyFill="1" applyBorder="1" applyAlignment="1">
      <alignment horizontal="center"/>
    </xf>
    <xf numFmtId="43" fontId="64" fillId="7" borderId="6" xfId="61" applyFont="1" applyFill="1" applyBorder="1" applyAlignment="1">
      <alignment horizontal="right" indent="1"/>
    </xf>
    <xf numFmtId="49" fontId="9" fillId="37" borderId="6" xfId="102" applyNumberFormat="1" applyFont="1" applyFill="1" applyBorder="1" applyAlignment="1">
      <alignment horizontal="left" vertical="center" wrapText="1" indent="1"/>
    </xf>
    <xf numFmtId="166" fontId="5" fillId="40" borderId="6" xfId="99" applyNumberFormat="1" applyFill="1" applyBorder="1" applyAlignment="1">
      <alignment horizontal="left"/>
    </xf>
    <xf numFmtId="166" fontId="5" fillId="39" borderId="7" xfId="99" applyNumberFormat="1" applyFill="1" applyBorder="1" applyAlignment="1">
      <alignment horizontal="left"/>
    </xf>
    <xf numFmtId="49" fontId="29" fillId="37" borderId="7" xfId="99" applyNumberFormat="1" applyFont="1" applyFill="1" applyBorder="1" applyAlignment="1">
      <alignment horizontal="center" vertical="center" wrapText="1"/>
    </xf>
    <xf numFmtId="167" fontId="9" fillId="37" borderId="6" xfId="99" quotePrefix="1" applyNumberFormat="1" applyFont="1" applyFill="1" applyBorder="1" applyAlignment="1">
      <alignment horizontal="right" vertical="center" wrapText="1"/>
    </xf>
    <xf numFmtId="49" fontId="29" fillId="37" borderId="8" xfId="99" applyNumberFormat="1" applyFont="1" applyFill="1" applyBorder="1" applyAlignment="1">
      <alignment horizontal="center" vertical="center" wrapText="1"/>
    </xf>
    <xf numFmtId="49" fontId="29" fillId="37" borderId="6" xfId="101" applyNumberFormat="1" applyFont="1" applyFill="1" applyBorder="1" applyAlignment="1">
      <alignment horizontal="center" vertical="center" wrapText="1"/>
    </xf>
    <xf numFmtId="164" fontId="29" fillId="37" borderId="6" xfId="101" applyNumberFormat="1" applyFont="1" applyFill="1" applyBorder="1" applyAlignment="1">
      <alignment horizontal="right" vertical="center" wrapText="1"/>
    </xf>
    <xf numFmtId="49" fontId="29" fillId="37" borderId="6" xfId="101" applyNumberFormat="1" applyFont="1" applyFill="1" applyBorder="1" applyAlignment="1">
      <alignment horizontal="center"/>
    </xf>
    <xf numFmtId="166" fontId="9" fillId="37" borderId="25" xfId="61" applyNumberFormat="1" applyFont="1" applyFill="1" applyBorder="1" applyAlignment="1">
      <alignment horizontal="right" vertical="center"/>
    </xf>
    <xf numFmtId="0" fontId="64" fillId="7" borderId="6" xfId="101" applyFont="1" applyFill="1" applyBorder="1" applyAlignment="1">
      <alignment horizontal="left" indent="1"/>
    </xf>
    <xf numFmtId="10" fontId="64" fillId="7" borderId="6" xfId="101" applyNumberFormat="1" applyFont="1" applyFill="1" applyBorder="1" applyAlignment="1">
      <alignment horizontal="right"/>
    </xf>
    <xf numFmtId="49" fontId="3" fillId="13" borderId="6" xfId="101" applyNumberFormat="1" applyFont="1" applyFill="1" applyBorder="1" applyAlignment="1">
      <alignment horizontal="right"/>
    </xf>
    <xf numFmtId="49" fontId="29" fillId="37" borderId="6" xfId="101" applyNumberFormat="1" applyFont="1" applyFill="1" applyBorder="1" applyAlignment="1">
      <alignment horizontal="right" vertical="center" wrapText="1"/>
    </xf>
    <xf numFmtId="49" fontId="29" fillId="37" borderId="25" xfId="101" applyNumberFormat="1" applyFont="1" applyFill="1" applyBorder="1" applyAlignment="1">
      <alignment horizontal="center"/>
    </xf>
    <xf numFmtId="10" fontId="64" fillId="7" borderId="6" xfId="101" applyNumberFormat="1" applyFont="1" applyFill="1" applyBorder="1"/>
    <xf numFmtId="43" fontId="5" fillId="13" borderId="6" xfId="61" applyFont="1" applyFill="1" applyBorder="1" applyAlignment="1"/>
    <xf numFmtId="0" fontId="64" fillId="7" borderId="6" xfId="61" applyNumberFormat="1" applyFont="1" applyFill="1" applyBorder="1" applyAlignment="1">
      <alignment horizontal="left" indent="1"/>
    </xf>
    <xf numFmtId="41" fontId="9" fillId="37" borderId="7" xfId="99" applyNumberFormat="1" applyFont="1" applyFill="1" applyBorder="1" applyAlignment="1">
      <alignment horizontal="left" indent="1"/>
    </xf>
    <xf numFmtId="0" fontId="9" fillId="40" borderId="6" xfId="99" applyFont="1" applyFill="1" applyBorder="1" applyAlignment="1">
      <alignment horizontal="left" indent="1"/>
    </xf>
    <xf numFmtId="166" fontId="70" fillId="39" borderId="7" xfId="99" applyNumberFormat="1" applyFont="1" applyFill="1" applyBorder="1" applyAlignment="1">
      <alignment horizontal="left" indent="1"/>
    </xf>
    <xf numFmtId="41" fontId="71" fillId="39" borderId="8" xfId="99" applyNumberFormat="1" applyFont="1" applyFill="1" applyBorder="1"/>
    <xf numFmtId="167" fontId="29" fillId="37" borderId="7" xfId="99" quotePrefix="1" applyNumberFormat="1" applyFont="1" applyFill="1" applyBorder="1" applyAlignment="1">
      <alignment horizontal="center" vertical="center" wrapText="1"/>
    </xf>
    <xf numFmtId="164" fontId="29" fillId="37" borderId="6" xfId="101" applyNumberFormat="1" applyFont="1" applyFill="1" applyBorder="1" applyAlignment="1">
      <alignment horizontal="center" vertical="center" wrapText="1"/>
    </xf>
    <xf numFmtId="49" fontId="9" fillId="37" borderId="25" xfId="101" applyNumberFormat="1" applyFont="1" applyFill="1" applyBorder="1" applyAlignment="1">
      <alignment horizontal="center"/>
    </xf>
    <xf numFmtId="2" fontId="9" fillId="37" borderId="6" xfId="61" applyNumberFormat="1" applyFont="1" applyFill="1" applyBorder="1" applyAlignment="1">
      <alignment horizontal="center" wrapText="1"/>
    </xf>
    <xf numFmtId="168" fontId="72" fillId="7" borderId="6" xfId="101" applyNumberFormat="1" applyFont="1" applyFill="1" applyBorder="1" applyAlignment="1">
      <alignment horizontal="left" indent="1"/>
    </xf>
    <xf numFmtId="168" fontId="5" fillId="35" borderId="6" xfId="101" applyNumberFormat="1" applyFont="1" applyFill="1" applyBorder="1" applyAlignment="1">
      <alignment horizontal="left" indent="1"/>
    </xf>
    <xf numFmtId="168" fontId="72" fillId="7" borderId="6" xfId="101" applyNumberFormat="1" applyFont="1" applyFill="1" applyBorder="1"/>
    <xf numFmtId="168" fontId="5" fillId="7" borderId="6" xfId="101" applyNumberFormat="1" applyFont="1" applyFill="1" applyBorder="1" applyAlignment="1">
      <alignment horizontal="left" indent="1"/>
    </xf>
    <xf numFmtId="167" fontId="29" fillId="37" borderId="6" xfId="103" applyNumberFormat="1" applyFont="1" applyFill="1" applyBorder="1" applyAlignment="1">
      <alignment horizontal="center" vertical="center" wrapText="1"/>
    </xf>
    <xf numFmtId="49" fontId="29" fillId="37" borderId="6" xfId="103" applyNumberFormat="1" applyFont="1" applyFill="1" applyBorder="1" applyAlignment="1">
      <alignment horizontal="center" vertical="center" wrapText="1"/>
    </xf>
    <xf numFmtId="49" fontId="29" fillId="37" borderId="26" xfId="103" applyNumberFormat="1" applyFont="1" applyFill="1" applyBorder="1" applyAlignment="1">
      <alignment horizontal="center" vertical="center" wrapText="1"/>
    </xf>
    <xf numFmtId="166" fontId="62" fillId="37" borderId="6" xfId="103" applyNumberFormat="1" applyFont="1" applyFill="1" applyBorder="1" applyAlignment="1">
      <alignment horizontal="left"/>
    </xf>
    <xf numFmtId="166" fontId="64" fillId="7" borderId="26" xfId="103" applyNumberFormat="1" applyFont="1" applyFill="1" applyBorder="1" applyAlignment="1">
      <alignment vertical="top"/>
    </xf>
    <xf numFmtId="49" fontId="29" fillId="37" borderId="6" xfId="103" applyNumberFormat="1" applyFont="1" applyFill="1" applyBorder="1" applyAlignment="1">
      <alignment horizontal="left" vertical="center" wrapText="1"/>
    </xf>
    <xf numFmtId="167" fontId="9" fillId="37" borderId="6" xfId="0" applyNumberFormat="1" applyFont="1" applyFill="1" applyBorder="1" applyAlignment="1">
      <alignment horizontal="left" vertical="center" wrapText="1" indent="1"/>
    </xf>
    <xf numFmtId="49" fontId="29" fillId="37" borderId="6" xfId="103" applyNumberFormat="1" applyFont="1" applyFill="1" applyBorder="1" applyAlignment="1">
      <alignment horizontal="left" vertical="center" wrapText="1" indent="1"/>
    </xf>
    <xf numFmtId="49" fontId="9" fillId="37" borderId="6" xfId="103" applyNumberFormat="1" applyFont="1" applyFill="1" applyBorder="1" applyAlignment="1">
      <alignment horizontal="left" vertical="center" wrapText="1" indent="1"/>
    </xf>
    <xf numFmtId="166" fontId="3" fillId="9" borderId="0" xfId="99" applyNumberFormat="1" applyFont="1" applyAlignment="1">
      <alignment horizontal="left"/>
    </xf>
    <xf numFmtId="164" fontId="5" fillId="9" borderId="0" xfId="99" applyNumberFormat="1" applyAlignment="1">
      <alignment horizontal="center"/>
    </xf>
    <xf numFmtId="167" fontId="9" fillId="37" borderId="6" xfId="99" quotePrefix="1" applyNumberFormat="1" applyFont="1" applyFill="1" applyBorder="1" applyAlignment="1">
      <alignment vertical="center" wrapText="1"/>
    </xf>
    <xf numFmtId="14" fontId="64" fillId="7" borderId="15" xfId="99" applyNumberFormat="1" applyFont="1" applyFill="1" applyBorder="1" applyAlignment="1">
      <alignment horizontal="center"/>
    </xf>
    <xf numFmtId="167" fontId="5" fillId="39" borderId="15" xfId="0" applyNumberFormat="1" applyFont="1" applyFill="1" applyBorder="1" applyAlignment="1">
      <alignment horizontal="left" vertical="center" wrapText="1" indent="1"/>
    </xf>
    <xf numFmtId="167" fontId="5" fillId="39" borderId="8" xfId="0" applyNumberFormat="1" applyFont="1" applyFill="1" applyBorder="1" applyAlignment="1">
      <alignment horizontal="left" vertical="center" wrapText="1" indent="1"/>
    </xf>
    <xf numFmtId="49" fontId="43" fillId="37" borderId="0" xfId="103" applyNumberFormat="1" applyFont="1" applyFill="1" applyAlignment="1">
      <alignment horizontal="center" vertical="center" wrapText="1"/>
    </xf>
    <xf numFmtId="0" fontId="3" fillId="9" borderId="0" xfId="99" applyFont="1"/>
    <xf numFmtId="49" fontId="3" fillId="39" borderId="8" xfId="101" applyNumberFormat="1" applyFont="1" applyFill="1" applyBorder="1" applyAlignment="1">
      <alignment horizontal="center" vertical="center" wrapText="1"/>
    </xf>
    <xf numFmtId="49" fontId="3" fillId="39" borderId="15" xfId="101" applyNumberFormat="1" applyFont="1" applyFill="1" applyBorder="1" applyAlignment="1">
      <alignment horizontal="center" vertical="center" wrapText="1"/>
    </xf>
    <xf numFmtId="49" fontId="9" fillId="37" borderId="6" xfId="101" applyNumberFormat="1" applyFont="1" applyFill="1" applyBorder="1" applyAlignment="1">
      <alignment horizontal="left" vertical="center" wrapText="1" indent="1"/>
    </xf>
    <xf numFmtId="43" fontId="33" fillId="35" borderId="0" xfId="61" applyFont="1" applyFill="1" applyBorder="1" applyAlignment="1" applyProtection="1">
      <alignment horizontal="right"/>
      <protection locked="0"/>
    </xf>
    <xf numFmtId="49" fontId="3" fillId="39" borderId="7" xfId="101" applyNumberFormat="1" applyFont="1" applyFill="1" applyBorder="1" applyAlignment="1">
      <alignment horizontal="left" vertical="center" wrapText="1"/>
    </xf>
    <xf numFmtId="168" fontId="5" fillId="35" borderId="6" xfId="101" applyNumberFormat="1" applyFont="1" applyFill="1" applyBorder="1"/>
    <xf numFmtId="1" fontId="0" fillId="0" borderId="0" xfId="0" applyAlignment="1">
      <alignment vertical="top"/>
    </xf>
    <xf numFmtId="10" fontId="5" fillId="40" borderId="6" xfId="101" applyNumberFormat="1" applyFont="1" applyFill="1" applyBorder="1" applyAlignment="1">
      <alignment horizontal="right"/>
    </xf>
    <xf numFmtId="49" fontId="3" fillId="39" borderId="7" xfId="103" applyNumberFormat="1" applyFont="1" applyFill="1" applyBorder="1" applyAlignment="1">
      <alignment horizontal="left" vertical="center"/>
    </xf>
    <xf numFmtId="3" fontId="64" fillId="7" borderId="6" xfId="99" applyNumberFormat="1" applyFont="1" applyFill="1" applyBorder="1" applyAlignment="1">
      <alignment horizontal="right" indent="1"/>
    </xf>
    <xf numFmtId="0" fontId="2" fillId="0" borderId="0" xfId="99" applyFont="1" applyFill="1"/>
    <xf numFmtId="0" fontId="36" fillId="35" borderId="0" xfId="99" applyFont="1" applyFill="1"/>
    <xf numFmtId="0" fontId="37" fillId="35" borderId="0" xfId="99" applyFont="1" applyFill="1"/>
    <xf numFmtId="14" fontId="36" fillId="35" borderId="0" xfId="99" applyNumberFormat="1" applyFont="1" applyFill="1"/>
    <xf numFmtId="14" fontId="36" fillId="35" borderId="0" xfId="99" applyNumberFormat="1" applyFont="1" applyFill="1" applyAlignment="1">
      <alignment horizontal="left"/>
    </xf>
    <xf numFmtId="0" fontId="64" fillId="9" borderId="0" xfId="99" applyFont="1"/>
    <xf numFmtId="172" fontId="72" fillId="7" borderId="6" xfId="101" applyNumberFormat="1" applyFont="1" applyFill="1" applyBorder="1"/>
    <xf numFmtId="0" fontId="64" fillId="7" borderId="6" xfId="101" applyFont="1" applyFill="1" applyBorder="1"/>
    <xf numFmtId="172" fontId="64" fillId="7" borderId="6" xfId="101" applyNumberFormat="1" applyFont="1" applyFill="1" applyBorder="1"/>
    <xf numFmtId="0" fontId="73" fillId="9" borderId="0" xfId="98" applyFont="1"/>
    <xf numFmtId="0" fontId="64" fillId="9" borderId="0" xfId="98" applyFont="1"/>
    <xf numFmtId="1" fontId="48" fillId="0" borderId="0" xfId="93" applyAlignment="1">
      <alignment vertical="top"/>
    </xf>
    <xf numFmtId="1" fontId="0" fillId="37" borderId="0" xfId="0" applyFill="1" applyAlignment="1">
      <alignment horizontal="center" vertical="center" wrapText="1"/>
    </xf>
    <xf numFmtId="1" fontId="74" fillId="0" borderId="0" xfId="93" applyFont="1"/>
    <xf numFmtId="1" fontId="0" fillId="0" borderId="0" xfId="0" applyFill="1" applyBorder="1"/>
    <xf numFmtId="1" fontId="75" fillId="0" borderId="0" xfId="93" applyFont="1" applyAlignment="1">
      <alignment horizontal="center" vertical="center" wrapText="1"/>
    </xf>
    <xf numFmtId="1" fontId="0" fillId="0" borderId="0" xfId="0" applyFill="1" applyBorder="1" applyAlignment="1">
      <alignment vertical="top"/>
    </xf>
    <xf numFmtId="1" fontId="0" fillId="0" borderId="0" xfId="0" applyFill="1" applyBorder="1" applyAlignment="1">
      <alignment horizontal="center" vertical="center"/>
    </xf>
    <xf numFmtId="1" fontId="0" fillId="0" borderId="0" xfId="0" applyFill="1" applyBorder="1" applyAlignment="1">
      <alignment vertical="center"/>
    </xf>
    <xf numFmtId="1" fontId="0" fillId="0" borderId="0" xfId="0" applyFill="1" applyBorder="1" applyAlignment="1">
      <alignment vertical="center" wrapText="1"/>
    </xf>
    <xf numFmtId="1" fontId="0" fillId="0" borderId="0" xfId="0" applyFill="1" applyBorder="1" applyAlignment="1">
      <alignment vertical="top" wrapText="1"/>
    </xf>
    <xf numFmtId="0" fontId="76" fillId="9" borderId="0" xfId="96" applyFont="1"/>
    <xf numFmtId="164" fontId="5" fillId="13" borderId="6" xfId="59" applyNumberFormat="1" applyFont="1" applyFill="1" applyBorder="1" applyAlignment="1">
      <alignment horizontal="right"/>
    </xf>
    <xf numFmtId="164" fontId="64" fillId="7" borderId="6" xfId="59" applyNumberFormat="1" applyFont="1" applyFill="1" applyBorder="1" applyAlignment="1">
      <alignment horizontal="right"/>
    </xf>
    <xf numFmtId="0" fontId="76" fillId="9" borderId="0" xfId="98" applyFont="1"/>
    <xf numFmtId="164" fontId="5" fillId="13" borderId="6" xfId="61" applyNumberFormat="1" applyFont="1" applyFill="1" applyBorder="1" applyAlignment="1">
      <alignment horizontal="right"/>
    </xf>
    <xf numFmtId="164" fontId="64" fillId="7" borderId="6" xfId="61" applyNumberFormat="1" applyFont="1" applyFill="1" applyBorder="1" applyAlignment="1">
      <alignment horizontal="right"/>
    </xf>
    <xf numFmtId="164" fontId="3" fillId="13" borderId="6" xfId="61" applyNumberFormat="1" applyFont="1" applyFill="1" applyBorder="1" applyAlignment="1">
      <alignment horizontal="right"/>
    </xf>
    <xf numFmtId="164" fontId="5" fillId="39" borderId="8" xfId="61" applyNumberFormat="1" applyFont="1" applyFill="1" applyBorder="1" applyAlignment="1">
      <alignment horizontal="center"/>
    </xf>
    <xf numFmtId="164" fontId="5" fillId="39" borderId="15" xfId="61" applyNumberFormat="1" applyFont="1" applyFill="1" applyBorder="1" applyAlignment="1">
      <alignment horizontal="center"/>
    </xf>
    <xf numFmtId="164" fontId="64" fillId="7" borderId="15" xfId="99" applyNumberFormat="1" applyFont="1" applyFill="1" applyBorder="1" applyAlignment="1">
      <alignment horizontal="right" indent="1"/>
    </xf>
    <xf numFmtId="164" fontId="64" fillId="7" borderId="15" xfId="99" applyNumberFormat="1" applyFont="1" applyFill="1" applyBorder="1" applyAlignment="1">
      <alignment horizontal="right"/>
    </xf>
    <xf numFmtId="164" fontId="5" fillId="39" borderId="8" xfId="0" applyNumberFormat="1" applyFont="1" applyFill="1" applyBorder="1" applyAlignment="1">
      <alignment horizontal="left" vertical="center" wrapText="1" indent="1"/>
    </xf>
    <xf numFmtId="164" fontId="5" fillId="39" borderId="15" xfId="0" applyNumberFormat="1" applyFont="1" applyFill="1" applyBorder="1" applyAlignment="1">
      <alignment horizontal="left" vertical="center" wrapText="1" indent="1"/>
    </xf>
    <xf numFmtId="0" fontId="9" fillId="41" borderId="6" xfId="101" applyFont="1" applyFill="1" applyBorder="1" applyAlignment="1">
      <alignment horizontal="left" vertical="center" wrapText="1" indent="1"/>
    </xf>
    <xf numFmtId="0" fontId="4" fillId="0" borderId="0" xfId="100" applyFont="1" applyFill="1" applyAlignment="1">
      <alignment horizontal="left" vertical="center"/>
    </xf>
    <xf numFmtId="0" fontId="32" fillId="9" borderId="0" xfId="99" applyFont="1"/>
    <xf numFmtId="49" fontId="29" fillId="40" borderId="6" xfId="101" applyNumberFormat="1" applyFont="1" applyFill="1" applyBorder="1" applyAlignment="1">
      <alignment horizontal="left" vertical="center" wrapText="1"/>
    </xf>
    <xf numFmtId="49" fontId="77" fillId="42" borderId="6" xfId="101" applyNumberFormat="1" applyFont="1" applyFill="1" applyBorder="1" applyAlignment="1">
      <alignment horizontal="center" vertical="center" wrapText="1"/>
    </xf>
    <xf numFmtId="0" fontId="41" fillId="0" borderId="6" xfId="0" applyNumberFormat="1" applyFont="1" applyBorder="1" applyAlignment="1" applyProtection="1">
      <alignment horizontal="center" wrapText="1"/>
      <protection locked="0"/>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top" wrapText="1"/>
    </xf>
    <xf numFmtId="49" fontId="77" fillId="44" borderId="6" xfId="101" applyNumberFormat="1" applyFont="1" applyFill="1" applyBorder="1" applyAlignment="1">
      <alignment horizontal="center" vertical="center" wrapText="1"/>
    </xf>
    <xf numFmtId="164" fontId="31" fillId="13" borderId="6" xfId="61" applyNumberFormat="1" applyFont="1" applyFill="1" applyBorder="1" applyAlignment="1"/>
    <xf numFmtId="164" fontId="3" fillId="39" borderId="8" xfId="101" applyNumberFormat="1" applyFont="1" applyFill="1" applyBorder="1" applyAlignment="1">
      <alignment horizontal="center" vertical="center" wrapText="1"/>
    </xf>
    <xf numFmtId="164" fontId="30" fillId="13" borderId="6" xfId="61" applyNumberFormat="1" applyFont="1" applyFill="1" applyBorder="1" applyAlignment="1"/>
    <xf numFmtId="164" fontId="3" fillId="39" borderId="15" xfId="101" applyNumberFormat="1" applyFont="1" applyFill="1" applyBorder="1" applyAlignment="1">
      <alignment horizontal="center" vertical="center" wrapText="1"/>
    </xf>
    <xf numFmtId="164" fontId="7" fillId="35" borderId="0" xfId="61" applyNumberFormat="1" applyFont="1" applyFill="1" applyBorder="1" applyAlignment="1" applyProtection="1">
      <alignment horizontal="right"/>
      <protection locked="0"/>
    </xf>
    <xf numFmtId="164" fontId="5" fillId="7" borderId="6" xfId="61" applyNumberFormat="1" applyFont="1" applyFill="1" applyBorder="1" applyAlignment="1">
      <alignment horizontal="right"/>
    </xf>
    <xf numFmtId="0" fontId="33" fillId="35" borderId="0" xfId="61" applyNumberFormat="1" applyFont="1" applyFill="1" applyBorder="1" applyAlignment="1" applyProtection="1">
      <alignment horizontal="right"/>
      <protection locked="0"/>
    </xf>
    <xf numFmtId="0" fontId="33" fillId="35" borderId="28" xfId="61" applyNumberFormat="1" applyFont="1" applyFill="1" applyBorder="1" applyAlignment="1" applyProtection="1">
      <alignment horizontal="right"/>
      <protection locked="0"/>
    </xf>
    <xf numFmtId="0" fontId="7" fillId="35" borderId="0" xfId="61" applyNumberFormat="1" applyFont="1" applyFill="1" applyBorder="1" applyAlignment="1" applyProtection="1">
      <alignment horizontal="right"/>
      <protection locked="0"/>
    </xf>
    <xf numFmtId="0" fontId="7" fillId="35" borderId="28" xfId="61" applyNumberFormat="1" applyFont="1" applyFill="1" applyBorder="1" applyAlignment="1" applyProtection="1">
      <alignment horizontal="right"/>
      <protection locked="0"/>
    </xf>
    <xf numFmtId="164" fontId="9" fillId="36" borderId="19" xfId="98" applyNumberFormat="1" applyFont="1" applyFill="1" applyBorder="1"/>
    <xf numFmtId="164" fontId="9" fillId="39" borderId="19" xfId="98" applyNumberFormat="1" applyFont="1" applyFill="1" applyBorder="1"/>
    <xf numFmtId="164" fontId="64" fillId="7" borderId="6" xfId="101" applyNumberFormat="1" applyFont="1" applyFill="1" applyBorder="1" applyAlignment="1">
      <alignment horizontal="right"/>
    </xf>
    <xf numFmtId="164" fontId="64" fillId="7" borderId="6" xfId="101" applyNumberFormat="1" applyFont="1" applyFill="1" applyBorder="1"/>
    <xf numFmtId="164" fontId="5" fillId="36" borderId="6" xfId="101" applyNumberFormat="1" applyFont="1" applyFill="1" applyBorder="1"/>
    <xf numFmtId="164" fontId="5" fillId="13" borderId="6" xfId="61" applyNumberFormat="1" applyFont="1" applyFill="1" applyBorder="1" applyAlignment="1"/>
    <xf numFmtId="164" fontId="64" fillId="7" borderId="6" xfId="61" applyNumberFormat="1" applyFont="1" applyFill="1" applyBorder="1" applyAlignment="1"/>
    <xf numFmtId="164" fontId="70" fillId="39" borderId="15" xfId="61" applyNumberFormat="1" applyFont="1" applyFill="1" applyBorder="1" applyAlignment="1">
      <alignment horizontal="center" vertical="center"/>
    </xf>
    <xf numFmtId="164" fontId="64" fillId="7" borderId="6" xfId="61" applyNumberFormat="1" applyFont="1" applyFill="1" applyBorder="1"/>
    <xf numFmtId="0" fontId="72" fillId="7" borderId="6" xfId="101" applyFont="1" applyFill="1" applyBorder="1" applyAlignment="1">
      <alignment horizontal="left" wrapText="1" indent="1"/>
    </xf>
    <xf numFmtId="0" fontId="5" fillId="7" borderId="6" xfId="101" applyFont="1" applyFill="1" applyBorder="1" applyAlignment="1">
      <alignment horizontal="left" wrapText="1"/>
    </xf>
    <xf numFmtId="1" fontId="5" fillId="0" borderId="0" xfId="93" applyFont="1"/>
    <xf numFmtId="1" fontId="79" fillId="0" borderId="0" xfId="0" applyFont="1" applyFill="1" applyBorder="1"/>
    <xf numFmtId="1" fontId="79" fillId="0" borderId="0" xfId="0" applyFont="1"/>
    <xf numFmtId="166" fontId="70" fillId="39" borderId="6" xfId="61" applyNumberFormat="1" applyFont="1" applyFill="1" applyBorder="1" applyAlignment="1">
      <alignment horizontal="center" vertical="center"/>
    </xf>
    <xf numFmtId="41" fontId="62" fillId="37" borderId="7" xfId="99" applyNumberFormat="1" applyFont="1" applyFill="1" applyBorder="1" applyAlignment="1">
      <alignment horizontal="left" indent="1"/>
    </xf>
    <xf numFmtId="41" fontId="9" fillId="31" borderId="7" xfId="99" applyNumberFormat="1" applyFont="1" applyFill="1" applyBorder="1" applyAlignment="1">
      <alignment horizontal="left" indent="1"/>
    </xf>
    <xf numFmtId="164" fontId="70" fillId="39" borderId="6" xfId="61" applyNumberFormat="1" applyFont="1" applyFill="1" applyBorder="1" applyAlignment="1">
      <alignment horizontal="center" vertical="center"/>
    </xf>
    <xf numFmtId="1" fontId="33" fillId="34" borderId="0" xfId="0" applyFont="1" applyFill="1" applyAlignment="1">
      <alignment horizontal="left" indent="1"/>
    </xf>
    <xf numFmtId="0" fontId="45" fillId="34" borderId="0" xfId="0" applyNumberFormat="1" applyFont="1" applyFill="1"/>
    <xf numFmtId="1" fontId="80" fillId="34" borderId="0" xfId="0" applyFont="1" applyFill="1" applyAlignment="1">
      <alignment horizontal="left"/>
    </xf>
    <xf numFmtId="1" fontId="33" fillId="34" borderId="0" xfId="0" applyFont="1" applyFill="1" applyAlignment="1">
      <alignment horizontal="left"/>
    </xf>
    <xf numFmtId="1" fontId="37" fillId="0" borderId="36" xfId="93" applyFont="1" applyBorder="1" applyAlignment="1">
      <alignment horizontal="center" vertical="top"/>
    </xf>
    <xf numFmtId="14" fontId="0" fillId="0" borderId="0" xfId="0" applyNumberFormat="1" applyAlignment="1">
      <alignment vertical="top"/>
    </xf>
    <xf numFmtId="1" fontId="0" fillId="0" borderId="0" xfId="0" applyAlignment="1">
      <alignment horizontal="center" vertical="top"/>
    </xf>
    <xf numFmtId="0" fontId="0" fillId="0" borderId="0" xfId="0" applyNumberFormat="1" applyAlignment="1">
      <alignment vertical="top"/>
    </xf>
    <xf numFmtId="0" fontId="0" fillId="0" borderId="0" xfId="0" applyNumberFormat="1" applyAlignment="1">
      <alignment vertical="top" wrapText="1"/>
    </xf>
    <xf numFmtId="0" fontId="37" fillId="0" borderId="0" xfId="0" applyNumberFormat="1" applyFont="1" applyFill="1" applyAlignment="1">
      <alignment vertical="top" wrapText="1"/>
    </xf>
    <xf numFmtId="0" fontId="0" fillId="0" borderId="0" xfId="0" applyNumberFormat="1" applyFill="1" applyAlignment="1">
      <alignment vertical="top" wrapText="1"/>
    </xf>
    <xf numFmtId="0" fontId="37" fillId="0" borderId="0" xfId="0" applyNumberFormat="1" applyFont="1" applyAlignment="1">
      <alignment vertical="top"/>
    </xf>
    <xf numFmtId="0" fontId="37" fillId="0" borderId="0" xfId="0" applyNumberFormat="1" applyFont="1" applyAlignment="1">
      <alignment vertical="top" wrapText="1"/>
    </xf>
    <xf numFmtId="0" fontId="37" fillId="0" borderId="36" xfId="0" applyNumberFormat="1" applyFont="1" applyBorder="1" applyAlignment="1">
      <alignment horizontal="left" vertical="top"/>
    </xf>
    <xf numFmtId="0" fontId="37" fillId="0" borderId="36" xfId="0" applyNumberFormat="1" applyFont="1" applyBorder="1" applyAlignment="1">
      <alignment horizontal="left" vertical="top" wrapText="1"/>
    </xf>
    <xf numFmtId="0" fontId="37" fillId="0" borderId="36" xfId="0" applyNumberFormat="1" applyFont="1" applyBorder="1" applyAlignment="1">
      <alignment vertical="top" wrapText="1"/>
    </xf>
    <xf numFmtId="0" fontId="0" fillId="0" borderId="0" xfId="0" applyNumberFormat="1" applyAlignment="1">
      <alignment horizontal="left" vertical="top"/>
    </xf>
    <xf numFmtId="0" fontId="0" fillId="0" borderId="0" xfId="0" applyNumberFormat="1" applyAlignment="1">
      <alignment horizontal="left" vertical="top" wrapText="1"/>
    </xf>
    <xf numFmtId="0" fontId="37" fillId="0" borderId="0" xfId="0" applyNumberFormat="1" applyFont="1" applyAlignment="1">
      <alignment horizontal="left" vertical="top"/>
    </xf>
    <xf numFmtId="0" fontId="37" fillId="0" borderId="36" xfId="93" applyNumberFormat="1" applyFont="1" applyBorder="1" applyAlignment="1">
      <alignment horizontal="left" vertical="top"/>
    </xf>
    <xf numFmtId="0" fontId="61" fillId="9" borderId="0" xfId="96" applyFont="1" applyAlignment="1">
      <alignment horizontal="left" indent="1"/>
    </xf>
    <xf numFmtId="0" fontId="61" fillId="9" borderId="0" xfId="96" applyFont="1"/>
    <xf numFmtId="0" fontId="81" fillId="9" borderId="0" xfId="96" applyFont="1"/>
    <xf numFmtId="167" fontId="62" fillId="37" borderId="6" xfId="98" quotePrefix="1" applyNumberFormat="1" applyFont="1" applyFill="1" applyBorder="1" applyAlignment="1">
      <alignment horizontal="left" vertical="center" wrapText="1" indent="1"/>
    </xf>
    <xf numFmtId="49" fontId="62" fillId="37" borderId="6" xfId="98" applyNumberFormat="1" applyFont="1" applyFill="1" applyBorder="1" applyAlignment="1">
      <alignment horizontal="left" indent="1"/>
    </xf>
    <xf numFmtId="49" fontId="62" fillId="37" borderId="6" xfId="99" applyNumberFormat="1" applyFont="1" applyFill="1" applyBorder="1" applyAlignment="1">
      <alignment horizontal="left" indent="1"/>
    </xf>
    <xf numFmtId="49" fontId="62" fillId="37" borderId="6" xfId="99" applyNumberFormat="1" applyFont="1" applyFill="1" applyBorder="1" applyAlignment="1">
      <alignment horizontal="left" wrapText="1" indent="1"/>
    </xf>
    <xf numFmtId="167" fontId="60" fillId="37" borderId="8" xfId="99" quotePrefix="1" applyNumberFormat="1" applyFont="1" applyFill="1" applyBorder="1" applyAlignment="1">
      <alignment horizontal="left" vertical="center" wrapText="1"/>
    </xf>
    <xf numFmtId="41" fontId="60" fillId="31" borderId="7" xfId="99" applyNumberFormat="1" applyFont="1" applyFill="1" applyBorder="1" applyAlignment="1">
      <alignment horizontal="left" vertical="center"/>
    </xf>
    <xf numFmtId="41" fontId="3" fillId="39" borderId="8" xfId="99" applyNumberFormat="1" applyFont="1" applyFill="1" applyBorder="1"/>
    <xf numFmtId="41" fontId="62" fillId="31" borderId="7" xfId="99" applyNumberFormat="1" applyFont="1" applyFill="1" applyBorder="1" applyAlignment="1">
      <alignment horizontal="left" indent="1"/>
    </xf>
    <xf numFmtId="41" fontId="60" fillId="31" borderId="7" xfId="99" applyNumberFormat="1" applyFont="1" applyFill="1" applyBorder="1" applyAlignment="1">
      <alignment horizontal="left"/>
    </xf>
    <xf numFmtId="41" fontId="9" fillId="31" borderId="7" xfId="99" applyNumberFormat="1" applyFont="1" applyFill="1" applyBorder="1" applyAlignment="1">
      <alignment horizontal="left"/>
    </xf>
    <xf numFmtId="1" fontId="62" fillId="0" borderId="0" xfId="0" applyFont="1"/>
    <xf numFmtId="166" fontId="62" fillId="37" borderId="25" xfId="61" applyNumberFormat="1" applyFont="1" applyFill="1" applyBorder="1" applyAlignment="1">
      <alignment horizontal="center" vertical="center"/>
    </xf>
    <xf numFmtId="2" fontId="62" fillId="37" borderId="25" xfId="59" applyNumberFormat="1" applyFont="1" applyFill="1" applyBorder="1" applyAlignment="1">
      <alignment horizontal="center" vertical="center"/>
    </xf>
    <xf numFmtId="1" fontId="62" fillId="37" borderId="25" xfId="59" applyNumberFormat="1" applyFont="1" applyFill="1" applyBorder="1" applyAlignment="1">
      <alignment horizontal="center" vertical="center"/>
    </xf>
    <xf numFmtId="1" fontId="82" fillId="0" borderId="0" xfId="0" applyFont="1"/>
    <xf numFmtId="49" fontId="60" fillId="45" borderId="27" xfId="101" applyNumberFormat="1" applyFont="1" applyFill="1" applyBorder="1" applyAlignment="1">
      <alignment horizontal="center" vertical="center" wrapText="1"/>
    </xf>
    <xf numFmtId="49" fontId="60" fillId="46" borderId="6" xfId="101" applyNumberFormat="1" applyFont="1" applyFill="1" applyBorder="1" applyAlignment="1">
      <alignment horizontal="center" vertical="center" wrapText="1"/>
    </xf>
    <xf numFmtId="49" fontId="60" fillId="46" borderId="27" xfId="101" applyNumberFormat="1" applyFont="1" applyFill="1" applyBorder="1" applyAlignment="1">
      <alignment horizontal="center" vertical="center" wrapText="1"/>
    </xf>
    <xf numFmtId="49" fontId="60" fillId="42" borderId="27" xfId="101" applyNumberFormat="1" applyFont="1" applyFill="1" applyBorder="1" applyAlignment="1">
      <alignment horizontal="center" vertical="center" wrapText="1"/>
    </xf>
    <xf numFmtId="49" fontId="60" fillId="44" borderId="27" xfId="101" applyNumberFormat="1" applyFont="1" applyFill="1" applyBorder="1" applyAlignment="1">
      <alignment horizontal="center" vertical="center" wrapText="1"/>
    </xf>
    <xf numFmtId="49" fontId="60" fillId="46" borderId="8" xfId="101" applyNumberFormat="1" applyFont="1" applyFill="1" applyBorder="1" applyAlignment="1">
      <alignment horizontal="center" vertical="center" wrapText="1"/>
    </xf>
    <xf numFmtId="49" fontId="60" fillId="42" borderId="8" xfId="101" applyNumberFormat="1" applyFont="1" applyFill="1" applyBorder="1" applyAlignment="1">
      <alignment horizontal="center" vertical="center" wrapText="1"/>
    </xf>
    <xf numFmtId="49" fontId="60" fillId="42" borderId="7" xfId="101" applyNumberFormat="1" applyFont="1" applyFill="1" applyBorder="1" applyAlignment="1">
      <alignment horizontal="center" vertical="center" wrapText="1"/>
    </xf>
    <xf numFmtId="49" fontId="60" fillId="42" borderId="15" xfId="101" applyNumberFormat="1" applyFont="1" applyFill="1" applyBorder="1" applyAlignment="1">
      <alignment horizontal="center" vertical="center" wrapText="1"/>
    </xf>
    <xf numFmtId="49" fontId="60" fillId="44" borderId="8" xfId="101" applyNumberFormat="1" applyFont="1" applyFill="1" applyBorder="1" applyAlignment="1">
      <alignment horizontal="center" vertical="center" wrapText="1"/>
    </xf>
    <xf numFmtId="49" fontId="60" fillId="44" borderId="7" xfId="101" applyNumberFormat="1" applyFont="1" applyFill="1" applyBorder="1" applyAlignment="1">
      <alignment horizontal="center" vertical="center" wrapText="1"/>
    </xf>
    <xf numFmtId="49" fontId="60" fillId="44" borderId="15" xfId="101" applyNumberFormat="1" applyFont="1" applyFill="1" applyBorder="1" applyAlignment="1">
      <alignment horizontal="center" vertical="center" wrapText="1"/>
    </xf>
    <xf numFmtId="0" fontId="44" fillId="9" borderId="0" xfId="99" applyFont="1"/>
    <xf numFmtId="0" fontId="79" fillId="0" borderId="0" xfId="0" applyNumberFormat="1" applyFont="1" applyAlignment="1">
      <alignment vertical="top" wrapText="1"/>
    </xf>
    <xf numFmtId="49" fontId="62" fillId="31" borderId="6" xfId="99" applyNumberFormat="1" applyFont="1" applyFill="1" applyBorder="1" applyAlignment="1">
      <alignment horizontal="left"/>
    </xf>
    <xf numFmtId="169" fontId="70" fillId="39" borderId="6" xfId="98" quotePrefix="1" applyNumberFormat="1" applyFont="1" applyFill="1" applyBorder="1" applyAlignment="1">
      <alignment horizontal="center" vertical="center" wrapText="1"/>
    </xf>
    <xf numFmtId="10" fontId="56" fillId="41" borderId="6" xfId="108" applyNumberFormat="1" applyFont="1" applyFill="1" applyBorder="1" applyProtection="1">
      <protection locked="0"/>
    </xf>
    <xf numFmtId="1" fontId="5" fillId="36" borderId="6" xfId="0" applyFont="1" applyFill="1" applyBorder="1" applyAlignment="1" applyProtection="1">
      <alignment horizontal="right"/>
      <protection locked="0"/>
    </xf>
    <xf numFmtId="10" fontId="5" fillId="7" borderId="6" xfId="108" applyNumberFormat="1" applyFont="1" applyFill="1" applyBorder="1"/>
    <xf numFmtId="0" fontId="79" fillId="0" borderId="0" xfId="0" applyNumberFormat="1" applyFont="1" applyAlignment="1">
      <alignment horizontal="left" vertical="top" wrapText="1"/>
    </xf>
    <xf numFmtId="0" fontId="64" fillId="7" borderId="6" xfId="99" applyFont="1" applyFill="1" applyBorder="1" applyAlignment="1">
      <alignment horizontal="right" indent="1"/>
    </xf>
    <xf numFmtId="0" fontId="64" fillId="7" borderId="15" xfId="99" applyFont="1" applyFill="1" applyBorder="1" applyAlignment="1">
      <alignment horizontal="right" indent="1"/>
    </xf>
    <xf numFmtId="164" fontId="64" fillId="7" borderId="15" xfId="61" applyNumberFormat="1" applyFont="1" applyFill="1" applyBorder="1" applyAlignment="1">
      <alignment horizontal="right"/>
    </xf>
    <xf numFmtId="3" fontId="5" fillId="7" borderId="6" xfId="59" applyNumberFormat="1" applyFont="1" applyFill="1" applyBorder="1" applyAlignment="1"/>
    <xf numFmtId="173" fontId="5" fillId="36" borderId="6" xfId="64" applyNumberFormat="1" applyFont="1" applyFill="1" applyBorder="1"/>
    <xf numFmtId="173" fontId="3" fillId="36" borderId="6" xfId="64" applyNumberFormat="1" applyFont="1" applyFill="1" applyBorder="1"/>
    <xf numFmtId="173" fontId="5" fillId="41" borderId="6" xfId="59" applyNumberFormat="1" applyFont="1" applyFill="1" applyBorder="1" applyAlignment="1" applyProtection="1">
      <alignment horizontal="right"/>
      <protection locked="0"/>
    </xf>
    <xf numFmtId="1" fontId="3" fillId="5" borderId="8" xfId="0" applyFont="1" applyFill="1" applyBorder="1" applyAlignment="1">
      <alignment horizontal="left" vertical="center"/>
    </xf>
    <xf numFmtId="1" fontId="84" fillId="0" borderId="0" xfId="0" applyFont="1" applyFill="1" applyBorder="1"/>
    <xf numFmtId="1" fontId="84" fillId="0" borderId="0" xfId="0" applyFont="1"/>
    <xf numFmtId="1" fontId="85" fillId="33" borderId="0" xfId="0" applyFont="1" applyFill="1" applyBorder="1"/>
    <xf numFmtId="49" fontId="62" fillId="40" borderId="6" xfId="98" applyNumberFormat="1" applyFont="1" applyFill="1" applyBorder="1" applyAlignment="1">
      <alignment horizontal="left" indent="1"/>
    </xf>
    <xf numFmtId="1" fontId="3" fillId="36" borderId="6" xfId="59" quotePrefix="1" applyNumberFormat="1" applyFont="1" applyFill="1" applyBorder="1" applyAlignment="1">
      <alignment horizontal="center" vertical="center" wrapText="1"/>
    </xf>
    <xf numFmtId="167" fontId="74" fillId="33" borderId="0" xfId="98" quotePrefix="1" applyNumberFormat="1" applyFont="1" applyFill="1" applyAlignment="1">
      <alignment horizontal="center" vertical="center" wrapText="1"/>
    </xf>
    <xf numFmtId="49" fontId="9" fillId="37" borderId="6" xfId="99" quotePrefix="1" applyNumberFormat="1" applyFont="1" applyFill="1" applyBorder="1" applyAlignment="1">
      <alignment horizontal="left" vertical="center" wrapText="1" indent="1"/>
    </xf>
    <xf numFmtId="49" fontId="69" fillId="39" borderId="7" xfId="99" quotePrefix="1" applyNumberFormat="1" applyFont="1" applyFill="1" applyBorder="1" applyAlignment="1">
      <alignment horizontal="left" vertical="center" wrapText="1"/>
    </xf>
    <xf numFmtId="49" fontId="5" fillId="36" borderId="6" xfId="0" applyNumberFormat="1" applyFont="1" applyFill="1" applyBorder="1" applyAlignment="1">
      <alignment horizontal="center"/>
    </xf>
    <xf numFmtId="49" fontId="3" fillId="36" borderId="6" xfId="0" applyNumberFormat="1" applyFont="1" applyFill="1" applyBorder="1" applyAlignment="1" applyProtection="1">
      <alignment horizontal="center"/>
      <protection locked="0"/>
    </xf>
    <xf numFmtId="49" fontId="3" fillId="36" borderId="6" xfId="0" applyNumberFormat="1" applyFont="1" applyFill="1" applyBorder="1"/>
    <xf numFmtId="49" fontId="0" fillId="36" borderId="6" xfId="0" applyNumberFormat="1" applyFill="1" applyBorder="1"/>
    <xf numFmtId="1" fontId="85" fillId="9" borderId="0" xfId="0" applyFont="1" applyFill="1" applyBorder="1" applyAlignment="1">
      <alignment vertical="center" wrapText="1"/>
    </xf>
    <xf numFmtId="49" fontId="1" fillId="36" borderId="6" xfId="0" applyNumberFormat="1" applyFont="1" applyFill="1" applyBorder="1" applyAlignment="1">
      <alignment horizontal="center"/>
    </xf>
    <xf numFmtId="1" fontId="3" fillId="36" borderId="6" xfId="99" quotePrefix="1" applyNumberFormat="1" applyFont="1" applyFill="1" applyBorder="1" applyAlignment="1">
      <alignment horizontal="center" vertical="center" wrapText="1"/>
    </xf>
    <xf numFmtId="167" fontId="9" fillId="31" borderId="0" xfId="0" applyNumberFormat="1" applyFont="1" applyFill="1" applyAlignment="1">
      <alignment horizontal="left" vertical="center" wrapText="1"/>
    </xf>
    <xf numFmtId="164" fontId="1" fillId="13" borderId="6" xfId="59" applyNumberFormat="1" applyFont="1" applyFill="1" applyBorder="1" applyAlignment="1">
      <alignment horizontal="right"/>
    </xf>
    <xf numFmtId="49" fontId="3" fillId="39" borderId="6" xfId="99" applyNumberFormat="1" applyFont="1" applyFill="1" applyBorder="1" applyAlignment="1">
      <alignment horizontal="center"/>
    </xf>
    <xf numFmtId="49" fontId="9" fillId="40" borderId="6" xfId="99" quotePrefix="1" applyNumberFormat="1" applyFont="1" applyFill="1" applyBorder="1" applyAlignment="1">
      <alignment horizontal="left" vertical="center" wrapText="1" indent="1"/>
    </xf>
    <xf numFmtId="167" fontId="86" fillId="31" borderId="0" xfId="0" applyNumberFormat="1" applyFont="1" applyFill="1" applyBorder="1" applyAlignment="1">
      <alignment horizontal="left" vertical="center" wrapText="1"/>
    </xf>
    <xf numFmtId="166" fontId="64" fillId="7" borderId="30" xfId="103" applyNumberFormat="1" applyFont="1" applyFill="1" applyBorder="1" applyAlignment="1">
      <alignment vertical="top"/>
    </xf>
    <xf numFmtId="14" fontId="37" fillId="0" borderId="35" xfId="93" applyNumberFormat="1" applyFont="1" applyBorder="1" applyAlignment="1">
      <alignment vertical="top"/>
    </xf>
    <xf numFmtId="1" fontId="64" fillId="7" borderId="15" xfId="99" applyNumberFormat="1" applyFont="1" applyFill="1" applyBorder="1" applyAlignment="1">
      <alignment horizontal="center"/>
    </xf>
    <xf numFmtId="175" fontId="1" fillId="36" borderId="6" xfId="129" applyNumberFormat="1" applyFont="1" applyFill="1" applyBorder="1"/>
    <xf numFmtId="172" fontId="72" fillId="7" borderId="6" xfId="101" applyNumberFormat="1" applyFont="1" applyFill="1" applyBorder="1" applyAlignment="1">
      <alignment horizontal="center"/>
    </xf>
    <xf numFmtId="168" fontId="72" fillId="7" borderId="6" xfId="101" applyNumberFormat="1" applyFont="1" applyFill="1" applyBorder="1" applyAlignment="1">
      <alignment horizontal="center"/>
    </xf>
    <xf numFmtId="3" fontId="72" fillId="7" borderId="6" xfId="101" applyNumberFormat="1" applyFont="1" applyFill="1" applyBorder="1" applyAlignment="1">
      <alignment horizontal="center"/>
    </xf>
    <xf numFmtId="175" fontId="1" fillId="7" borderId="6" xfId="129" applyNumberFormat="1" applyFont="1" applyFill="1" applyBorder="1"/>
    <xf numFmtId="0" fontId="64" fillId="7" borderId="6" xfId="135" applyNumberFormat="1" applyFont="1" applyFill="1" applyBorder="1" applyAlignment="1">
      <alignment horizontal="right" indent="1"/>
    </xf>
    <xf numFmtId="0" fontId="64" fillId="7" borderId="6" xfId="145" applyFont="1" applyFill="1" applyBorder="1" applyAlignment="1">
      <alignment horizontal="left" indent="1"/>
    </xf>
    <xf numFmtId="0" fontId="64" fillId="7" borderId="6" xfId="145" applyFont="1" applyFill="1" applyBorder="1" applyAlignment="1">
      <alignment horizontal="right" indent="1"/>
    </xf>
    <xf numFmtId="3" fontId="64" fillId="7" borderId="6" xfId="141" applyNumberFormat="1" applyFont="1" applyFill="1" applyBorder="1" applyAlignment="1">
      <alignment horizontal="right" indent="1"/>
    </xf>
    <xf numFmtId="43" fontId="64" fillId="7" borderId="6" xfId="135" applyFont="1" applyFill="1" applyBorder="1" applyAlignment="1">
      <alignment horizontal="right"/>
    </xf>
    <xf numFmtId="43" fontId="64" fillId="7" borderId="6" xfId="135" applyFont="1" applyFill="1" applyBorder="1" applyAlignment="1">
      <alignment horizontal="right" indent="1"/>
    </xf>
    <xf numFmtId="14" fontId="0" fillId="0" borderId="35" xfId="0" applyNumberFormat="1" applyBorder="1" applyAlignment="1">
      <alignment vertical="top"/>
    </xf>
    <xf numFmtId="1" fontId="0" fillId="0" borderId="36" xfId="0" applyBorder="1" applyAlignment="1">
      <alignment horizontal="center" vertical="top"/>
    </xf>
    <xf numFmtId="0" fontId="0" fillId="0" borderId="36" xfId="0" applyNumberFormat="1" applyBorder="1" applyAlignment="1">
      <alignment vertical="top"/>
    </xf>
    <xf numFmtId="0" fontId="0" fillId="0" borderId="36" xfId="0" applyNumberFormat="1" applyBorder="1" applyAlignment="1">
      <alignment horizontal="left" vertical="top"/>
    </xf>
    <xf numFmtId="0" fontId="37" fillId="0" borderId="36" xfId="0" applyNumberFormat="1" applyFont="1" applyBorder="1" applyAlignment="1">
      <alignment vertical="top"/>
    </xf>
    <xf numFmtId="1" fontId="90" fillId="37" borderId="35" xfId="0" applyFont="1" applyFill="1" applyBorder="1" applyAlignment="1">
      <alignment horizontal="center" vertical="center"/>
    </xf>
    <xf numFmtId="1" fontId="90" fillId="37" borderId="36" xfId="0" applyFont="1" applyFill="1" applyBorder="1" applyAlignment="1">
      <alignment horizontal="center" vertical="center"/>
    </xf>
    <xf numFmtId="1" fontId="90" fillId="37" borderId="39" xfId="0" applyFont="1" applyFill="1" applyBorder="1" applyAlignment="1">
      <alignment horizontal="center" vertical="center"/>
    </xf>
    <xf numFmtId="0" fontId="0" fillId="0" borderId="39" xfId="0" applyNumberFormat="1" applyBorder="1" applyAlignment="1">
      <alignment vertical="top"/>
    </xf>
    <xf numFmtId="0" fontId="37" fillId="0" borderId="39" xfId="0" applyNumberFormat="1" applyFont="1" applyBorder="1" applyAlignment="1">
      <alignment vertical="top"/>
    </xf>
    <xf numFmtId="0" fontId="64" fillId="7" borderId="25" xfId="101" applyFont="1" applyFill="1" applyBorder="1" applyAlignment="1">
      <alignment horizontal="right" indent="1"/>
    </xf>
    <xf numFmtId="0" fontId="64" fillId="7" borderId="27" xfId="101" applyFont="1" applyFill="1" applyBorder="1" applyAlignment="1">
      <alignment horizontal="right" indent="1"/>
    </xf>
    <xf numFmtId="166" fontId="64" fillId="7" borderId="27" xfId="103" applyNumberFormat="1" applyFont="1" applyFill="1" applyBorder="1" applyAlignment="1">
      <alignment horizontal="right" vertical="top"/>
    </xf>
    <xf numFmtId="166" fontId="64" fillId="7" borderId="26" xfId="103" applyNumberFormat="1" applyFont="1" applyFill="1" applyBorder="1" applyAlignment="1">
      <alignment horizontal="right" vertical="top"/>
    </xf>
    <xf numFmtId="14" fontId="36" fillId="33" borderId="0" xfId="98" applyNumberFormat="1" applyFont="1" applyFill="1"/>
    <xf numFmtId="0" fontId="1" fillId="9" borderId="40" xfId="98" applyBorder="1" applyAlignment="1">
      <alignment horizontal="center" vertical="center"/>
    </xf>
    <xf numFmtId="0" fontId="1" fillId="9" borderId="40" xfId="141" applyBorder="1" applyAlignment="1">
      <alignment horizontal="center" vertical="center"/>
    </xf>
    <xf numFmtId="3" fontId="64" fillId="7" borderId="15" xfId="59" applyNumberFormat="1" applyFont="1" applyFill="1" applyBorder="1" applyAlignment="1">
      <alignment horizontal="center"/>
    </xf>
    <xf numFmtId="2" fontId="76" fillId="39" borderId="8" xfId="61" applyNumberFormat="1" applyFont="1" applyFill="1" applyBorder="1" applyAlignment="1">
      <alignment horizontal="center"/>
    </xf>
    <xf numFmtId="164" fontId="76" fillId="39" borderId="8" xfId="61" applyNumberFormat="1" applyFont="1" applyFill="1" applyBorder="1" applyAlignment="1">
      <alignment horizontal="center"/>
    </xf>
    <xf numFmtId="2" fontId="3" fillId="37" borderId="6" xfId="99" applyNumberFormat="1" applyFont="1" applyFill="1" applyBorder="1" applyAlignment="1">
      <alignment horizontal="center" vertical="center" wrapText="1"/>
    </xf>
    <xf numFmtId="2" fontId="1" fillId="37" borderId="6" xfId="61" applyNumberFormat="1" applyFont="1" applyFill="1" applyBorder="1" applyAlignment="1">
      <alignment horizontal="center"/>
    </xf>
    <xf numFmtId="164" fontId="76" fillId="7" borderId="6" xfId="101" applyNumberFormat="1" applyFont="1" applyFill="1" applyBorder="1"/>
    <xf numFmtId="10" fontId="76" fillId="7" borderId="6" xfId="101" applyNumberFormat="1" applyFont="1" applyFill="1" applyBorder="1"/>
    <xf numFmtId="168" fontId="76" fillId="36" borderId="6" xfId="101" applyNumberFormat="1" applyFont="1" applyFill="1" applyBorder="1"/>
    <xf numFmtId="164" fontId="76" fillId="13" borderId="6" xfId="61" applyNumberFormat="1" applyFont="1" applyFill="1" applyBorder="1" applyAlignment="1"/>
    <xf numFmtId="164" fontId="76" fillId="39" borderId="15" xfId="61" applyNumberFormat="1" applyFont="1" applyFill="1" applyBorder="1" applyAlignment="1">
      <alignment horizontal="center" vertical="center"/>
    </xf>
    <xf numFmtId="164" fontId="1" fillId="13" borderId="6" xfId="61" applyNumberFormat="1" applyFont="1" applyFill="1" applyBorder="1" applyAlignment="1"/>
    <xf numFmtId="164" fontId="3" fillId="13" borderId="6" xfId="61" applyNumberFormat="1" applyFont="1" applyFill="1" applyBorder="1" applyAlignment="1"/>
    <xf numFmtId="164" fontId="91" fillId="35" borderId="0" xfId="61" applyNumberFormat="1" applyFont="1" applyFill="1" applyBorder="1" applyAlignment="1" applyProtection="1">
      <alignment horizontal="right"/>
      <protection locked="0"/>
    </xf>
    <xf numFmtId="164" fontId="1" fillId="7" borderId="6" xfId="61" applyNumberFormat="1" applyFont="1" applyFill="1" applyBorder="1" applyAlignment="1">
      <alignment horizontal="right"/>
    </xf>
    <xf numFmtId="164" fontId="1" fillId="7" borderId="6" xfId="101" applyNumberFormat="1" applyFill="1" applyBorder="1"/>
    <xf numFmtId="10" fontId="1" fillId="7" borderId="6" xfId="101" applyNumberFormat="1" applyFill="1" applyBorder="1"/>
    <xf numFmtId="164" fontId="1" fillId="36" borderId="6" xfId="101" applyNumberFormat="1" applyFill="1" applyBorder="1"/>
    <xf numFmtId="164" fontId="1" fillId="13" borderId="6" xfId="61" applyNumberFormat="1" applyFont="1" applyFill="1" applyBorder="1" applyAlignment="1">
      <alignment horizontal="right"/>
    </xf>
    <xf numFmtId="164" fontId="1" fillId="7" borderId="6" xfId="61" applyNumberFormat="1" applyFont="1" applyFill="1" applyBorder="1" applyAlignment="1"/>
    <xf numFmtId="164" fontId="1" fillId="7" borderId="6" xfId="61" applyNumberFormat="1" applyFont="1" applyFill="1" applyBorder="1"/>
    <xf numFmtId="164" fontId="1" fillId="39" borderId="15" xfId="61" applyNumberFormat="1" applyFont="1" applyFill="1" applyBorder="1" applyAlignment="1">
      <alignment horizontal="center" vertical="center"/>
    </xf>
    <xf numFmtId="167" fontId="3" fillId="37" borderId="6" xfId="99" quotePrefix="1" applyNumberFormat="1" applyFont="1" applyFill="1" applyBorder="1" applyAlignment="1">
      <alignment horizontal="center" vertical="center" wrapText="1"/>
    </xf>
    <xf numFmtId="10" fontId="1" fillId="7" borderId="6" xfId="145" applyNumberFormat="1" applyFont="1" applyFill="1" applyBorder="1"/>
    <xf numFmtId="164" fontId="1" fillId="7" borderId="6" xfId="59" applyNumberFormat="1" applyFont="1" applyFill="1" applyBorder="1" applyAlignment="1">
      <alignment horizontal="right"/>
    </xf>
    <xf numFmtId="164" fontId="1" fillId="39" borderId="8" xfId="61" applyNumberFormat="1" applyFont="1" applyFill="1" applyBorder="1" applyAlignment="1">
      <alignment horizontal="center"/>
    </xf>
    <xf numFmtId="10" fontId="1" fillId="7" borderId="6" xfId="101" applyNumberFormat="1" applyFill="1" applyBorder="1" applyAlignment="1">
      <alignment horizontal="right"/>
    </xf>
    <xf numFmtId="0" fontId="1" fillId="41" borderId="6" xfId="101" applyFill="1" applyBorder="1" applyAlignment="1">
      <alignment horizontal="left" vertical="center" wrapText="1" indent="1"/>
    </xf>
    <xf numFmtId="174" fontId="31" fillId="13" borderId="6" xfId="61" applyNumberFormat="1" applyFont="1" applyFill="1" applyBorder="1" applyAlignment="1"/>
    <xf numFmtId="164" fontId="1" fillId="9" borderId="0" xfId="98" applyNumberFormat="1"/>
    <xf numFmtId="164" fontId="1" fillId="9" borderId="0" xfId="101" applyNumberFormat="1"/>
    <xf numFmtId="164" fontId="64" fillId="7" borderId="6" xfId="135" applyNumberFormat="1" applyFont="1" applyFill="1" applyBorder="1" applyAlignment="1">
      <alignment horizontal="right"/>
    </xf>
    <xf numFmtId="175" fontId="56" fillId="41" borderId="6" xfId="0" applyNumberFormat="1" applyFont="1" applyFill="1" applyBorder="1" applyProtection="1">
      <protection locked="0"/>
    </xf>
    <xf numFmtId="164" fontId="1" fillId="7" borderId="6" xfId="101" applyNumberFormat="1" applyFill="1" applyBorder="1" applyAlignment="1">
      <alignment horizontal="right"/>
    </xf>
    <xf numFmtId="3" fontId="1" fillId="9" borderId="0" xfId="59" applyNumberFormat="1" applyFill="1" applyBorder="1"/>
    <xf numFmtId="3" fontId="1" fillId="9" borderId="0" xfId="98" applyNumberFormat="1"/>
    <xf numFmtId="10" fontId="64" fillId="7" borderId="6" xfId="108" applyNumberFormat="1" applyFont="1" applyFill="1" applyBorder="1" applyAlignment="1"/>
    <xf numFmtId="0" fontId="83" fillId="7" borderId="8" xfId="96" applyFont="1" applyFill="1" applyBorder="1" applyAlignment="1">
      <alignment horizontal="right"/>
    </xf>
    <xf numFmtId="0" fontId="64" fillId="7" borderId="8" xfId="95" applyFont="1" applyFill="1" applyBorder="1" applyAlignment="1">
      <alignment horizontal="right"/>
    </xf>
    <xf numFmtId="0" fontId="64" fillId="7" borderId="15" xfId="95" applyFont="1" applyFill="1" applyBorder="1" applyAlignment="1">
      <alignment horizontal="right"/>
    </xf>
    <xf numFmtId="0" fontId="9" fillId="37" borderId="0" xfId="99" applyFont="1" applyFill="1" applyAlignment="1">
      <alignment horizontal="right" indent="1"/>
    </xf>
    <xf numFmtId="0" fontId="9" fillId="37" borderId="28" xfId="99" applyFont="1" applyFill="1" applyBorder="1" applyAlignment="1">
      <alignment horizontal="right" indent="1"/>
    </xf>
    <xf numFmtId="0" fontId="5" fillId="0" borderId="0" xfId="96" applyFont="1" applyFill="1"/>
    <xf numFmtId="0" fontId="1" fillId="9" borderId="0" xfId="96"/>
    <xf numFmtId="0" fontId="64" fillId="7" borderId="7" xfId="99" applyFont="1" applyFill="1" applyBorder="1" applyAlignment="1" applyProtection="1">
      <alignment horizontal="left"/>
      <protection locked="0"/>
    </xf>
    <xf numFmtId="0" fontId="64" fillId="7" borderId="8" xfId="99" applyFont="1" applyFill="1" applyBorder="1" applyAlignment="1" applyProtection="1">
      <alignment horizontal="left"/>
      <protection locked="0"/>
    </xf>
    <xf numFmtId="0" fontId="8" fillId="0" borderId="0" xfId="96" applyFont="1" applyFill="1"/>
    <xf numFmtId="0" fontId="1" fillId="0" borderId="0" xfId="95" applyFill="1"/>
    <xf numFmtId="0" fontId="83" fillId="7" borderId="8" xfId="96" applyFont="1" applyFill="1" applyBorder="1"/>
    <xf numFmtId="0" fontId="64" fillId="7" borderId="8" xfId="95" applyFont="1" applyFill="1" applyBorder="1"/>
    <xf numFmtId="0" fontId="64" fillId="7" borderId="15" xfId="95" applyFont="1" applyFill="1" applyBorder="1"/>
    <xf numFmtId="1" fontId="83" fillId="7" borderId="6" xfId="96" applyNumberFormat="1" applyFont="1" applyFill="1" applyBorder="1"/>
    <xf numFmtId="0" fontId="64" fillId="7" borderId="6" xfId="96" applyFont="1" applyFill="1" applyBorder="1"/>
    <xf numFmtId="14" fontId="83" fillId="7" borderId="8" xfId="96" applyNumberFormat="1" applyFont="1" applyFill="1" applyBorder="1"/>
    <xf numFmtId="14" fontId="64" fillId="7" borderId="8" xfId="95" applyNumberFormat="1" applyFont="1" applyFill="1" applyBorder="1"/>
    <xf numFmtId="14" fontId="64" fillId="7" borderId="15" xfId="95" applyNumberFormat="1" applyFont="1" applyFill="1" applyBorder="1"/>
    <xf numFmtId="14" fontId="83" fillId="7" borderId="7" xfId="96" applyNumberFormat="1" applyFont="1" applyFill="1" applyBorder="1"/>
    <xf numFmtId="14" fontId="83" fillId="7" borderId="15" xfId="96" applyNumberFormat="1" applyFont="1" applyFill="1" applyBorder="1"/>
    <xf numFmtId="0" fontId="12" fillId="7" borderId="7" xfId="73" applyFill="1" applyBorder="1" applyAlignment="1" applyProtection="1">
      <alignment horizontal="left"/>
      <protection locked="0"/>
    </xf>
    <xf numFmtId="0" fontId="64" fillId="7" borderId="15" xfId="99" applyFont="1" applyFill="1" applyBorder="1" applyAlignment="1" applyProtection="1">
      <alignment horizontal="left"/>
      <protection locked="0"/>
    </xf>
    <xf numFmtId="0" fontId="64" fillId="7" borderId="6" xfId="99" applyFont="1" applyFill="1" applyBorder="1" applyAlignment="1" applyProtection="1">
      <alignment horizontal="left"/>
      <protection locked="0"/>
    </xf>
    <xf numFmtId="0" fontId="64" fillId="9" borderId="8" xfId="99" applyFont="1" applyBorder="1"/>
    <xf numFmtId="0" fontId="64" fillId="9" borderId="15" xfId="99" applyFont="1" applyBorder="1"/>
    <xf numFmtId="0" fontId="64" fillId="7" borderId="7" xfId="99" quotePrefix="1" applyFont="1" applyFill="1" applyBorder="1" applyAlignment="1" applyProtection="1">
      <alignment horizontal="left"/>
      <protection locked="0"/>
    </xf>
    <xf numFmtId="0" fontId="4" fillId="9" borderId="16" xfId="96" applyFont="1" applyBorder="1" applyProtection="1">
      <protection locked="0"/>
    </xf>
    <xf numFmtId="0" fontId="1" fillId="9" borderId="17" xfId="96" applyBorder="1"/>
    <xf numFmtId="0" fontId="1" fillId="9" borderId="18" xfId="96" applyBorder="1"/>
    <xf numFmtId="0" fontId="83" fillId="7" borderId="6" xfId="96" applyFont="1" applyFill="1" applyBorder="1"/>
    <xf numFmtId="0" fontId="61" fillId="37" borderId="7" xfId="96" applyFont="1" applyFill="1" applyBorder="1" applyAlignment="1">
      <alignment horizontal="left" vertical="center" wrapText="1"/>
    </xf>
    <xf numFmtId="0" fontId="61" fillId="37" borderId="8" xfId="96" applyFont="1" applyFill="1" applyBorder="1" applyAlignment="1">
      <alignment horizontal="left" vertical="center" wrapText="1"/>
    </xf>
    <xf numFmtId="0" fontId="61" fillId="37" borderId="15" xfId="96" applyFont="1" applyFill="1" applyBorder="1" applyAlignment="1">
      <alignment horizontal="left" vertical="center" wrapText="1"/>
    </xf>
    <xf numFmtId="0" fontId="61" fillId="37" borderId="7" xfId="96" applyFont="1" applyFill="1" applyBorder="1" applyAlignment="1">
      <alignment horizontal="left" vertical="top" wrapText="1" indent="1"/>
    </xf>
    <xf numFmtId="0" fontId="61" fillId="37" borderId="15" xfId="96" applyFont="1" applyFill="1" applyBorder="1" applyAlignment="1">
      <alignment horizontal="left" vertical="top" wrapText="1" indent="1"/>
    </xf>
    <xf numFmtId="0" fontId="14" fillId="38" borderId="0" xfId="94" applyFont="1" applyFill="1" applyAlignment="1">
      <alignment horizontal="left" vertical="center"/>
    </xf>
    <xf numFmtId="0" fontId="2" fillId="0" borderId="0" xfId="98" applyFont="1" applyFill="1" applyAlignment="1">
      <alignment horizontal="left"/>
    </xf>
    <xf numFmtId="1" fontId="3" fillId="5" borderId="8" xfId="0" applyFont="1" applyFill="1" applyBorder="1" applyAlignment="1">
      <alignment horizontal="left" vertical="center"/>
    </xf>
    <xf numFmtId="0" fontId="4" fillId="0" borderId="0" xfId="100" applyFont="1" applyFill="1" applyAlignment="1">
      <alignment horizontal="left" vertical="center"/>
    </xf>
    <xf numFmtId="2" fontId="29" fillId="37" borderId="7" xfId="99" applyNumberFormat="1" applyFont="1" applyFill="1" applyBorder="1" applyAlignment="1">
      <alignment horizontal="center" vertical="center" wrapText="1"/>
    </xf>
    <xf numFmtId="2" fontId="29" fillId="37" borderId="8" xfId="99" applyNumberFormat="1" applyFont="1" applyFill="1" applyBorder="1" applyAlignment="1">
      <alignment horizontal="center" vertical="center" wrapText="1"/>
    </xf>
    <xf numFmtId="2" fontId="29" fillId="37" borderId="15" xfId="99" applyNumberFormat="1" applyFont="1" applyFill="1" applyBorder="1" applyAlignment="1">
      <alignment horizontal="center" vertical="center" wrapText="1"/>
    </xf>
    <xf numFmtId="0" fontId="2" fillId="0" borderId="0" xfId="98" applyFont="1" applyFill="1"/>
    <xf numFmtId="167" fontId="9" fillId="37" borderId="7" xfId="99" quotePrefix="1" applyNumberFormat="1" applyFont="1" applyFill="1" applyBorder="1" applyAlignment="1">
      <alignment horizontal="right" vertical="center" wrapText="1"/>
    </xf>
    <xf numFmtId="167" fontId="9" fillId="37" borderId="15" xfId="99" quotePrefix="1" applyNumberFormat="1" applyFont="1" applyFill="1" applyBorder="1" applyAlignment="1">
      <alignment horizontal="right" vertical="center" wrapText="1"/>
    </xf>
    <xf numFmtId="0" fontId="2" fillId="9" borderId="0" xfId="101" applyFont="1"/>
    <xf numFmtId="1" fontId="4" fillId="36" borderId="0" xfId="0" applyFont="1" applyFill="1" applyAlignment="1">
      <alignment horizontal="left" vertical="top" wrapText="1"/>
    </xf>
    <xf numFmtId="0" fontId="2" fillId="9" borderId="0" xfId="98" applyFont="1"/>
    <xf numFmtId="167" fontId="29" fillId="37" borderId="29" xfId="99" quotePrefix="1" applyNumberFormat="1" applyFont="1" applyFill="1" applyBorder="1" applyAlignment="1">
      <alignment horizontal="center" vertical="center" wrapText="1"/>
    </xf>
    <xf numFmtId="167" fontId="29" fillId="37" borderId="30" xfId="99" quotePrefix="1" applyNumberFormat="1" applyFont="1" applyFill="1" applyBorder="1" applyAlignment="1">
      <alignment horizontal="center" vertical="center" wrapText="1"/>
    </xf>
    <xf numFmtId="2" fontId="29" fillId="37" borderId="6" xfId="99" applyNumberFormat="1" applyFont="1" applyFill="1" applyBorder="1" applyAlignment="1">
      <alignment horizontal="center" vertical="center" wrapText="1"/>
    </xf>
    <xf numFmtId="2" fontId="29" fillId="37" borderId="30" xfId="99" applyNumberFormat="1" applyFont="1" applyFill="1" applyBorder="1" applyAlignment="1">
      <alignment horizontal="center" vertical="center" wrapText="1"/>
    </xf>
    <xf numFmtId="2" fontId="29" fillId="37" borderId="31" xfId="99" applyNumberFormat="1" applyFont="1" applyFill="1" applyBorder="1" applyAlignment="1">
      <alignment horizontal="center" vertical="center" wrapText="1"/>
    </xf>
    <xf numFmtId="0" fontId="29" fillId="31" borderId="7" xfId="101" applyFont="1" applyFill="1" applyBorder="1" applyAlignment="1">
      <alignment horizontal="right"/>
    </xf>
    <xf numFmtId="0" fontId="29" fillId="31" borderId="8" xfId="101" applyFont="1" applyFill="1" applyBorder="1" applyAlignment="1">
      <alignment horizontal="right"/>
    </xf>
    <xf numFmtId="0" fontId="29" fillId="31" borderId="15" xfId="101" applyFont="1" applyFill="1" applyBorder="1" applyAlignment="1">
      <alignment horizontal="right"/>
    </xf>
    <xf numFmtId="49" fontId="29" fillId="37" borderId="26" xfId="103" applyNumberFormat="1" applyFont="1" applyFill="1" applyBorder="1" applyAlignment="1">
      <alignment horizontal="center" vertical="center" wrapText="1"/>
    </xf>
    <xf numFmtId="49" fontId="29" fillId="37" borderId="0" xfId="103" applyNumberFormat="1" applyFont="1" applyFill="1" applyAlignment="1">
      <alignment horizontal="center" vertical="center" wrapText="1"/>
    </xf>
    <xf numFmtId="0" fontId="1" fillId="9" borderId="0" xfId="98"/>
    <xf numFmtId="49" fontId="77" fillId="42" borderId="7" xfId="101" applyNumberFormat="1" applyFont="1" applyFill="1" applyBorder="1" applyAlignment="1">
      <alignment horizontal="center" vertical="center" wrapText="1"/>
    </xf>
    <xf numFmtId="49" fontId="77" fillId="42" borderId="8" xfId="101" applyNumberFormat="1" applyFont="1" applyFill="1" applyBorder="1" applyAlignment="1">
      <alignment horizontal="center" vertical="center" wrapText="1"/>
    </xf>
    <xf numFmtId="49" fontId="77" fillId="42" borderId="15" xfId="101" applyNumberFormat="1" applyFont="1" applyFill="1" applyBorder="1" applyAlignment="1">
      <alignment horizontal="center" vertical="center" wrapText="1"/>
    </xf>
    <xf numFmtId="49" fontId="60" fillId="43" borderId="25" xfId="101" applyNumberFormat="1" applyFont="1" applyFill="1" applyBorder="1" applyAlignment="1">
      <alignment horizontal="center" vertical="center" wrapText="1"/>
    </xf>
    <xf numFmtId="49" fontId="60" fillId="43" borderId="27" xfId="101" applyNumberFormat="1" applyFont="1" applyFill="1" applyBorder="1" applyAlignment="1">
      <alignment horizontal="center" vertical="center" wrapText="1"/>
    </xf>
    <xf numFmtId="49" fontId="60" fillId="43" borderId="19" xfId="101" applyNumberFormat="1" applyFont="1" applyFill="1" applyBorder="1" applyAlignment="1">
      <alignment horizontal="center" vertical="center" wrapText="1"/>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center" wrapText="1"/>
    </xf>
    <xf numFmtId="49" fontId="77" fillId="42" borderId="30" xfId="101" applyNumberFormat="1" applyFont="1" applyFill="1" applyBorder="1" applyAlignment="1">
      <alignment horizontal="center" vertical="center" wrapText="1"/>
    </xf>
    <xf numFmtId="49" fontId="77" fillId="42" borderId="31" xfId="101" applyNumberFormat="1" applyFont="1" applyFill="1" applyBorder="1" applyAlignment="1">
      <alignment horizontal="center" vertical="center" wrapText="1"/>
    </xf>
    <xf numFmtId="49" fontId="77" fillId="42" borderId="32" xfId="101" applyNumberFormat="1" applyFont="1" applyFill="1" applyBorder="1" applyAlignment="1">
      <alignment horizontal="center" vertical="center" wrapText="1"/>
    </xf>
    <xf numFmtId="0" fontId="41" fillId="48" borderId="6" xfId="0" applyNumberFormat="1" applyFont="1" applyFill="1" applyBorder="1" applyAlignment="1" applyProtection="1">
      <alignment horizontal="center"/>
      <protection locked="0"/>
    </xf>
    <xf numFmtId="0" fontId="41" fillId="47" borderId="6" xfId="0" applyNumberFormat="1" applyFont="1" applyFill="1" applyBorder="1" applyAlignment="1" applyProtection="1">
      <alignment horizontal="center"/>
      <protection locked="0"/>
    </xf>
    <xf numFmtId="49" fontId="77" fillId="49" borderId="29" xfId="101" applyNumberFormat="1" applyFont="1" applyFill="1" applyBorder="1" applyAlignment="1">
      <alignment horizontal="center" vertical="center" wrapText="1"/>
    </xf>
    <xf numFmtId="49" fontId="77" fillId="49" borderId="9" xfId="101" applyNumberFormat="1" applyFont="1" applyFill="1" applyBorder="1" applyAlignment="1">
      <alignment horizontal="center" vertical="center" wrapText="1"/>
    </xf>
    <xf numFmtId="49" fontId="77" fillId="49" borderId="33" xfId="101" applyNumberFormat="1" applyFont="1" applyFill="1" applyBorder="1" applyAlignment="1">
      <alignment horizontal="center" vertical="center" wrapText="1"/>
    </xf>
    <xf numFmtId="49" fontId="77" fillId="49" borderId="30" xfId="101" applyNumberFormat="1" applyFont="1" applyFill="1" applyBorder="1" applyAlignment="1">
      <alignment horizontal="center" vertical="center" wrapText="1"/>
    </xf>
    <xf numFmtId="49" fontId="77" fillId="49" borderId="31" xfId="101" applyNumberFormat="1" applyFont="1" applyFill="1" applyBorder="1" applyAlignment="1">
      <alignment horizontal="center" vertical="center" wrapText="1"/>
    </xf>
    <xf numFmtId="49" fontId="77" fillId="49" borderId="32" xfId="101" applyNumberFormat="1" applyFont="1" applyFill="1" applyBorder="1" applyAlignment="1">
      <alignment horizontal="center" vertical="center" wrapText="1"/>
    </xf>
    <xf numFmtId="49" fontId="77" fillId="50" borderId="29" xfId="101" applyNumberFormat="1" applyFont="1" applyFill="1" applyBorder="1" applyAlignment="1">
      <alignment horizontal="center" vertical="center" wrapText="1"/>
    </xf>
    <xf numFmtId="49" fontId="77" fillId="50" borderId="9" xfId="101" applyNumberFormat="1" applyFont="1" applyFill="1" applyBorder="1" applyAlignment="1">
      <alignment horizontal="center" vertical="center" wrapText="1"/>
    </xf>
    <xf numFmtId="49" fontId="77" fillId="50" borderId="33" xfId="101" applyNumberFormat="1" applyFont="1" applyFill="1" applyBorder="1" applyAlignment="1">
      <alignment horizontal="center" vertical="center" wrapText="1"/>
    </xf>
    <xf numFmtId="49" fontId="77" fillId="50" borderId="30" xfId="101" applyNumberFormat="1" applyFont="1" applyFill="1" applyBorder="1" applyAlignment="1">
      <alignment horizontal="center" vertical="center" wrapText="1"/>
    </xf>
    <xf numFmtId="49" fontId="77" fillId="50" borderId="31" xfId="101" applyNumberFormat="1" applyFont="1" applyFill="1" applyBorder="1" applyAlignment="1">
      <alignment horizontal="center" vertical="center" wrapText="1"/>
    </xf>
    <xf numFmtId="49" fontId="60" fillId="45" borderId="7" xfId="101" applyNumberFormat="1" applyFont="1" applyFill="1" applyBorder="1" applyAlignment="1">
      <alignment horizontal="center" vertical="center" wrapText="1"/>
    </xf>
    <xf numFmtId="49" fontId="60" fillId="45" borderId="8" xfId="101" applyNumberFormat="1" applyFont="1" applyFill="1" applyBorder="1" applyAlignment="1">
      <alignment horizontal="center" vertical="center" wrapText="1"/>
    </xf>
    <xf numFmtId="49" fontId="60" fillId="45" borderId="15" xfId="101" applyNumberFormat="1" applyFont="1" applyFill="1" applyBorder="1" applyAlignment="1">
      <alignment horizontal="center" vertical="center" wrapText="1"/>
    </xf>
    <xf numFmtId="49" fontId="77" fillId="44" borderId="7" xfId="101" applyNumberFormat="1" applyFont="1" applyFill="1" applyBorder="1" applyAlignment="1">
      <alignment horizontal="center" vertical="center" wrapText="1"/>
    </xf>
    <xf numFmtId="49" fontId="77" fillId="44" borderId="8" xfId="101" applyNumberFormat="1" applyFont="1" applyFill="1" applyBorder="1" applyAlignment="1">
      <alignment horizontal="center" vertical="center" wrapText="1"/>
    </xf>
    <xf numFmtId="49" fontId="77" fillId="44" borderId="15" xfId="101" applyNumberFormat="1" applyFont="1" applyFill="1" applyBorder="1" applyAlignment="1">
      <alignment horizontal="center" vertical="center" wrapText="1"/>
    </xf>
    <xf numFmtId="49" fontId="77" fillId="44" borderId="30" xfId="101" applyNumberFormat="1" applyFont="1" applyFill="1" applyBorder="1" applyAlignment="1">
      <alignment horizontal="center" vertical="center" wrapText="1"/>
    </xf>
    <xf numFmtId="49" fontId="77" fillId="44" borderId="31" xfId="101" applyNumberFormat="1" applyFont="1" applyFill="1" applyBorder="1" applyAlignment="1">
      <alignment horizontal="center" vertical="center" wrapText="1"/>
    </xf>
    <xf numFmtId="49" fontId="77" fillId="44" borderId="32" xfId="101" applyNumberFormat="1" applyFont="1" applyFill="1" applyBorder="1" applyAlignment="1">
      <alignment horizontal="center" vertical="center" wrapText="1"/>
    </xf>
    <xf numFmtId="166" fontId="64" fillId="7" borderId="6" xfId="98" applyNumberFormat="1" applyFont="1" applyFill="1" applyBorder="1" applyAlignment="1">
      <alignment horizontal="left"/>
    </xf>
    <xf numFmtId="167" fontId="29" fillId="37" borderId="7" xfId="98" quotePrefix="1" applyNumberFormat="1" applyFont="1" applyFill="1" applyBorder="1" applyAlignment="1">
      <alignment horizontal="left" vertical="center" wrapText="1"/>
    </xf>
    <xf numFmtId="167" fontId="29" fillId="37" borderId="8" xfId="98" quotePrefix="1" applyNumberFormat="1" applyFont="1" applyFill="1" applyBorder="1" applyAlignment="1">
      <alignment horizontal="left" vertical="center" wrapText="1"/>
    </xf>
    <xf numFmtId="167" fontId="29" fillId="37" borderId="15" xfId="98" quotePrefix="1" applyNumberFormat="1" applyFont="1" applyFill="1" applyBorder="1" applyAlignment="1">
      <alignment horizontal="left" vertical="center" wrapText="1"/>
    </xf>
    <xf numFmtId="0" fontId="1" fillId="9" borderId="37" xfId="98" applyBorder="1" applyAlignment="1">
      <alignment horizontal="left" vertical="center" wrapText="1"/>
    </xf>
    <xf numFmtId="0" fontId="1" fillId="9" borderId="38" xfId="98" applyBorder="1" applyAlignment="1">
      <alignment horizontal="left" vertical="center" wrapText="1"/>
    </xf>
    <xf numFmtId="0" fontId="1" fillId="9" borderId="37" xfId="141" applyBorder="1" applyAlignment="1">
      <alignment horizontal="left" vertical="center" wrapText="1"/>
    </xf>
    <xf numFmtId="0" fontId="1" fillId="9" borderId="38" xfId="141" applyBorder="1" applyAlignment="1">
      <alignment horizontal="left" vertical="center" wrapText="1"/>
    </xf>
    <xf numFmtId="0" fontId="1" fillId="9" borderId="41" xfId="141" applyBorder="1" applyAlignment="1">
      <alignment horizontal="center" vertical="center" wrapText="1"/>
    </xf>
    <xf numFmtId="0" fontId="1" fillId="9" borderId="44" xfId="141" applyBorder="1" applyAlignment="1">
      <alignment horizontal="center" vertical="center" wrapText="1"/>
    </xf>
    <xf numFmtId="0" fontId="1" fillId="9" borderId="47" xfId="141" applyBorder="1" applyAlignment="1">
      <alignment horizontal="center" vertical="center" wrapText="1"/>
    </xf>
    <xf numFmtId="0" fontId="1" fillId="0" borderId="42" xfId="141" applyFill="1" applyBorder="1" applyAlignment="1">
      <alignment horizontal="left" vertical="center" wrapText="1"/>
    </xf>
    <xf numFmtId="0" fontId="1" fillId="0" borderId="43" xfId="141" applyFill="1" applyBorder="1" applyAlignment="1">
      <alignment horizontal="left" vertical="center" wrapText="1"/>
    </xf>
    <xf numFmtId="0" fontId="1" fillId="0" borderId="45" xfId="141" applyFill="1" applyBorder="1" applyAlignment="1">
      <alignment horizontal="left" vertical="center" wrapText="1"/>
    </xf>
    <xf numFmtId="0" fontId="1" fillId="0" borderId="46" xfId="141" applyFill="1" applyBorder="1" applyAlignment="1">
      <alignment horizontal="left" vertical="center" wrapText="1"/>
    </xf>
    <xf numFmtId="0" fontId="1" fillId="0" borderId="12" xfId="141" applyFill="1" applyBorder="1" applyAlignment="1">
      <alignment horizontal="left" vertical="center" wrapText="1"/>
    </xf>
    <xf numFmtId="0" fontId="1" fillId="0" borderId="14" xfId="141" applyFill="1" applyBorder="1" applyAlignment="1">
      <alignment horizontal="left" vertical="center" wrapText="1"/>
    </xf>
  </cellXfs>
  <cellStyles count="166">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Blockout" xfId="51" xr:uid="{00000000-0005-0000-0000-000032000000}"/>
    <cellStyle name="Blockout 2" xfId="52" xr:uid="{00000000-0005-0000-0000-000033000000}"/>
    <cellStyle name="Blockout 2 2" xfId="53" xr:uid="{00000000-0005-0000-0000-000034000000}"/>
    <cellStyle name="Blockout 3" xfId="54" xr:uid="{00000000-0005-0000-0000-000035000000}"/>
    <cellStyle name="Calculation" xfId="55" builtinId="22" customBuiltin="1"/>
    <cellStyle name="Calculation 2" xfId="56" xr:uid="{00000000-0005-0000-0000-000037000000}"/>
    <cellStyle name="Check Cell" xfId="57" builtinId="23" customBuiltin="1"/>
    <cellStyle name="Check Cell 2" xfId="58" xr:uid="{00000000-0005-0000-0000-000039000000}"/>
    <cellStyle name="Comma" xfId="59" builtinId="3" customBuiltin="1"/>
    <cellStyle name="Comma [0]" xfId="60" builtinId="6" customBuiltin="1"/>
    <cellStyle name="Comma 10 2" xfId="165" xr:uid="{C0806414-B795-4B73-8846-5B8F651192B7}"/>
    <cellStyle name="Comma 11" xfId="160" xr:uid="{ABB238D1-2599-424B-BD5B-A61F5CF59D28}"/>
    <cellStyle name="Comma 14" xfId="162" xr:uid="{3ABBFAB5-F3E7-4F1D-B54C-B7D0A33503E7}"/>
    <cellStyle name="Comma 2" xfId="61" xr:uid="{00000000-0005-0000-0000-00003C000000}"/>
    <cellStyle name="Comma 2 2" xfId="62" xr:uid="{00000000-0005-0000-0000-00003D000000}"/>
    <cellStyle name="Comma 2 2 2 2" xfId="135" xr:uid="{00000000-0005-0000-0000-00003E000000}"/>
    <cellStyle name="Comma 2 3" xfId="123" xr:uid="{00000000-0005-0000-0000-00003F000000}"/>
    <cellStyle name="Comma 3" xfId="63" xr:uid="{00000000-0005-0000-0000-000040000000}"/>
    <cellStyle name="Comma 3 2 2 3" xfId="136" xr:uid="{00000000-0005-0000-0000-000041000000}"/>
    <cellStyle name="Comma 4" xfId="126" xr:uid="{00000000-0005-0000-0000-000042000000}"/>
    <cellStyle name="Comma 4 2" xfId="131" xr:uid="{00000000-0005-0000-0000-000043000000}"/>
    <cellStyle name="Comma 4 3 2" xfId="132" xr:uid="{00000000-0005-0000-0000-000044000000}"/>
    <cellStyle name="Comma 5" xfId="148" xr:uid="{00000000-0005-0000-0000-000045000000}"/>
    <cellStyle name="Comma 5 2" xfId="125" xr:uid="{00000000-0005-0000-0000-000046000000}"/>
    <cellStyle name="Comma 6" xfId="143" xr:uid="{00000000-0005-0000-0000-000047000000}"/>
    <cellStyle name="Comma 6 2" xfId="140" xr:uid="{00000000-0005-0000-0000-000048000000}"/>
    <cellStyle name="Comma 8" xfId="127" xr:uid="{00000000-0005-0000-0000-000049000000}"/>
    <cellStyle name="Currency" xfId="64" builtinId="4" customBuiltin="1"/>
    <cellStyle name="Currency [0]" xfId="65" builtinId="7" customBuiltin="1"/>
    <cellStyle name="Currency 2" xfId="137" xr:uid="{00000000-0005-0000-0000-00004C000000}"/>
    <cellStyle name="Explanatory Text" xfId="66" builtinId="53" customBuiltin="1"/>
    <cellStyle name="Good" xfId="67" builtinId="26" customBuiltin="1"/>
    <cellStyle name="Good 2" xfId="68" xr:uid="{00000000-0005-0000-0000-00004F000000}"/>
    <cellStyle name="Heading 1" xfId="69" builtinId="16" customBuiltin="1"/>
    <cellStyle name="Heading 2" xfId="70" builtinId="17" customBuiltin="1"/>
    <cellStyle name="Heading 3" xfId="71" builtinId="18" customBuiltin="1"/>
    <cellStyle name="Heading 4" xfId="72" builtinId="19" customBuiltin="1"/>
    <cellStyle name="Hyperlink" xfId="73" builtinId="8"/>
    <cellStyle name="Hyperlink 2" xfId="150" xr:uid="{00000000-0005-0000-0000-000055000000}"/>
    <cellStyle name="Hyperlink 2 2" xfId="152" xr:uid="{00000000-0005-0000-0000-000056000000}"/>
    <cellStyle name="Input" xfId="74" builtinId="20" customBuiltin="1"/>
    <cellStyle name="Input 2" xfId="75" xr:uid="{00000000-0005-0000-0000-000058000000}"/>
    <cellStyle name="Input1" xfId="76" xr:uid="{00000000-0005-0000-0000-000059000000}"/>
    <cellStyle name="Input1 2" xfId="77" xr:uid="{00000000-0005-0000-0000-00005A000000}"/>
    <cellStyle name="Input1 2 2" xfId="78" xr:uid="{00000000-0005-0000-0000-00005B000000}"/>
    <cellStyle name="Input1 3" xfId="79" xr:uid="{00000000-0005-0000-0000-00005C000000}"/>
    <cellStyle name="Input2" xfId="80" xr:uid="{00000000-0005-0000-0000-00005D000000}"/>
    <cellStyle name="Input2 2" xfId="81" xr:uid="{00000000-0005-0000-0000-00005E000000}"/>
    <cellStyle name="Input3" xfId="82" xr:uid="{00000000-0005-0000-0000-00005F000000}"/>
    <cellStyle name="Input3 2" xfId="83" xr:uid="{00000000-0005-0000-0000-000060000000}"/>
    <cellStyle name="Input3 2 2" xfId="84" xr:uid="{00000000-0005-0000-0000-000061000000}"/>
    <cellStyle name="Input3 3" xfId="85" xr:uid="{00000000-0005-0000-0000-000062000000}"/>
    <cellStyle name="Linked Cell" xfId="86" builtinId="24" customBuiltin="1"/>
    <cellStyle name="Neutral" xfId="87" builtinId="28" customBuiltin="1"/>
    <cellStyle name="Neutral 2" xfId="88" xr:uid="{00000000-0005-0000-0000-000065000000}"/>
    <cellStyle name="Normal" xfId="0" builtinId="0" customBuiltin="1"/>
    <cellStyle name="Normal - Style1 2" xfId="133" xr:uid="{00000000-0005-0000-0000-000067000000}"/>
    <cellStyle name="Normal 10" xfId="128" xr:uid="{00000000-0005-0000-0000-000068000000}"/>
    <cellStyle name="Normal 107" xfId="147" xr:uid="{00000000-0005-0000-0000-000069000000}"/>
    <cellStyle name="Normal 11" xfId="159" xr:uid="{BC88D033-C79A-4C18-AF27-C4516F45DD69}"/>
    <cellStyle name="Normal 11 2 3" xfId="142" xr:uid="{00000000-0005-0000-0000-00006A000000}"/>
    <cellStyle name="Normal 12" xfId="161" xr:uid="{B35043C2-833F-4F25-A803-A17B0161130E}"/>
    <cellStyle name="Normal 13" xfId="163" xr:uid="{FB112F23-5E81-4621-8593-07D0260D0878}"/>
    <cellStyle name="Normal 13 2" xfId="164" xr:uid="{59D7DC4A-D448-4C48-BADC-A4F3DF0AABFC}"/>
    <cellStyle name="Normal 2" xfId="89" xr:uid="{00000000-0005-0000-0000-00006B000000}"/>
    <cellStyle name="Normal 2 13" xfId="154" xr:uid="{00000000-0005-0000-0000-00006C000000}"/>
    <cellStyle name="Normal 2 2" xfId="90" xr:uid="{00000000-0005-0000-0000-00006D000000}"/>
    <cellStyle name="Normal 2 3" xfId="156" xr:uid="{00000000-0005-0000-0000-00006E000000}"/>
    <cellStyle name="Normal 3" xfId="91" xr:uid="{00000000-0005-0000-0000-00006F000000}"/>
    <cellStyle name="Normal 3 2" xfId="92" xr:uid="{00000000-0005-0000-0000-000070000000}"/>
    <cellStyle name="Normal 3 2 3" xfId="134" xr:uid="{00000000-0005-0000-0000-000071000000}"/>
    <cellStyle name="Normal 3 3" xfId="124" xr:uid="{00000000-0005-0000-0000-000072000000}"/>
    <cellStyle name="Normal 4" xfId="93" xr:uid="{00000000-0005-0000-0000-000073000000}"/>
    <cellStyle name="Normal 4 2" xfId="130" xr:uid="{00000000-0005-0000-0000-000074000000}"/>
    <cellStyle name="Normal 42" xfId="146" xr:uid="{00000000-0005-0000-0000-000075000000}"/>
    <cellStyle name="Normal 42 4" xfId="153" xr:uid="{00000000-0005-0000-0000-000076000000}"/>
    <cellStyle name="Normal 5" xfId="122" xr:uid="{00000000-0005-0000-0000-000077000000}"/>
    <cellStyle name="Normal 6" xfId="139" xr:uid="{00000000-0005-0000-0000-000078000000}"/>
    <cellStyle name="Normal 7" xfId="155" xr:uid="{00000000-0005-0000-0000-000079000000}"/>
    <cellStyle name="Normal 8" xfId="158" xr:uid="{E73B274E-2469-4429-8F2A-5AA4C3474C45}"/>
    <cellStyle name="Normal 9" xfId="157" xr:uid="{00000000-0005-0000-0000-00007A000000}"/>
    <cellStyle name="Normal_2010 06 02 - Urgent RIN for Vic DNSPs revised proposals" xfId="94" xr:uid="{00000000-0005-0000-0000-00007B000000}"/>
    <cellStyle name="Normal_2010 06 22 - AA - Scheme Templates for data collection" xfId="95" xr:uid="{00000000-0005-0000-0000-00007C000000}"/>
    <cellStyle name="Normal_2010 06 22 - IE - Scheme Template for data collection" xfId="96" xr:uid="{00000000-0005-0000-0000-00007D000000}"/>
    <cellStyle name="Normal_Book1" xfId="97" xr:uid="{00000000-0005-0000-0000-00007E000000}"/>
    <cellStyle name="Normal_D11 2371025  Financial information - 2012 Draft RIN - Ausgrid" xfId="98" xr:uid="{00000000-0005-0000-0000-000080000000}"/>
    <cellStyle name="Normal_D11 2371025  Financial information - 2012 Draft RIN - Ausgrid 2" xfId="99" xr:uid="{00000000-0005-0000-0000-000081000000}"/>
    <cellStyle name="Normal_D11 2371025  Financial information - 2012 Draft RIN - Ausgrid 2 2" xfId="141" xr:uid="{00000000-0005-0000-0000-000082000000}"/>
    <cellStyle name="Normal_D12 1569  Opex, DMIS, EBSS - 2012 draft RIN - Ausgrid" xfId="100" xr:uid="{00000000-0005-0000-0000-000085000000}"/>
    <cellStyle name="Normal_D12 16703  Overheads, Avoided Cost, ACS, Demand and Revenue - 2012 draft RIN - Ausgrid" xfId="101" xr:uid="{00000000-0005-0000-0000-000086000000}"/>
    <cellStyle name="Normal_D12 16703  Overheads, Avoided Cost, ACS, Demand and Revenue - 2012 draft RIN - Ausgrid 2" xfId="102" xr:uid="{00000000-0005-0000-0000-000087000000}"/>
    <cellStyle name="Normal_D12 16703  Overheads, Avoided Cost, ACS, Demand and Revenue - 2012 draft RIN - Ausgrid 3" xfId="145" xr:uid="{00000000-0005-0000-0000-000089000000}"/>
    <cellStyle name="Normal_Sheet1" xfId="103" xr:uid="{00000000-0005-0000-0000-00008A000000}"/>
    <cellStyle name="Note" xfId="104" builtinId="10" customBuiltin="1"/>
    <cellStyle name="Note 2" xfId="105" xr:uid="{00000000-0005-0000-0000-00008D000000}"/>
    <cellStyle name="Output" xfId="106" builtinId="21" customBuiltin="1"/>
    <cellStyle name="Output 2" xfId="107" xr:uid="{00000000-0005-0000-0000-00008F000000}"/>
    <cellStyle name="Per cent" xfId="108" builtinId="5"/>
    <cellStyle name="Percent 10" xfId="151" xr:uid="{00000000-0005-0000-0000-000091000000}"/>
    <cellStyle name="Percent 2" xfId="109" xr:uid="{00000000-0005-0000-0000-000092000000}"/>
    <cellStyle name="Percent 2 2" xfId="144" xr:uid="{00000000-0005-0000-0000-000093000000}"/>
    <cellStyle name="Percent 3" xfId="129" xr:uid="{00000000-0005-0000-0000-000094000000}"/>
    <cellStyle name="Percent 3 2" xfId="138" xr:uid="{00000000-0005-0000-0000-000095000000}"/>
    <cellStyle name="Percent 4" xfId="149" xr:uid="{00000000-0005-0000-0000-000096000000}"/>
    <cellStyle name="Style 1" xfId="110" xr:uid="{00000000-0005-0000-0000-000097000000}"/>
    <cellStyle name="Style 1 2" xfId="111" xr:uid="{00000000-0005-0000-0000-000098000000}"/>
    <cellStyle name="Style 1 2 2" xfId="112" xr:uid="{00000000-0005-0000-0000-000099000000}"/>
    <cellStyle name="Style 1 3" xfId="113" xr:uid="{00000000-0005-0000-0000-00009A000000}"/>
    <cellStyle name="Subtitle" xfId="114" xr:uid="{00000000-0005-0000-0000-00009B000000}"/>
    <cellStyle name="Table Heading" xfId="115" xr:uid="{00000000-0005-0000-0000-00009C000000}"/>
    <cellStyle name="Table Text" xfId="116" xr:uid="{00000000-0005-0000-0000-00009D000000}"/>
    <cellStyle name="Table Text With Lines" xfId="117" xr:uid="{00000000-0005-0000-0000-00009E000000}"/>
    <cellStyle name="Table Total Row" xfId="118" xr:uid="{00000000-0005-0000-0000-00009F000000}"/>
    <cellStyle name="Title" xfId="119" builtinId="15" customBuiltin="1"/>
    <cellStyle name="Total" xfId="120" builtinId="25" customBuiltin="1"/>
    <cellStyle name="Warning Text" xfId="121" builtinId="11" customBuiltin="1"/>
  </cellStyles>
  <dxfs count="11">
    <dxf>
      <font>
        <outline val="0"/>
        <shadow val="0"/>
        <u val="none"/>
        <vertAlign val="baseline"/>
        <sz val="11"/>
        <name val="Arial"/>
        <scheme val="none"/>
      </font>
      <numFmt numFmtId="0" formatCode="General"/>
      <alignment horizontal="general" vertical="top" textRotation="0" wrapText="1"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numFmt numFmtId="0" formatCode="General"/>
      <alignment horizontal="left" vertical="top" textRotation="0" wrapText="0" indent="0" justifyLastLine="0" shrinkToFit="0" readingOrder="0"/>
    </dxf>
    <dxf>
      <font>
        <outline val="0"/>
        <shadow val="0"/>
        <u val="none"/>
        <vertAlign val="baseline"/>
        <sz val="11"/>
        <name val="Arial"/>
        <scheme val="none"/>
      </font>
      <numFmt numFmtId="0" formatCode="General"/>
      <alignment vertical="top" textRotation="0" indent="0" justifyLastLine="0" shrinkToFit="0" readingOrder="0"/>
    </dxf>
    <dxf>
      <font>
        <outline val="0"/>
        <shadow val="0"/>
        <u val="none"/>
        <vertAlign val="baseline"/>
        <sz val="11"/>
        <name val="Arial"/>
        <scheme val="none"/>
      </font>
      <alignment horizontal="center" vertical="top" textRotation="0" wrapText="0" indent="0" justifyLastLine="0" shrinkToFit="0" readingOrder="0"/>
    </dxf>
    <dxf>
      <font>
        <outline val="0"/>
        <shadow val="0"/>
        <u val="none"/>
        <vertAlign val="baseline"/>
        <sz val="11"/>
        <name val="Arial"/>
        <scheme val="none"/>
      </font>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1" indent="0" justifyLastLine="0" shrinkToFit="0" readingOrder="0"/>
    </dxf>
    <dxf>
      <font>
        <b/>
        <i val="0"/>
        <color rgb="FFFFFFFF"/>
      </font>
      <fill>
        <patternFill>
          <bgColor theme="3"/>
        </patternFill>
      </fill>
      <border>
        <left/>
        <right/>
        <top style="thin">
          <color theme="4"/>
        </top>
        <bottom style="thin">
          <color theme="4"/>
        </bottom>
        <vertical style="thin">
          <color rgb="FFFFFFFF"/>
        </vertical>
        <horizontal style="thin">
          <color rgb="FFFFFFFF"/>
        </horizontal>
      </border>
    </dxf>
    <dxf>
      <font>
        <b val="0"/>
        <i val="0"/>
        <color theme="1"/>
        <name val="Arial"/>
        <scheme val="minor"/>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ERA Table Grid" pivot="0" count="2" xr9:uid="{00000000-0011-0000-FFFF-FFFF00000000}">
      <tableStyleElement type="wholeTable" dxfId="10"/>
      <tableStyleElement type="headerRow" dxfId="9"/>
    </tableStyle>
  </tableStyles>
  <colors>
    <mruColors>
      <color rgb="FFD7F1FC"/>
      <color rgb="FFCCECFF"/>
      <color rgb="FF0000FF"/>
      <color rgb="FFCC99FF"/>
      <color rgb="FFFFCCFF"/>
      <color rgb="FFF1E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37" Type="http://schemas.openxmlformats.org/officeDocument/2006/relationships/customXml" Target="../customXml/item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35" Type="http://schemas.openxmlformats.org/officeDocument/2006/relationships/customXml" Target="../customXml/item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image" Target="../media/image1.png"/><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30480</xdr:colOff>
      <xdr:row>0</xdr:row>
      <xdr:rowOff>30480</xdr:rowOff>
    </xdr:from>
    <xdr:to>
      <xdr:col>4</xdr:col>
      <xdr:colOff>1562100</xdr:colOff>
      <xdr:row>2</xdr:row>
      <xdr:rowOff>46990</xdr:rowOff>
    </xdr:to>
    <xdr:pic>
      <xdr:nvPicPr>
        <xdr:cNvPr id="10650" name="Picture 1">
          <a:extLst>
            <a:ext uri="{FF2B5EF4-FFF2-40B4-BE49-F238E27FC236}">
              <a16:creationId xmlns:a16="http://schemas.microsoft.com/office/drawing/2014/main" id="{00000000-0008-0000-0100-00009A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30480"/>
          <a:ext cx="15163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16193</xdr:rowOff>
    </xdr:from>
    <xdr:to>
      <xdr:col>4</xdr:col>
      <xdr:colOff>128662</xdr:colOff>
      <xdr:row>8</xdr:row>
      <xdr:rowOff>16193</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00000000-0008-0000-0200-0000010C0000}"/>
            </a:ext>
          </a:extLst>
        </xdr:cNvPr>
        <xdr:cNvSpPr>
          <a:spLocks noChangeArrowheads="1"/>
        </xdr:cNvSpPr>
      </xdr:nvSpPr>
      <xdr:spPr bwMode="auto">
        <a:xfrm>
          <a:off x="876300" y="1143001"/>
          <a:ext cx="2743200" cy="571500"/>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algn="l" rtl="0">
            <a:defRPr sz="1000"/>
          </a:pPr>
          <a:r>
            <a:rPr lang="en-AU" sz="1000" b="1" i="0" u="none" strike="noStrike" baseline="0">
              <a:solidFill>
                <a:schemeClr val="bg1"/>
              </a:solidFill>
              <a:latin typeface="Arial"/>
              <a:cs typeface="Arial"/>
            </a:rPr>
            <a:t>Cover sheet</a:t>
          </a:r>
        </a:p>
      </xdr:txBody>
    </xdr:sp>
    <xdr:clientData/>
  </xdr:twoCellAnchor>
  <xdr:twoCellAnchor>
    <xdr:from>
      <xdr:col>2</xdr:col>
      <xdr:colOff>0</xdr:colOff>
      <xdr:row>9</xdr:row>
      <xdr:rowOff>6666</xdr:rowOff>
    </xdr:from>
    <xdr:to>
      <xdr:col>4</xdr:col>
      <xdr:colOff>124929</xdr:colOff>
      <xdr:row>12</xdr:row>
      <xdr:rowOff>16226</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00000000-0008-0000-0200-0000030C0000}"/>
            </a:ext>
          </a:extLst>
        </xdr:cNvPr>
        <xdr:cNvSpPr>
          <a:spLocks noChangeArrowheads="1"/>
        </xdr:cNvSpPr>
      </xdr:nvSpPr>
      <xdr:spPr bwMode="auto">
        <a:xfrm>
          <a:off x="885825" y="1903094"/>
          <a:ext cx="2724150" cy="573406"/>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marL="0" indent="0" algn="l" rtl="0">
            <a:defRPr sz="1000"/>
          </a:pPr>
          <a:r>
            <a:rPr lang="en-AU" sz="1000" b="1" i="0" u="none" strike="noStrike" baseline="0">
              <a:solidFill>
                <a:schemeClr val="bg1"/>
              </a:solidFill>
              <a:latin typeface="Arial"/>
              <a:ea typeface="+mn-ea"/>
              <a:cs typeface="Arial"/>
            </a:rPr>
            <a:t>1. Pipeline information</a:t>
          </a:r>
        </a:p>
      </xdr:txBody>
    </xdr:sp>
    <xdr:clientData/>
  </xdr:twoCellAnchor>
  <xdr:twoCellAnchor>
    <xdr:from>
      <xdr:col>2</xdr:col>
      <xdr:colOff>20226</xdr:colOff>
      <xdr:row>16</xdr:row>
      <xdr:rowOff>69250</xdr:rowOff>
    </xdr:from>
    <xdr:to>
      <xdr:col>4</xdr:col>
      <xdr:colOff>132268</xdr:colOff>
      <xdr:row>19</xdr:row>
      <xdr:rowOff>69532</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00000000-0008-0000-0200-0000040C0000}"/>
            </a:ext>
          </a:extLst>
        </xdr:cNvPr>
        <xdr:cNvSpPr>
          <a:spLocks noChangeArrowheads="1"/>
        </xdr:cNvSpPr>
      </xdr:nvSpPr>
      <xdr:spPr bwMode="auto">
        <a:xfrm>
          <a:off x="922244" y="3322038"/>
          <a:ext cx="2706781" cy="571782"/>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2. Revenues and expenses</a:t>
          </a:r>
        </a:p>
      </xdr:txBody>
    </xdr:sp>
    <xdr:clientData/>
  </xdr:twoCellAnchor>
  <xdr:twoCellAnchor>
    <xdr:from>
      <xdr:col>2</xdr:col>
      <xdr:colOff>162653</xdr:colOff>
      <xdr:row>27</xdr:row>
      <xdr:rowOff>100236</xdr:rowOff>
    </xdr:from>
    <xdr:to>
      <xdr:col>4</xdr:col>
      <xdr:colOff>244931</xdr:colOff>
      <xdr:row>30</xdr:row>
      <xdr:rowOff>107951</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00000000-0008-0000-0200-0000060C0000}"/>
            </a:ext>
          </a:extLst>
        </xdr:cNvPr>
        <xdr:cNvSpPr>
          <a:spLocks noChangeArrowheads="1"/>
        </xdr:cNvSpPr>
      </xdr:nvSpPr>
      <xdr:spPr bwMode="auto">
        <a:xfrm>
          <a:off x="1131346" y="5479004"/>
          <a:ext cx="2667266" cy="61529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165287</xdr:colOff>
      <xdr:row>23</xdr:row>
      <xdr:rowOff>107633</xdr:rowOff>
    </xdr:from>
    <xdr:to>
      <xdr:col>4</xdr:col>
      <xdr:colOff>259697</xdr:colOff>
      <xdr:row>27</xdr:row>
      <xdr:rowOff>19461</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00000000-0008-0000-0200-0000120C0000}"/>
            </a:ext>
          </a:extLst>
        </xdr:cNvPr>
        <xdr:cNvSpPr>
          <a:spLocks noChangeArrowheads="1"/>
        </xdr:cNvSpPr>
      </xdr:nvSpPr>
      <xdr:spPr bwMode="auto">
        <a:xfrm>
          <a:off x="1133980" y="4760596"/>
          <a:ext cx="2688127" cy="60171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182879</xdr:colOff>
      <xdr:row>12</xdr:row>
      <xdr:rowOff>65162</xdr:rowOff>
    </xdr:from>
    <xdr:to>
      <xdr:col>4</xdr:col>
      <xdr:colOff>275793</xdr:colOff>
      <xdr:row>15</xdr:row>
      <xdr:rowOff>64998</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00000000-0008-0000-0200-00004C0C0000}"/>
            </a:ext>
          </a:extLst>
        </xdr:cNvPr>
        <xdr:cNvSpPr>
          <a:spLocks noChangeArrowheads="1"/>
        </xdr:cNvSpPr>
      </xdr:nvSpPr>
      <xdr:spPr bwMode="auto">
        <a:xfrm>
          <a:off x="1266824" y="26378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176212</xdr:colOff>
      <xdr:row>31</xdr:row>
      <xdr:rowOff>59503</xdr:rowOff>
    </xdr:from>
    <xdr:to>
      <xdr:col>4</xdr:col>
      <xdr:colOff>259601</xdr:colOff>
      <xdr:row>34</xdr:row>
      <xdr:rowOff>58137</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00000000-0008-0000-0200-0000530C0000}"/>
            </a:ext>
          </a:extLst>
        </xdr:cNvPr>
        <xdr:cNvSpPr>
          <a:spLocks noChangeArrowheads="1"/>
        </xdr:cNvSpPr>
      </xdr:nvSpPr>
      <xdr:spPr bwMode="auto">
        <a:xfrm>
          <a:off x="1152525" y="6175506"/>
          <a:ext cx="2669476" cy="570134"/>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5</xdr:col>
      <xdr:colOff>93233</xdr:colOff>
      <xdr:row>5</xdr:row>
      <xdr:rowOff>17761</xdr:rowOff>
    </xdr:from>
    <xdr:to>
      <xdr:col>8</xdr:col>
      <xdr:colOff>8491</xdr:colOff>
      <xdr:row>7</xdr:row>
      <xdr:rowOff>152516</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00000000-0008-0000-0200-0000550C0000}"/>
            </a:ext>
          </a:extLst>
        </xdr:cNvPr>
        <xdr:cNvSpPr>
          <a:spLocks noChangeArrowheads="1"/>
        </xdr:cNvSpPr>
      </xdr:nvSpPr>
      <xdr:spPr bwMode="auto">
        <a:xfrm>
          <a:off x="4692856" y="1150284"/>
          <a:ext cx="2841420" cy="545135"/>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3. Statement of pipeline assets</a:t>
          </a:r>
        </a:p>
      </xdr:txBody>
    </xdr:sp>
    <xdr:clientData/>
  </xdr:twoCellAnchor>
  <xdr:twoCellAnchor>
    <xdr:from>
      <xdr:col>5</xdr:col>
      <xdr:colOff>54062</xdr:colOff>
      <xdr:row>24</xdr:row>
      <xdr:rowOff>30647</xdr:rowOff>
    </xdr:from>
    <xdr:to>
      <xdr:col>8</xdr:col>
      <xdr:colOff>31449</xdr:colOff>
      <xdr:row>27</xdr:row>
      <xdr:rowOff>30388</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0000000-0008-0000-0200-0000650C0000}"/>
            </a:ext>
          </a:extLst>
        </xdr:cNvPr>
        <xdr:cNvSpPr>
          <a:spLocks noChangeAspect="1" noChangeArrowheads="1"/>
        </xdr:cNvSpPr>
      </xdr:nvSpPr>
      <xdr:spPr bwMode="auto">
        <a:xfrm>
          <a:off x="4202200" y="4801720"/>
          <a:ext cx="2493875"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5. Weighted average price</a:t>
          </a:r>
        </a:p>
      </xdr:txBody>
    </xdr:sp>
    <xdr:clientData/>
  </xdr:twoCellAnchor>
  <xdr:twoCellAnchor>
    <xdr:from>
      <xdr:col>5</xdr:col>
      <xdr:colOff>47346</xdr:colOff>
      <xdr:row>31</xdr:row>
      <xdr:rowOff>81747</xdr:rowOff>
    </xdr:from>
    <xdr:to>
      <xdr:col>8</xdr:col>
      <xdr:colOff>6677</xdr:colOff>
      <xdr:row>34</xdr:row>
      <xdr:rowOff>185948</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00000000-0008-0000-0200-0000680C0000}"/>
            </a:ext>
          </a:extLst>
        </xdr:cNvPr>
        <xdr:cNvSpPr>
          <a:spLocks noChangeArrowheads="1"/>
        </xdr:cNvSpPr>
      </xdr:nvSpPr>
      <xdr:spPr bwMode="auto">
        <a:xfrm>
          <a:off x="4632681" y="6232040"/>
          <a:ext cx="2833014" cy="598064"/>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6. Notes</a:t>
          </a:r>
        </a:p>
      </xdr:txBody>
    </xdr:sp>
    <xdr:clientData/>
  </xdr:twoCellAnchor>
  <xdr:twoCellAnchor>
    <xdr:from>
      <xdr:col>6</xdr:col>
      <xdr:colOff>98443</xdr:colOff>
      <xdr:row>8</xdr:row>
      <xdr:rowOff>62471</xdr:rowOff>
    </xdr:from>
    <xdr:to>
      <xdr:col>8</xdr:col>
      <xdr:colOff>168888</xdr:colOff>
      <xdr:row>11</xdr:row>
      <xdr:rowOff>70011</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00000000-0008-0000-0200-000015000000}"/>
            </a:ext>
          </a:extLst>
        </xdr:cNvPr>
        <xdr:cNvSpPr>
          <a:spLocks noChangeArrowheads="1"/>
        </xdr:cNvSpPr>
      </xdr:nvSpPr>
      <xdr:spPr bwMode="auto">
        <a:xfrm>
          <a:off x="5065731" y="1806499"/>
          <a:ext cx="2649720" cy="57131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176492</xdr:colOff>
      <xdr:row>20</xdr:row>
      <xdr:rowOff>51155</xdr:rowOff>
    </xdr:from>
    <xdr:to>
      <xdr:col>4</xdr:col>
      <xdr:colOff>275149</xdr:colOff>
      <xdr:row>23</xdr:row>
      <xdr:rowOff>55834</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00000000-0008-0000-0200-000018000000}"/>
            </a:ext>
          </a:extLst>
        </xdr:cNvPr>
        <xdr:cNvSpPr>
          <a:spLocks noChangeArrowheads="1"/>
        </xdr:cNvSpPr>
      </xdr:nvSpPr>
      <xdr:spPr bwMode="auto">
        <a:xfrm>
          <a:off x="1271867" y="409070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5</xdr:col>
      <xdr:colOff>77657</xdr:colOff>
      <xdr:row>16</xdr:row>
      <xdr:rowOff>58156</xdr:rowOff>
    </xdr:from>
    <xdr:to>
      <xdr:col>8</xdr:col>
      <xdr:colOff>31635</xdr:colOff>
      <xdr:row>19</xdr:row>
      <xdr:rowOff>57894</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00000000-0008-0000-0200-00001F000000}"/>
            </a:ext>
          </a:extLst>
        </xdr:cNvPr>
        <xdr:cNvSpPr>
          <a:spLocks noChangeArrowheads="1"/>
        </xdr:cNvSpPr>
      </xdr:nvSpPr>
      <xdr:spPr bwMode="auto">
        <a:xfrm>
          <a:off x="4213412" y="3369047"/>
          <a:ext cx="2492188"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4.  Recovered capital</a:t>
          </a:r>
        </a:p>
      </xdr:txBody>
    </xdr:sp>
    <xdr:clientData/>
  </xdr:twoCellAnchor>
  <xdr:twoCellAnchor>
    <xdr:from>
      <xdr:col>6</xdr:col>
      <xdr:colOff>99624</xdr:colOff>
      <xdr:row>27</xdr:row>
      <xdr:rowOff>85611</xdr:rowOff>
    </xdr:from>
    <xdr:to>
      <xdr:col>8</xdr:col>
      <xdr:colOff>168830</xdr:colOff>
      <xdr:row>30</xdr:row>
      <xdr:rowOff>93086</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00000000-0008-0000-0200-00001B000000}"/>
            </a:ext>
          </a:extLst>
        </xdr:cNvPr>
        <xdr:cNvSpPr>
          <a:spLocks noChangeArrowheads="1"/>
        </xdr:cNvSpPr>
      </xdr:nvSpPr>
      <xdr:spPr bwMode="auto">
        <a:xfrm>
          <a:off x="5048814" y="5466284"/>
          <a:ext cx="2666544" cy="5846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93961</xdr:colOff>
      <xdr:row>12</xdr:row>
      <xdr:rowOff>23754</xdr:rowOff>
    </xdr:from>
    <xdr:to>
      <xdr:col>8</xdr:col>
      <xdr:colOff>168489</xdr:colOff>
      <xdr:row>15</xdr:row>
      <xdr:rowOff>41889</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00000000-0008-0000-0200-000023000000}"/>
            </a:ext>
          </a:extLst>
        </xdr:cNvPr>
        <xdr:cNvSpPr>
          <a:spLocks noChangeArrowheads="1"/>
        </xdr:cNvSpPr>
      </xdr:nvSpPr>
      <xdr:spPr bwMode="auto">
        <a:xfrm>
          <a:off x="5047914" y="2512637"/>
          <a:ext cx="2667226" cy="56190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72053</xdr:colOff>
      <xdr:row>20</xdr:row>
      <xdr:rowOff>20786</xdr:rowOff>
    </xdr:from>
    <xdr:to>
      <xdr:col>8</xdr:col>
      <xdr:colOff>168479</xdr:colOff>
      <xdr:row>23</xdr:row>
      <xdr:rowOff>20598</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00000000-0008-0000-0200-000024000000}"/>
            </a:ext>
          </a:extLst>
        </xdr:cNvPr>
        <xdr:cNvSpPr>
          <a:spLocks noChangeArrowheads="1"/>
        </xdr:cNvSpPr>
      </xdr:nvSpPr>
      <xdr:spPr bwMode="auto">
        <a:xfrm>
          <a:off x="5030768" y="4018429"/>
          <a:ext cx="2684354" cy="590362"/>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5</xdr:col>
      <xdr:colOff>53340</xdr:colOff>
      <xdr:row>36</xdr:row>
      <xdr:rowOff>0</xdr:rowOff>
    </xdr:from>
    <xdr:to>
      <xdr:col>8</xdr:col>
      <xdr:colOff>12358</xdr:colOff>
      <xdr:row>38</xdr:row>
      <xdr:rowOff>99769</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00000000-0008-0000-0200-000016000000}"/>
            </a:ext>
          </a:extLst>
        </xdr:cNvPr>
        <xdr:cNvSpPr>
          <a:spLocks noChangeArrowheads="1"/>
        </xdr:cNvSpPr>
      </xdr:nvSpPr>
      <xdr:spPr bwMode="auto">
        <a:xfrm>
          <a:off x="4644390" y="7010400"/>
          <a:ext cx="2827003" cy="56388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Amendment record</a:t>
          </a:r>
        </a:p>
      </xdr:txBody>
    </xdr:sp>
    <xdr:clientData/>
  </xdr:twoCellAnchor>
  <xdr:twoCellAnchor editAs="oneCell">
    <xdr:from>
      <xdr:col>1</xdr:col>
      <xdr:colOff>30480</xdr:colOff>
      <xdr:row>1</xdr:row>
      <xdr:rowOff>30480</xdr:rowOff>
    </xdr:from>
    <xdr:to>
      <xdr:col>3</xdr:col>
      <xdr:colOff>30480</xdr:colOff>
      <xdr:row>3</xdr:row>
      <xdr:rowOff>38100</xdr:rowOff>
    </xdr:to>
    <xdr:pic>
      <xdr:nvPicPr>
        <xdr:cNvPr id="95959" name="Picture 1">
          <a:extLst>
            <a:ext uri="{FF2B5EF4-FFF2-40B4-BE49-F238E27FC236}">
              <a16:creationId xmlns:a16="http://schemas.microsoft.com/office/drawing/2014/main" id="{00000000-0008-0000-0200-0000D77601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7680" y="320040"/>
          <a:ext cx="169164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30" name="Group 1">
          <a:extLst>
            <a:ext uri="{FF2B5EF4-FFF2-40B4-BE49-F238E27FC236}">
              <a16:creationId xmlns:a16="http://schemas.microsoft.com/office/drawing/2014/main" id="{00000000-0008-0000-0300-0000967C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3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6" name="Picture 3">
            <a:extLst>
              <a:ext uri="{FF2B5EF4-FFF2-40B4-BE49-F238E27FC236}">
                <a16:creationId xmlns:a16="http://schemas.microsoft.com/office/drawing/2014/main" id="{00000000-0008-0000-0300-00009C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31" name="Group 7">
          <a:extLst>
            <a:ext uri="{FF2B5EF4-FFF2-40B4-BE49-F238E27FC236}">
              <a16:creationId xmlns:a16="http://schemas.microsoft.com/office/drawing/2014/main" id="{00000000-0008-0000-0300-0000977C0100}"/>
            </a:ext>
          </a:extLst>
        </xdr:cNvPr>
        <xdr:cNvGrpSpPr>
          <a:grpSpLocks/>
        </xdr:cNvGrpSpPr>
      </xdr:nvGrpSpPr>
      <xdr:grpSpPr bwMode="auto">
        <a:xfrm>
          <a:off x="0" y="0"/>
          <a:ext cx="8953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3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4" name="Picture 9">
            <a:extLst>
              <a:ext uri="{FF2B5EF4-FFF2-40B4-BE49-F238E27FC236}">
                <a16:creationId xmlns:a16="http://schemas.microsoft.com/office/drawing/2014/main" id="{00000000-0008-0000-0300-00009A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2138</xdr:colOff>
      <xdr:row>0</xdr:row>
      <xdr:rowOff>352424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300-000008000000}"/>
            </a:ext>
          </a:extLst>
        </xdr:cNvPr>
        <xdr:cNvSpPr>
          <a:spLocks noChangeArrowheads="1"/>
        </xdr:cNvSpPr>
      </xdr:nvSpPr>
      <xdr:spPr bwMode="auto">
        <a:xfrm>
          <a:off x="0" y="0"/>
          <a:ext cx="907013" cy="3524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1009650</xdr:colOff>
      <xdr:row>1</xdr:row>
      <xdr:rowOff>16543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400-000002000000}"/>
            </a:ext>
          </a:extLst>
        </xdr:cNvPr>
        <xdr:cNvSpPr>
          <a:spLocks noChangeArrowheads="1"/>
        </xdr:cNvSpPr>
      </xdr:nvSpPr>
      <xdr:spPr bwMode="auto">
        <a:xfrm>
          <a:off x="0" y="0"/>
          <a:ext cx="1009650" cy="28324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500-000002000000}"/>
            </a:ext>
          </a:extLst>
        </xdr:cNvPr>
        <xdr:cNvSpPr>
          <a:spLocks noChangeArrowheads="1"/>
        </xdr:cNvSpPr>
      </xdr:nvSpPr>
      <xdr:spPr bwMode="auto">
        <a:xfrm>
          <a:off x="0" y="0"/>
          <a:ext cx="800100" cy="2381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600-000002000000}"/>
            </a:ext>
          </a:extLst>
        </xdr:cNvPr>
        <xdr:cNvSpPr>
          <a:spLocks noChangeArrowheads="1"/>
        </xdr:cNvSpPr>
      </xdr:nvSpPr>
      <xdr:spPr bwMode="auto">
        <a:xfrm>
          <a:off x="0" y="0"/>
          <a:ext cx="81915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387" name="Group 1">
          <a:extLst>
            <a:ext uri="{FF2B5EF4-FFF2-40B4-BE49-F238E27FC236}">
              <a16:creationId xmlns:a16="http://schemas.microsoft.com/office/drawing/2014/main" id="{00000000-0008-0000-0700-00003B84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7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3" name="Picture 3">
            <a:extLst>
              <a:ext uri="{FF2B5EF4-FFF2-40B4-BE49-F238E27FC236}">
                <a16:creationId xmlns:a16="http://schemas.microsoft.com/office/drawing/2014/main" id="{00000000-0008-0000-0700-000041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388" name="Group 7">
          <a:extLst>
            <a:ext uri="{FF2B5EF4-FFF2-40B4-BE49-F238E27FC236}">
              <a16:creationId xmlns:a16="http://schemas.microsoft.com/office/drawing/2014/main" id="{00000000-0008-0000-0700-00003C840100}"/>
            </a:ext>
          </a:extLst>
        </xdr:cNvPr>
        <xdr:cNvGrpSpPr>
          <a:grpSpLocks/>
        </xdr:cNvGrpSpPr>
      </xdr:nvGrpSpPr>
      <xdr:grpSpPr bwMode="auto">
        <a:xfrm>
          <a:off x="0" y="0"/>
          <a:ext cx="8953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7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1" name="Picture 9">
            <a:extLst>
              <a:ext uri="{FF2B5EF4-FFF2-40B4-BE49-F238E27FC236}">
                <a16:creationId xmlns:a16="http://schemas.microsoft.com/office/drawing/2014/main" id="{00000000-0008-0000-0700-00003F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262874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700-000008000000}"/>
            </a:ext>
          </a:extLst>
        </xdr:cNvPr>
        <xdr:cNvSpPr>
          <a:spLocks noChangeArrowheads="1"/>
        </xdr:cNvSpPr>
      </xdr:nvSpPr>
      <xdr:spPr bwMode="auto">
        <a:xfrm>
          <a:off x="0" y="0"/>
          <a:ext cx="800100"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1921</xdr:colOff>
      <xdr:row>1</xdr:row>
      <xdr:rowOff>28575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0" y="0"/>
          <a:ext cx="944896"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0</xdr:colOff>
      <xdr:row>1</xdr:row>
      <xdr:rowOff>3685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1" y="0"/>
          <a:ext cx="781049"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4040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rrowheads="1"/>
        </xdr:cNvSpPr>
      </xdr:nvSpPr>
      <xdr:spPr bwMode="auto">
        <a:xfrm>
          <a:off x="0" y="0"/>
          <a:ext cx="800100" cy="25526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800100"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1959</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rrowheads="1"/>
        </xdr:cNvSpPr>
      </xdr:nvSpPr>
      <xdr:spPr bwMode="auto">
        <a:xfrm>
          <a:off x="0" y="0"/>
          <a:ext cx="809625"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93310</xdr:colOff>
      <xdr:row>59</xdr:row>
      <xdr:rowOff>122475</xdr:rowOff>
    </xdr:to>
    <xdr:pic>
      <xdr:nvPicPr>
        <xdr:cNvPr id="2" name="Picture 1">
          <a:extLst>
            <a:ext uri="{FF2B5EF4-FFF2-40B4-BE49-F238E27FC236}">
              <a16:creationId xmlns:a16="http://schemas.microsoft.com/office/drawing/2014/main" id="{41E6FDD9-DAC1-7FBB-3F9B-6ECA71082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85725</xdr:colOff>
      <xdr:row>0</xdr:row>
      <xdr:rowOff>0</xdr:rowOff>
    </xdr:from>
    <xdr:to>
      <xdr:col>22</xdr:col>
      <xdr:colOff>179035</xdr:colOff>
      <xdr:row>59</xdr:row>
      <xdr:rowOff>122475</xdr:rowOff>
    </xdr:to>
    <xdr:pic>
      <xdr:nvPicPr>
        <xdr:cNvPr id="3" name="Picture 2">
          <a:extLst>
            <a:ext uri="{FF2B5EF4-FFF2-40B4-BE49-F238E27FC236}">
              <a16:creationId xmlns:a16="http://schemas.microsoft.com/office/drawing/2014/main" id="{285B06B9-46D6-2063-820B-8DD3402E90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9525"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3062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62000" cy="2697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2058</xdr:colOff>
      <xdr:row>1</xdr:row>
      <xdr:rowOff>31317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0" y="0"/>
          <a:ext cx="847724" cy="2893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93310</xdr:colOff>
      <xdr:row>59</xdr:row>
      <xdr:rowOff>122475</xdr:rowOff>
    </xdr:to>
    <xdr:pic>
      <xdr:nvPicPr>
        <xdr:cNvPr id="3" name="Picture 2">
          <a:extLst>
            <a:ext uri="{FF2B5EF4-FFF2-40B4-BE49-F238E27FC236}">
              <a16:creationId xmlns:a16="http://schemas.microsoft.com/office/drawing/2014/main" id="{A9BA1184-E8AD-E3BB-E27A-478B80543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114300</xdr:colOff>
      <xdr:row>0</xdr:row>
      <xdr:rowOff>0</xdr:rowOff>
    </xdr:from>
    <xdr:to>
      <xdr:col>22</xdr:col>
      <xdr:colOff>207610</xdr:colOff>
      <xdr:row>59</xdr:row>
      <xdr:rowOff>122475</xdr:rowOff>
    </xdr:to>
    <xdr:pic>
      <xdr:nvPicPr>
        <xdr:cNvPr id="4" name="Picture 3">
          <a:extLst>
            <a:ext uri="{FF2B5EF4-FFF2-40B4-BE49-F238E27FC236}">
              <a16:creationId xmlns:a16="http://schemas.microsoft.com/office/drawing/2014/main" id="{461A290D-8458-80D0-F23D-DFBBAA3101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810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805295</xdr:colOff>
      <xdr:row>1</xdr:row>
      <xdr:rowOff>15341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805295" cy="27511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4002" name="Group 1">
          <a:extLst>
            <a:ext uri="{FF2B5EF4-FFF2-40B4-BE49-F238E27FC236}">
              <a16:creationId xmlns:a16="http://schemas.microsoft.com/office/drawing/2014/main" id="{00000000-0008-0000-1200-0000326F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8" name="Picture 3">
            <a:extLst>
              <a:ext uri="{FF2B5EF4-FFF2-40B4-BE49-F238E27FC236}">
                <a16:creationId xmlns:a16="http://schemas.microsoft.com/office/drawing/2014/main" id="{00000000-0008-0000-1200-0000386F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4003" name="Group 7">
          <a:extLst>
            <a:ext uri="{FF2B5EF4-FFF2-40B4-BE49-F238E27FC236}">
              <a16:creationId xmlns:a16="http://schemas.microsoft.com/office/drawing/2014/main" id="{00000000-0008-0000-1200-0000336F0100}"/>
            </a:ext>
          </a:extLst>
        </xdr:cNvPr>
        <xdr:cNvGrpSpPr>
          <a:grpSpLocks/>
        </xdr:cNvGrpSpPr>
      </xdr:nvGrpSpPr>
      <xdr:grpSpPr bwMode="auto">
        <a:xfrm>
          <a:off x="0" y="0"/>
          <a:ext cx="8953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200-000009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6" name="Picture 9">
            <a:extLst>
              <a:ext uri="{FF2B5EF4-FFF2-40B4-BE49-F238E27FC236}">
                <a16:creationId xmlns:a16="http://schemas.microsoft.com/office/drawing/2014/main" id="{00000000-0008-0000-1200-0000366F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2036</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200-000008000000}"/>
            </a:ext>
          </a:extLst>
        </xdr:cNvPr>
        <xdr:cNvSpPr>
          <a:spLocks noChangeArrowheads="1"/>
        </xdr:cNvSpPr>
      </xdr:nvSpPr>
      <xdr:spPr bwMode="auto">
        <a:xfrm>
          <a:off x="0" y="0"/>
          <a:ext cx="771524"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6521" name="Group 1">
          <a:extLst>
            <a:ext uri="{FF2B5EF4-FFF2-40B4-BE49-F238E27FC236}">
              <a16:creationId xmlns:a16="http://schemas.microsoft.com/office/drawing/2014/main" id="{00000000-0008-0000-1300-000009790100}"/>
            </a:ext>
          </a:extLst>
        </xdr:cNvPr>
        <xdr:cNvGrpSpPr>
          <a:grpSpLocks/>
        </xdr:cNvGrpSpPr>
      </xdr:nvGrpSpPr>
      <xdr:grpSpPr bwMode="auto">
        <a:xfrm>
          <a:off x="0" y="0"/>
          <a:ext cx="8953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7" name="Picture 3">
            <a:extLst>
              <a:ext uri="{FF2B5EF4-FFF2-40B4-BE49-F238E27FC236}">
                <a16:creationId xmlns:a16="http://schemas.microsoft.com/office/drawing/2014/main" id="{00000000-0008-0000-1300-00000F7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6522" name="Group 7">
          <a:extLst>
            <a:ext uri="{FF2B5EF4-FFF2-40B4-BE49-F238E27FC236}">
              <a16:creationId xmlns:a16="http://schemas.microsoft.com/office/drawing/2014/main" id="{00000000-0008-0000-1300-00000A790100}"/>
            </a:ext>
          </a:extLst>
        </xdr:cNvPr>
        <xdr:cNvGrpSpPr>
          <a:grpSpLocks/>
        </xdr:cNvGrpSpPr>
      </xdr:nvGrpSpPr>
      <xdr:grpSpPr bwMode="auto">
        <a:xfrm>
          <a:off x="0" y="0"/>
          <a:ext cx="8953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1300-00000600000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5" name="Picture 9">
            <a:extLst>
              <a:ext uri="{FF2B5EF4-FFF2-40B4-BE49-F238E27FC236}">
                <a16:creationId xmlns:a16="http://schemas.microsoft.com/office/drawing/2014/main" id="{00000000-0008-0000-1300-00000D7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93310</xdr:colOff>
      <xdr:row>59</xdr:row>
      <xdr:rowOff>122475</xdr:rowOff>
    </xdr:to>
    <xdr:pic>
      <xdr:nvPicPr>
        <xdr:cNvPr id="2" name="Picture 1">
          <a:extLst>
            <a:ext uri="{FF2B5EF4-FFF2-40B4-BE49-F238E27FC236}">
              <a16:creationId xmlns:a16="http://schemas.microsoft.com/office/drawing/2014/main" id="{EA0A2E2D-53BC-A1A6-1597-010485765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285750</xdr:colOff>
      <xdr:row>0</xdr:row>
      <xdr:rowOff>0</xdr:rowOff>
    </xdr:from>
    <xdr:to>
      <xdr:col>22</xdr:col>
      <xdr:colOff>379060</xdr:colOff>
      <xdr:row>59</xdr:row>
      <xdr:rowOff>122475</xdr:rowOff>
    </xdr:to>
    <xdr:pic>
      <xdr:nvPicPr>
        <xdr:cNvPr id="3" name="Picture 2">
          <a:extLst>
            <a:ext uri="{FF2B5EF4-FFF2-40B4-BE49-F238E27FC236}">
              <a16:creationId xmlns:a16="http://schemas.microsoft.com/office/drawing/2014/main" id="{7EDB7F03-DB69-B6DC-6E46-45998569D7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2955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847725" cy="2571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18522</xdr:colOff>
      <xdr:row>0</xdr:row>
      <xdr:rowOff>219075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600-000002000000}"/>
            </a:ext>
          </a:extLst>
        </xdr:cNvPr>
        <xdr:cNvSpPr>
          <a:spLocks noChangeArrowheads="1"/>
        </xdr:cNvSpPr>
      </xdr:nvSpPr>
      <xdr:spPr bwMode="auto">
        <a:xfrm>
          <a:off x="0" y="0"/>
          <a:ext cx="828147" cy="2190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0" totalsRowShown="0" headerRowDxfId="8" dataDxfId="7">
  <autoFilter ref="A2:G90" xr:uid="{00000000-0009-0000-0100-000001000000}"/>
  <tableColumns count="7">
    <tableColumn id="1" xr3:uid="{00000000-0010-0000-0000-000001000000}" name="Date" dataDxfId="6"/>
    <tableColumn id="2" xr3:uid="{00000000-0010-0000-0000-000002000000}" name="ERA amendment#" dataDxfId="5"/>
    <tableColumn id="3" xr3:uid="{00000000-0010-0000-0000-000003000000}" name="Worksheet" dataDxfId="4"/>
    <tableColumn id="4" xr3:uid="{00000000-0010-0000-0000-000004000000}" name="Table" dataDxfId="3"/>
    <tableColumn id="5" xr3:uid="{00000000-0010-0000-0000-000005000000}" name="Cell" dataDxfId="2"/>
    <tableColumn id="6" xr3:uid="{00000000-0010-0000-0000-000006000000}" name="Change" dataDxfId="1"/>
    <tableColumn id="7" xr3:uid="{00000000-0010-0000-0000-000007000000}" name="Reason" dataDxfId="0"/>
  </tableColumns>
  <tableStyleInfo name="TableStyleLight9" showFirstColumn="0" showLastColumn="0" showRowStripes="1" showColumnStripes="0"/>
</table>
</file>

<file path=xl/theme/theme1.xml><?xml version="1.0" encoding="utf-8"?>
<a:theme xmlns:a="http://schemas.openxmlformats.org/drawingml/2006/main" name="ERA WA">
  <a:themeElements>
    <a:clrScheme name="ERA WA">
      <a:dk1>
        <a:srgbClr val="191919"/>
      </a:dk1>
      <a:lt1>
        <a:srgbClr val="FFFFFF"/>
      </a:lt1>
      <a:dk2>
        <a:srgbClr val="00A0B3"/>
      </a:dk2>
      <a:lt2>
        <a:srgbClr val="F2F0EE"/>
      </a:lt2>
      <a:accent1>
        <a:srgbClr val="00A0B3"/>
      </a:accent1>
      <a:accent2>
        <a:srgbClr val="B1DFDC"/>
      </a:accent2>
      <a:accent3>
        <a:srgbClr val="BFB6AC"/>
      </a:accent3>
      <a:accent4>
        <a:srgbClr val="EAEA54"/>
      </a:accent4>
      <a:accent5>
        <a:srgbClr val="82AA82"/>
      </a:accent5>
      <a:accent6>
        <a:srgbClr val="FFC896"/>
      </a:accent6>
      <a:hlink>
        <a:srgbClr val="0000FF"/>
      </a:hlink>
      <a:folHlink>
        <a:srgbClr val="800080"/>
      </a:folHlink>
    </a:clrScheme>
    <a:fontScheme name="Arial">
      <a:majorFont>
        <a:latin typeface="Arial"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Primary Teal">
      <a:srgbClr val="00A0B3"/>
    </a:custClr>
    <a:custClr name="Primary Teal tint">
      <a:srgbClr val="00ABBA"/>
    </a:custClr>
    <a:custClr name="Primary Grey">
      <a:srgbClr val="BFB6AC"/>
    </a:custClr>
    <a:custClr name="Primary Grey Tint">
      <a:srgbClr val="C9C1B9"/>
    </a:custClr>
    <a:custClr name="Secondary Yellow">
      <a:srgbClr val="F9F7C6"/>
    </a:custClr>
    <a:custClr name="Secondary Green">
      <a:srgbClr val="BADBD9"/>
    </a:custClr>
    <a:custClr name="Secondary blue">
      <a:srgbClr val="B1DFDC"/>
    </a:custClr>
    <a:custClr name="Chart Yellow">
      <a:srgbClr val="EAEA54"/>
    </a:custClr>
    <a:custClr name="Chart Green">
      <a:srgbClr val="82AA82"/>
    </a:custClr>
    <a:custClr name="Chart Orange">
      <a:srgbClr val="FFC896"/>
    </a:custClr>
    <a:custClr name="Chart Dark Teal">
      <a:srgbClr val="006E78"/>
    </a:custClr>
  </a:custClrLst>
</a:theme>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7C852-D16F-4ED2-A7B1-9C3E981EBBF9}">
  <dimension ref="A3:R5116"/>
  <sheetViews>
    <sheetView workbookViewId="0"/>
  </sheetViews>
  <sheetFormatPr defaultRowHeight="14.25" x14ac:dyDescent="0.2"/>
  <sheetData>
    <row r="3" spans="1:18" x14ac:dyDescent="0.2">
      <c r="A3" t="s">
        <v>591</v>
      </c>
      <c r="B3" t="s">
        <v>592</v>
      </c>
      <c r="C3" t="s">
        <v>593</v>
      </c>
    </row>
    <row r="4" spans="1:18" x14ac:dyDescent="0.2">
      <c r="A4">
        <v>1</v>
      </c>
      <c r="B4">
        <v>7</v>
      </c>
      <c r="C4">
        <v>13</v>
      </c>
    </row>
    <row r="5" spans="1:18" x14ac:dyDescent="0.2">
      <c r="A5" t="e">
        <f>#REF!</f>
        <v>#REF!</v>
      </c>
      <c r="B5">
        <v>1</v>
      </c>
      <c r="C5" t="e">
        <f>#REF!</f>
        <v>#REF!</v>
      </c>
      <c r="D5">
        <v>448</v>
      </c>
      <c r="E5" t="e">
        <f>#REF!</f>
        <v>#REF!</v>
      </c>
      <c r="F5">
        <v>464</v>
      </c>
      <c r="G5" t="e">
        <f>#REF!</f>
        <v>#REF!</v>
      </c>
      <c r="H5">
        <v>1</v>
      </c>
      <c r="I5" t="e">
        <f>#REF!</f>
        <v>#REF!</v>
      </c>
      <c r="J5">
        <v>176</v>
      </c>
      <c r="K5" t="e">
        <f>#REF!</f>
        <v>#REF!</v>
      </c>
      <c r="L5">
        <v>195</v>
      </c>
      <c r="M5" t="e">
        <f>#REF!</f>
        <v>#REF!</v>
      </c>
      <c r="N5">
        <v>1</v>
      </c>
      <c r="O5" t="e">
        <f>#REF!</f>
        <v>#REF!</v>
      </c>
      <c r="P5">
        <v>48</v>
      </c>
      <c r="Q5" t="e">
        <f>#REF!</f>
        <v>#REF!</v>
      </c>
      <c r="R5">
        <v>61</v>
      </c>
    </row>
    <row r="6" spans="1:18" x14ac:dyDescent="0.2">
      <c r="A6" t="e">
        <f>#REF!</f>
        <v>#REF!</v>
      </c>
      <c r="B6">
        <v>2</v>
      </c>
      <c r="C6" t="e">
        <f>#REF!</f>
        <v>#REF!</v>
      </c>
      <c r="D6">
        <v>449</v>
      </c>
      <c r="E6" t="e">
        <f>#REF!</f>
        <v>#REF!</v>
      </c>
      <c r="F6">
        <v>465</v>
      </c>
      <c r="G6" t="e">
        <f>#REF!</f>
        <v>#REF!</v>
      </c>
      <c r="H6">
        <v>2</v>
      </c>
      <c r="I6" t="e">
        <f>#REF!</f>
        <v>#REF!</v>
      </c>
      <c r="J6">
        <v>177</v>
      </c>
      <c r="K6" t="e">
        <f>#REF!</f>
        <v>#REF!</v>
      </c>
      <c r="L6">
        <v>196</v>
      </c>
      <c r="M6" t="e">
        <f>#REF!</f>
        <v>#REF!</v>
      </c>
      <c r="N6">
        <v>2</v>
      </c>
      <c r="O6" t="e">
        <f>#REF!</f>
        <v>#REF!</v>
      </c>
      <c r="P6">
        <v>205</v>
      </c>
      <c r="Q6" t="e">
        <f>#REF!</f>
        <v>#REF!</v>
      </c>
      <c r="R6">
        <v>62</v>
      </c>
    </row>
    <row r="7" spans="1:18" x14ac:dyDescent="0.2">
      <c r="A7" t="e">
        <f>#REF!</f>
        <v>#REF!</v>
      </c>
      <c r="B7">
        <v>3</v>
      </c>
      <c r="C7" t="e">
        <f>#REF!</f>
        <v>#REF!</v>
      </c>
      <c r="D7">
        <v>450</v>
      </c>
      <c r="E7" t="e">
        <f>#REF!</f>
        <v>#REF!</v>
      </c>
      <c r="F7">
        <v>466</v>
      </c>
      <c r="G7" t="e">
        <f>#REF!</f>
        <v>#REF!</v>
      </c>
      <c r="H7">
        <v>3</v>
      </c>
      <c r="I7" t="e">
        <f>#REF!</f>
        <v>#REF!</v>
      </c>
      <c r="J7">
        <v>178</v>
      </c>
      <c r="K7" t="e">
        <f>#REF!</f>
        <v>#REF!</v>
      </c>
      <c r="L7">
        <v>197</v>
      </c>
      <c r="M7" t="e">
        <f>#REF!</f>
        <v>#REF!</v>
      </c>
      <c r="N7">
        <v>3</v>
      </c>
      <c r="O7" t="e">
        <f>#REF!</f>
        <v>#REF!</v>
      </c>
      <c r="P7">
        <v>206</v>
      </c>
      <c r="Q7" t="e">
        <f>#REF!</f>
        <v>#REF!</v>
      </c>
      <c r="R7">
        <v>63</v>
      </c>
    </row>
    <row r="8" spans="1:18" x14ac:dyDescent="0.2">
      <c r="A8" t="e">
        <f>#REF!</f>
        <v>#REF!</v>
      </c>
      <c r="B8">
        <v>4</v>
      </c>
      <c r="C8" t="e">
        <f>#REF!</f>
        <v>#REF!</v>
      </c>
      <c r="D8">
        <v>451</v>
      </c>
      <c r="E8" t="e">
        <f>#REF!</f>
        <v>#REF!</v>
      </c>
      <c r="F8">
        <v>467</v>
      </c>
      <c r="G8" t="e">
        <f>#REF!</f>
        <v>#REF!</v>
      </c>
      <c r="H8">
        <v>4</v>
      </c>
      <c r="I8" t="e">
        <f>#REF!</f>
        <v>#REF!</v>
      </c>
      <c r="J8">
        <v>179</v>
      </c>
      <c r="K8" t="e">
        <f>#REF!</f>
        <v>#REF!</v>
      </c>
      <c r="L8">
        <v>198</v>
      </c>
      <c r="M8" t="e">
        <f>#REF!</f>
        <v>#REF!</v>
      </c>
      <c r="N8">
        <v>4</v>
      </c>
      <c r="O8" t="e">
        <f>#REF!</f>
        <v>#REF!</v>
      </c>
      <c r="P8">
        <v>207</v>
      </c>
      <c r="Q8" t="e">
        <f>#REF!</f>
        <v>#REF!</v>
      </c>
      <c r="R8">
        <v>64</v>
      </c>
    </row>
    <row r="9" spans="1:18" x14ac:dyDescent="0.2">
      <c r="A9" t="e">
        <f>#REF!</f>
        <v>#REF!</v>
      </c>
      <c r="B9">
        <v>5</v>
      </c>
      <c r="C9" t="e">
        <f>#REF!</f>
        <v>#REF!</v>
      </c>
      <c r="D9">
        <v>452</v>
      </c>
      <c r="E9" t="e">
        <f>#REF!</f>
        <v>#REF!</v>
      </c>
      <c r="F9">
        <v>468</v>
      </c>
      <c r="G9" t="e">
        <f>#REF!</f>
        <v>#REF!</v>
      </c>
      <c r="H9">
        <v>5</v>
      </c>
      <c r="I9" t="e">
        <f>#REF!</f>
        <v>#REF!</v>
      </c>
      <c r="J9">
        <v>180</v>
      </c>
      <c r="K9" t="e">
        <f>#REF!</f>
        <v>#REF!</v>
      </c>
      <c r="L9">
        <v>199</v>
      </c>
      <c r="M9" t="e">
        <f>#REF!</f>
        <v>#REF!</v>
      </c>
      <c r="N9">
        <v>5</v>
      </c>
      <c r="O9" t="e">
        <f>#REF!</f>
        <v>#REF!</v>
      </c>
      <c r="P9">
        <v>208</v>
      </c>
      <c r="Q9" t="e">
        <f>#REF!</f>
        <v>#REF!</v>
      </c>
      <c r="R9">
        <v>65</v>
      </c>
    </row>
    <row r="10" spans="1:18" x14ac:dyDescent="0.2">
      <c r="A10" t="e">
        <f>#REF!</f>
        <v>#REF!</v>
      </c>
      <c r="B10">
        <v>6</v>
      </c>
      <c r="C10" t="e">
        <f>#REF!</f>
        <v>#REF!</v>
      </c>
      <c r="D10">
        <v>453</v>
      </c>
      <c r="E10" t="e">
        <f>#REF!</f>
        <v>#REF!</v>
      </c>
      <c r="F10">
        <v>469</v>
      </c>
      <c r="G10" t="e">
        <f>#REF!</f>
        <v>#REF!</v>
      </c>
      <c r="H10">
        <v>6</v>
      </c>
      <c r="I10" t="e">
        <f>#REF!</f>
        <v>#REF!</v>
      </c>
      <c r="J10">
        <v>181</v>
      </c>
      <c r="K10" t="e">
        <f>#REF!</f>
        <v>#REF!</v>
      </c>
      <c r="L10">
        <v>200</v>
      </c>
      <c r="M10" t="e">
        <f>#REF!</f>
        <v>#REF!</v>
      </c>
      <c r="N10">
        <v>6</v>
      </c>
      <c r="O10" t="e">
        <f>#REF!</f>
        <v>#REF!</v>
      </c>
      <c r="P10">
        <v>209</v>
      </c>
      <c r="Q10" t="e">
        <f>#REF!</f>
        <v>#REF!</v>
      </c>
      <c r="R10">
        <v>66</v>
      </c>
    </row>
    <row r="11" spans="1:18" x14ac:dyDescent="0.2">
      <c r="A11" t="e">
        <f>#REF!</f>
        <v>#REF!</v>
      </c>
      <c r="B11">
        <v>7</v>
      </c>
      <c r="C11" t="e">
        <f>#REF!</f>
        <v>#REF!</v>
      </c>
      <c r="D11">
        <v>454</v>
      </c>
      <c r="E11" t="e">
        <f>#REF!</f>
        <v>#REF!</v>
      </c>
      <c r="F11">
        <v>470</v>
      </c>
      <c r="G11" t="e">
        <f>#REF!</f>
        <v>#REF!</v>
      </c>
      <c r="H11">
        <v>7</v>
      </c>
      <c r="I11" t="e">
        <f>#REF!</f>
        <v>#REF!</v>
      </c>
      <c r="J11">
        <v>182</v>
      </c>
      <c r="K11" t="e">
        <f>#REF!</f>
        <v>#REF!</v>
      </c>
      <c r="L11">
        <v>201</v>
      </c>
      <c r="M11" t="e">
        <f>#REF!</f>
        <v>#REF!</v>
      </c>
      <c r="N11">
        <v>7</v>
      </c>
      <c r="O11" t="e">
        <f>#REF!</f>
        <v>#REF!</v>
      </c>
      <c r="P11">
        <v>210</v>
      </c>
      <c r="Q11" t="e">
        <f>#REF!</f>
        <v>#REF!</v>
      </c>
      <c r="R11">
        <v>67</v>
      </c>
    </row>
    <row r="12" spans="1:18" x14ac:dyDescent="0.2">
      <c r="A12" t="e">
        <f>#REF!</f>
        <v>#REF!</v>
      </c>
      <c r="B12">
        <v>8</v>
      </c>
      <c r="C12" t="e">
        <f>#REF!</f>
        <v>#REF!</v>
      </c>
      <c r="D12">
        <v>455</v>
      </c>
      <c r="E12" t="e">
        <f>#REF!</f>
        <v>#REF!</v>
      </c>
      <c r="F12">
        <v>471</v>
      </c>
      <c r="G12" t="e">
        <f>#REF!</f>
        <v>#REF!</v>
      </c>
      <c r="H12">
        <v>8</v>
      </c>
      <c r="I12" t="e">
        <f>#REF!</f>
        <v>#REF!</v>
      </c>
      <c r="J12">
        <v>183</v>
      </c>
      <c r="K12" t="e">
        <f>#REF!</f>
        <v>#REF!</v>
      </c>
      <c r="L12">
        <v>202</v>
      </c>
      <c r="M12" t="e">
        <f>#REF!</f>
        <v>#REF!</v>
      </c>
      <c r="N12">
        <v>8</v>
      </c>
      <c r="O12" t="e">
        <f>#REF!</f>
        <v>#REF!</v>
      </c>
      <c r="P12">
        <v>211</v>
      </c>
      <c r="Q12" t="e">
        <f>#REF!</f>
        <v>#REF!</v>
      </c>
      <c r="R12">
        <v>68</v>
      </c>
    </row>
    <row r="13" spans="1:18" x14ac:dyDescent="0.2">
      <c r="A13" t="e">
        <f>#REF!</f>
        <v>#REF!</v>
      </c>
      <c r="B13">
        <v>9</v>
      </c>
      <c r="C13" t="e">
        <f>#REF!</f>
        <v>#REF!</v>
      </c>
      <c r="D13">
        <v>456</v>
      </c>
      <c r="E13" t="e">
        <f>#REF!</f>
        <v>#REF!</v>
      </c>
      <c r="F13">
        <v>472</v>
      </c>
      <c r="G13" t="e">
        <f>#REF!</f>
        <v>#REF!</v>
      </c>
      <c r="H13">
        <v>9</v>
      </c>
      <c r="I13" t="e">
        <f>#REF!</f>
        <v>#REF!</v>
      </c>
      <c r="J13">
        <v>184</v>
      </c>
      <c r="K13" t="e">
        <f>#REF!</f>
        <v>#REF!</v>
      </c>
      <c r="L13">
        <v>203</v>
      </c>
      <c r="M13" t="e">
        <f>#REF!</f>
        <v>#REF!</v>
      </c>
      <c r="N13">
        <v>9</v>
      </c>
      <c r="O13" t="e">
        <f>#REF!</f>
        <v>#REF!</v>
      </c>
      <c r="P13">
        <v>212</v>
      </c>
      <c r="Q13" t="e">
        <f>#REF!</f>
        <v>#REF!</v>
      </c>
      <c r="R13">
        <v>69</v>
      </c>
    </row>
    <row r="14" spans="1:18" x14ac:dyDescent="0.2">
      <c r="A14" t="e">
        <f>#REF!</f>
        <v>#REF!</v>
      </c>
      <c r="B14">
        <v>10</v>
      </c>
      <c r="C14" t="e">
        <f>#REF!</f>
        <v>#REF!</v>
      </c>
      <c r="D14">
        <v>457</v>
      </c>
      <c r="E14" t="e">
        <f>#REF!</f>
        <v>#REF!</v>
      </c>
      <c r="F14">
        <v>473</v>
      </c>
      <c r="G14" t="e">
        <f>#REF!</f>
        <v>#REF!</v>
      </c>
      <c r="H14">
        <v>10</v>
      </c>
      <c r="I14" t="e">
        <f>#REF!</f>
        <v>#REF!</v>
      </c>
      <c r="J14">
        <v>185</v>
      </c>
      <c r="K14" t="e">
        <f>#REF!</f>
        <v>#REF!</v>
      </c>
      <c r="L14">
        <v>204</v>
      </c>
      <c r="M14" t="e">
        <f>#REF!</f>
        <v>#REF!</v>
      </c>
      <c r="N14">
        <v>10</v>
      </c>
      <c r="O14" t="e">
        <f>#REF!</f>
        <v>#REF!</v>
      </c>
      <c r="P14">
        <v>213</v>
      </c>
      <c r="Q14" t="e">
        <f>#REF!</f>
        <v>#REF!</v>
      </c>
      <c r="R14">
        <v>70</v>
      </c>
    </row>
    <row r="15" spans="1:18" x14ac:dyDescent="0.2">
      <c r="A15" t="e">
        <f>#REF!</f>
        <v>#REF!</v>
      </c>
      <c r="B15">
        <v>11</v>
      </c>
      <c r="C15" t="e">
        <f>#REF!</f>
        <v>#REF!</v>
      </c>
      <c r="D15">
        <v>461</v>
      </c>
      <c r="E15" t="e">
        <f>#REF!</f>
        <v>#REF!</v>
      </c>
      <c r="F15">
        <v>474</v>
      </c>
      <c r="G15" t="e">
        <f>#REF!</f>
        <v>#REF!</v>
      </c>
      <c r="H15">
        <v>11</v>
      </c>
      <c r="I15" t="e">
        <f>#REF!</f>
        <v>#REF!</v>
      </c>
      <c r="J15">
        <v>186</v>
      </c>
      <c r="K15" t="e">
        <f>#REF!</f>
        <v>#REF!</v>
      </c>
      <c r="L15">
        <v>205</v>
      </c>
      <c r="M15" t="e">
        <f>#REF!</f>
        <v>#REF!</v>
      </c>
      <c r="N15">
        <v>255</v>
      </c>
      <c r="O15" t="e">
        <f>#REF!</f>
        <v>#REF!</v>
      </c>
      <c r="P15">
        <v>214</v>
      </c>
      <c r="Q15" t="e">
        <f>#REF!</f>
        <v>#REF!</v>
      </c>
      <c r="R15">
        <v>71</v>
      </c>
    </row>
    <row r="16" spans="1:18" x14ac:dyDescent="0.2">
      <c r="A16" t="e">
        <f>#REF!</f>
        <v>#REF!</v>
      </c>
      <c r="B16">
        <v>12</v>
      </c>
      <c r="C16" t="e">
        <f>#REF!</f>
        <v>#REF!</v>
      </c>
      <c r="D16">
        <v>462</v>
      </c>
      <c r="E16" t="e">
        <f>#REF!</f>
        <v>#REF!</v>
      </c>
      <c r="F16">
        <v>475</v>
      </c>
      <c r="G16" t="e">
        <f>#REF!</f>
        <v>#REF!</v>
      </c>
      <c r="H16">
        <v>12</v>
      </c>
      <c r="I16" t="e">
        <f>#REF!</f>
        <v>#REF!</v>
      </c>
      <c r="J16">
        <v>187</v>
      </c>
      <c r="K16" t="e">
        <f>#REF!</f>
        <v>#REF!</v>
      </c>
      <c r="L16">
        <v>206</v>
      </c>
      <c r="M16" t="e">
        <f>#REF!</f>
        <v>#REF!</v>
      </c>
      <c r="N16">
        <v>257</v>
      </c>
      <c r="O16" t="e">
        <f>#REF!</f>
        <v>#REF!</v>
      </c>
      <c r="P16">
        <v>215</v>
      </c>
      <c r="Q16" t="e">
        <f>#REF!</f>
        <v>#REF!</v>
      </c>
      <c r="R16">
        <v>217</v>
      </c>
    </row>
    <row r="17" spans="1:18" x14ac:dyDescent="0.2">
      <c r="A17" t="e">
        <f>#REF!</f>
        <v>#REF!</v>
      </c>
      <c r="B17">
        <v>13</v>
      </c>
      <c r="C17" t="e">
        <f>#REF!</f>
        <v>#REF!</v>
      </c>
      <c r="D17">
        <v>463</v>
      </c>
      <c r="E17" t="e">
        <f>#REF!</f>
        <v>#REF!</v>
      </c>
      <c r="F17">
        <v>476</v>
      </c>
      <c r="G17" t="e">
        <f>#REF!</f>
        <v>#REF!</v>
      </c>
      <c r="H17">
        <v>13</v>
      </c>
      <c r="I17" t="e">
        <f>#REF!</f>
        <v>#REF!</v>
      </c>
      <c r="J17">
        <v>188</v>
      </c>
      <c r="K17" t="e">
        <f>#REF!</f>
        <v>#REF!</v>
      </c>
      <c r="L17">
        <v>207</v>
      </c>
      <c r="M17" t="e">
        <f>#REF!</f>
        <v>#REF!</v>
      </c>
      <c r="N17">
        <v>258</v>
      </c>
      <c r="O17" t="e">
        <f>#REF!</f>
        <v>#REF!</v>
      </c>
      <c r="P17">
        <v>216</v>
      </c>
      <c r="Q17" t="e">
        <f>#REF!</f>
        <v>#REF!</v>
      </c>
      <c r="R17">
        <v>218</v>
      </c>
    </row>
    <row r="18" spans="1:18" x14ac:dyDescent="0.2">
      <c r="A18" t="e">
        <f>#REF!</f>
        <v>#REF!</v>
      </c>
      <c r="B18">
        <v>14</v>
      </c>
      <c r="E18" t="e">
        <f>#REF!</f>
        <v>#REF!</v>
      </c>
      <c r="F18">
        <v>477</v>
      </c>
      <c r="G18" t="e">
        <f>#REF!</f>
        <v>#REF!</v>
      </c>
      <c r="H18">
        <v>14</v>
      </c>
      <c r="I18" t="e">
        <f>#REF!</f>
        <v>#REF!</v>
      </c>
      <c r="J18">
        <v>189</v>
      </c>
      <c r="K18" t="e">
        <f>#REF!</f>
        <v>#REF!</v>
      </c>
      <c r="L18">
        <v>208</v>
      </c>
      <c r="M18" t="e">
        <f>#REF!</f>
        <v>#REF!</v>
      </c>
      <c r="N18">
        <v>261</v>
      </c>
      <c r="Q18" t="e">
        <f>#REF!</f>
        <v>#REF!</v>
      </c>
      <c r="R18">
        <v>219</v>
      </c>
    </row>
    <row r="19" spans="1:18" x14ac:dyDescent="0.2">
      <c r="A19" t="e">
        <f>#REF!</f>
        <v>#REF!</v>
      </c>
      <c r="B19">
        <v>15</v>
      </c>
      <c r="E19" t="e">
        <f>#REF!</f>
        <v>#REF!</v>
      </c>
      <c r="F19">
        <v>478</v>
      </c>
      <c r="G19" t="e">
        <f>#REF!</f>
        <v>#REF!</v>
      </c>
      <c r="H19">
        <v>15</v>
      </c>
      <c r="I19" t="e">
        <f>#REF!</f>
        <v>#REF!</v>
      </c>
      <c r="J19">
        <v>190</v>
      </c>
      <c r="K19" t="e">
        <f>#REF!</f>
        <v>#REF!</v>
      </c>
      <c r="L19">
        <v>209</v>
      </c>
      <c r="M19" t="e">
        <f>#REF!</f>
        <v>#REF!</v>
      </c>
      <c r="N19">
        <v>262</v>
      </c>
      <c r="Q19" t="e">
        <f>#REF!</f>
        <v>#REF!</v>
      </c>
      <c r="R19">
        <v>220</v>
      </c>
    </row>
    <row r="20" spans="1:18" x14ac:dyDescent="0.2">
      <c r="A20" t="e">
        <f>#REF!</f>
        <v>#REF!</v>
      </c>
      <c r="B20">
        <v>16</v>
      </c>
      <c r="E20" t="e">
        <f>#REF!</f>
        <v>#REF!</v>
      </c>
      <c r="F20">
        <v>479</v>
      </c>
      <c r="G20" t="e">
        <f>#REF!</f>
        <v>#REF!</v>
      </c>
      <c r="H20">
        <v>16</v>
      </c>
      <c r="I20" t="e">
        <f>#REF!</f>
        <v>#REF!</v>
      </c>
      <c r="J20">
        <v>191</v>
      </c>
      <c r="K20" t="e">
        <f>#REF!</f>
        <v>#REF!</v>
      </c>
      <c r="L20">
        <v>210</v>
      </c>
      <c r="M20" t="e">
        <f>#REF!</f>
        <v>#REF!</v>
      </c>
      <c r="N20">
        <v>265</v>
      </c>
      <c r="Q20" t="e">
        <f>#REF!</f>
        <v>#REF!</v>
      </c>
      <c r="R20">
        <v>221</v>
      </c>
    </row>
    <row r="21" spans="1:18" x14ac:dyDescent="0.2">
      <c r="A21" t="e">
        <f>#REF!</f>
        <v>#REF!</v>
      </c>
      <c r="B21">
        <v>17</v>
      </c>
      <c r="E21" t="e">
        <f>#REF!</f>
        <v>#REF!</v>
      </c>
      <c r="F21">
        <v>480</v>
      </c>
      <c r="G21" t="e">
        <f>#REF!</f>
        <v>#REF!</v>
      </c>
      <c r="H21">
        <v>17</v>
      </c>
      <c r="I21" t="e">
        <f>#REF!</f>
        <v>#REF!</v>
      </c>
      <c r="J21">
        <v>192</v>
      </c>
      <c r="K21" t="e">
        <f>#REF!</f>
        <v>#REF!</v>
      </c>
      <c r="L21">
        <v>211</v>
      </c>
      <c r="M21" t="e">
        <f>#REF!</f>
        <v>#REF!</v>
      </c>
      <c r="N21">
        <v>266</v>
      </c>
      <c r="Q21" t="e">
        <f>#REF!</f>
        <v>#REF!</v>
      </c>
      <c r="R21">
        <v>222</v>
      </c>
    </row>
    <row r="22" spans="1:18" x14ac:dyDescent="0.2">
      <c r="A22" t="e">
        <f>#REF!</f>
        <v>#REF!</v>
      </c>
      <c r="B22">
        <v>18</v>
      </c>
      <c r="E22" t="e">
        <f>#REF!</f>
        <v>#REF!</v>
      </c>
      <c r="F22">
        <v>484</v>
      </c>
      <c r="G22" t="e">
        <f>#REF!</f>
        <v>#REF!</v>
      </c>
      <c r="H22">
        <v>18</v>
      </c>
      <c r="I22" t="e">
        <f>#REF!</f>
        <v>#REF!</v>
      </c>
      <c r="J22">
        <v>193</v>
      </c>
      <c r="K22" t="e">
        <f>#REF!</f>
        <v>#REF!</v>
      </c>
      <c r="L22">
        <v>212</v>
      </c>
      <c r="M22" t="e">
        <f>#REF!</f>
        <v>#REF!</v>
      </c>
      <c r="N22">
        <v>267</v>
      </c>
      <c r="Q22" t="e">
        <f>#REF!</f>
        <v>#REF!</v>
      </c>
      <c r="R22">
        <v>223</v>
      </c>
    </row>
    <row r="23" spans="1:18" x14ac:dyDescent="0.2">
      <c r="A23" t="e">
        <f>#REF!</f>
        <v>#REF!</v>
      </c>
      <c r="B23">
        <v>19</v>
      </c>
      <c r="E23" t="e">
        <f>#REF!</f>
        <v>#REF!</v>
      </c>
      <c r="F23">
        <v>485</v>
      </c>
      <c r="G23" t="e">
        <f>#REF!</f>
        <v>#REF!</v>
      </c>
      <c r="H23">
        <v>19</v>
      </c>
      <c r="I23" t="e">
        <f>#REF!</f>
        <v>#REF!</v>
      </c>
      <c r="J23">
        <v>194</v>
      </c>
      <c r="K23" t="e">
        <f>#REF!</f>
        <v>#REF!</v>
      </c>
      <c r="L23">
        <v>213</v>
      </c>
      <c r="M23" t="e">
        <f>#REF!</f>
        <v>#REF!</v>
      </c>
      <c r="N23">
        <v>268</v>
      </c>
      <c r="Q23" t="e">
        <f>#REF!</f>
        <v>#REF!</v>
      </c>
      <c r="R23">
        <v>224</v>
      </c>
    </row>
    <row r="24" spans="1:18" x14ac:dyDescent="0.2">
      <c r="A24" t="e">
        <f>#REF!</f>
        <v>#REF!</v>
      </c>
      <c r="B24">
        <v>20</v>
      </c>
      <c r="E24" t="e">
        <f>#REF!</f>
        <v>#REF!</v>
      </c>
      <c r="F24">
        <v>486</v>
      </c>
      <c r="G24" t="e">
        <f>#REF!</f>
        <v>#REF!</v>
      </c>
      <c r="H24">
        <v>20</v>
      </c>
      <c r="K24" t="e">
        <f>#REF!</f>
        <v>#REF!</v>
      </c>
      <c r="L24">
        <v>214</v>
      </c>
      <c r="M24" t="e">
        <f>#REF!</f>
        <v>#REF!</v>
      </c>
      <c r="N24">
        <v>273</v>
      </c>
      <c r="Q24" t="e">
        <f>#REF!</f>
        <v>#REF!</v>
      </c>
      <c r="R24">
        <v>225</v>
      </c>
    </row>
    <row r="25" spans="1:18" x14ac:dyDescent="0.2">
      <c r="A25" t="e">
        <f>#REF!</f>
        <v>#REF!</v>
      </c>
      <c r="B25">
        <v>21</v>
      </c>
      <c r="E25" t="e">
        <f>#REF!</f>
        <v>#REF!</v>
      </c>
      <c r="F25">
        <v>490</v>
      </c>
      <c r="G25" t="e">
        <f>#REF!</f>
        <v>#REF!</v>
      </c>
      <c r="H25">
        <v>21</v>
      </c>
      <c r="K25" t="e">
        <f>#REF!</f>
        <v>#REF!</v>
      </c>
      <c r="L25">
        <v>215</v>
      </c>
      <c r="M25" t="e">
        <f>#REF!</f>
        <v>#REF!</v>
      </c>
      <c r="N25">
        <v>274</v>
      </c>
      <c r="Q25" t="e">
        <f>#REF!</f>
        <v>#REF!</v>
      </c>
      <c r="R25">
        <v>226</v>
      </c>
    </row>
    <row r="26" spans="1:18" x14ac:dyDescent="0.2">
      <c r="A26" t="e">
        <f>#REF!</f>
        <v>#REF!</v>
      </c>
      <c r="B26">
        <v>22</v>
      </c>
      <c r="E26" t="e">
        <f>#REF!</f>
        <v>#REF!</v>
      </c>
      <c r="F26">
        <v>491</v>
      </c>
      <c r="G26" t="e">
        <f>#REF!</f>
        <v>#REF!</v>
      </c>
      <c r="H26">
        <v>22</v>
      </c>
      <c r="K26" t="e">
        <f>#REF!</f>
        <v>#REF!</v>
      </c>
      <c r="L26">
        <v>216</v>
      </c>
      <c r="M26" t="e">
        <f>#REF!</f>
        <v>#REF!</v>
      </c>
      <c r="N26">
        <v>275</v>
      </c>
      <c r="Q26" t="e">
        <f>#REF!</f>
        <v>#REF!</v>
      </c>
      <c r="R26">
        <v>227</v>
      </c>
    </row>
    <row r="27" spans="1:18" x14ac:dyDescent="0.2">
      <c r="A27" t="e">
        <f>#REF!</f>
        <v>#REF!</v>
      </c>
      <c r="B27">
        <v>23</v>
      </c>
      <c r="E27" t="e">
        <f>#REF!</f>
        <v>#REF!</v>
      </c>
      <c r="F27">
        <v>492</v>
      </c>
      <c r="G27" t="e">
        <f>#REF!</f>
        <v>#REF!</v>
      </c>
      <c r="H27">
        <v>23</v>
      </c>
      <c r="K27" t="e">
        <f>#REF!</f>
        <v>#REF!</v>
      </c>
      <c r="L27">
        <v>217</v>
      </c>
      <c r="M27" t="e">
        <f>#REF!</f>
        <v>#REF!</v>
      </c>
      <c r="N27">
        <v>276</v>
      </c>
      <c r="Q27" t="e">
        <f>#REF!</f>
        <v>#REF!</v>
      </c>
      <c r="R27">
        <v>228</v>
      </c>
    </row>
    <row r="28" spans="1:18" x14ac:dyDescent="0.2">
      <c r="A28" t="e">
        <f>#REF!</f>
        <v>#REF!</v>
      </c>
      <c r="B28">
        <v>24</v>
      </c>
      <c r="E28" t="e">
        <f>#REF!</f>
        <v>#REF!</v>
      </c>
      <c r="F28">
        <v>493</v>
      </c>
      <c r="G28" t="e">
        <f>#REF!</f>
        <v>#REF!</v>
      </c>
      <c r="H28">
        <v>24</v>
      </c>
      <c r="K28" t="e">
        <f>#REF!</f>
        <v>#REF!</v>
      </c>
      <c r="L28">
        <v>218</v>
      </c>
      <c r="Q28" t="e">
        <f>#REF!</f>
        <v>#REF!</v>
      </c>
      <c r="R28">
        <v>256</v>
      </c>
    </row>
    <row r="29" spans="1:18" x14ac:dyDescent="0.2">
      <c r="A29" t="e">
        <f>#REF!</f>
        <v>#REF!</v>
      </c>
      <c r="B29">
        <v>25</v>
      </c>
      <c r="E29" t="e">
        <f>#REF!</f>
        <v>#REF!</v>
      </c>
      <c r="F29">
        <v>494</v>
      </c>
      <c r="G29" t="e">
        <f>#REF!</f>
        <v>#REF!</v>
      </c>
      <c r="H29">
        <v>25</v>
      </c>
      <c r="K29" t="e">
        <f>#REF!</f>
        <v>#REF!</v>
      </c>
      <c r="L29">
        <v>219</v>
      </c>
      <c r="Q29" t="e">
        <f>#REF!</f>
        <v>#REF!</v>
      </c>
      <c r="R29">
        <v>259</v>
      </c>
    </row>
    <row r="30" spans="1:18" x14ac:dyDescent="0.2">
      <c r="A30" t="e">
        <f>#REF!</f>
        <v>#REF!</v>
      </c>
      <c r="B30">
        <v>26</v>
      </c>
      <c r="E30" t="e">
        <f>#REF!</f>
        <v>#REF!</v>
      </c>
      <c r="F30">
        <v>495</v>
      </c>
      <c r="G30" t="e">
        <f>#REF!</f>
        <v>#REF!</v>
      </c>
      <c r="H30">
        <v>26</v>
      </c>
      <c r="K30" t="e">
        <f>#REF!</f>
        <v>#REF!</v>
      </c>
      <c r="L30">
        <v>220</v>
      </c>
      <c r="Q30" t="e">
        <f>#REF!</f>
        <v>#REF!</v>
      </c>
      <c r="R30">
        <v>260</v>
      </c>
    </row>
    <row r="31" spans="1:18" x14ac:dyDescent="0.2">
      <c r="A31" t="e">
        <f>#REF!</f>
        <v>#REF!</v>
      </c>
      <c r="B31">
        <v>27</v>
      </c>
      <c r="E31" t="e">
        <f>#REF!</f>
        <v>#REF!</v>
      </c>
      <c r="F31">
        <v>496</v>
      </c>
      <c r="G31" t="e">
        <f>#REF!</f>
        <v>#REF!</v>
      </c>
      <c r="H31">
        <v>27</v>
      </c>
      <c r="K31" t="e">
        <f>#REF!</f>
        <v>#REF!</v>
      </c>
      <c r="L31">
        <v>221</v>
      </c>
      <c r="Q31" t="e">
        <f>#REF!</f>
        <v>#REF!</v>
      </c>
      <c r="R31">
        <v>263</v>
      </c>
    </row>
    <row r="32" spans="1:18" x14ac:dyDescent="0.2">
      <c r="A32" t="e">
        <f>#REF!</f>
        <v>#REF!</v>
      </c>
      <c r="B32">
        <v>28</v>
      </c>
      <c r="E32" t="e">
        <f>#REF!</f>
        <v>#REF!</v>
      </c>
      <c r="F32">
        <v>497</v>
      </c>
      <c r="G32" t="e">
        <f>#REF!</f>
        <v>#REF!</v>
      </c>
      <c r="H32">
        <v>28</v>
      </c>
      <c r="K32" t="e">
        <f>#REF!</f>
        <v>#REF!</v>
      </c>
      <c r="L32">
        <v>222</v>
      </c>
      <c r="Q32" t="e">
        <f>#REF!</f>
        <v>#REF!</v>
      </c>
      <c r="R32">
        <v>264</v>
      </c>
    </row>
    <row r="33" spans="1:18" x14ac:dyDescent="0.2">
      <c r="A33" t="e">
        <f>#REF!</f>
        <v>#REF!</v>
      </c>
      <c r="B33">
        <v>29</v>
      </c>
      <c r="E33" t="e">
        <f>#REF!</f>
        <v>#REF!</v>
      </c>
      <c r="F33">
        <v>498</v>
      </c>
      <c r="G33" t="e">
        <f>#REF!</f>
        <v>#REF!</v>
      </c>
      <c r="H33">
        <v>29</v>
      </c>
      <c r="K33" t="e">
        <f>#REF!</f>
        <v>#REF!</v>
      </c>
      <c r="L33">
        <v>223</v>
      </c>
      <c r="Q33" t="e">
        <f>#REF!</f>
        <v>#REF!</v>
      </c>
      <c r="R33">
        <v>269</v>
      </c>
    </row>
    <row r="34" spans="1:18" x14ac:dyDescent="0.2">
      <c r="A34" t="e">
        <f>#REF!</f>
        <v>#REF!</v>
      </c>
      <c r="B34">
        <v>30</v>
      </c>
      <c r="E34" t="e">
        <f>#REF!</f>
        <v>#REF!</v>
      </c>
      <c r="F34">
        <v>499</v>
      </c>
      <c r="G34" t="e">
        <f>#REF!</f>
        <v>#REF!</v>
      </c>
      <c r="H34">
        <v>30</v>
      </c>
      <c r="K34" t="e">
        <f>#REF!</f>
        <v>#REF!</v>
      </c>
      <c r="L34">
        <v>224</v>
      </c>
      <c r="Q34" t="e">
        <f>#REF!</f>
        <v>#REF!</v>
      </c>
      <c r="R34">
        <v>270</v>
      </c>
    </row>
    <row r="35" spans="1:18" x14ac:dyDescent="0.2">
      <c r="A35" t="e">
        <f>#REF!</f>
        <v>#REF!</v>
      </c>
      <c r="B35">
        <v>31</v>
      </c>
      <c r="E35" t="e">
        <f>#REF!</f>
        <v>#REF!</v>
      </c>
      <c r="F35">
        <v>500</v>
      </c>
      <c r="G35" t="e">
        <f>#REF!</f>
        <v>#REF!</v>
      </c>
      <c r="H35">
        <v>31</v>
      </c>
      <c r="K35" t="e">
        <f>#REF!</f>
        <v>#REF!</v>
      </c>
      <c r="L35">
        <v>225</v>
      </c>
      <c r="Q35" t="e">
        <f>#REF!</f>
        <v>#REF!</v>
      </c>
      <c r="R35">
        <v>271</v>
      </c>
    </row>
    <row r="36" spans="1:18" x14ac:dyDescent="0.2">
      <c r="A36" t="e">
        <f>#REF!</f>
        <v>#REF!</v>
      </c>
      <c r="B36">
        <v>32</v>
      </c>
      <c r="E36" t="e">
        <f>#REF!</f>
        <v>#REF!</v>
      </c>
      <c r="F36">
        <v>501</v>
      </c>
      <c r="G36" t="e">
        <f>#REF!</f>
        <v>#REF!</v>
      </c>
      <c r="H36">
        <v>32</v>
      </c>
      <c r="K36" t="e">
        <f>#REF!</f>
        <v>#REF!</v>
      </c>
      <c r="L36">
        <v>226</v>
      </c>
      <c r="Q36" t="e">
        <f>#REF!</f>
        <v>#REF!</v>
      </c>
      <c r="R36">
        <v>272</v>
      </c>
    </row>
    <row r="37" spans="1:18" x14ac:dyDescent="0.2">
      <c r="A37" t="e">
        <f>#REF!</f>
        <v>#REF!</v>
      </c>
      <c r="B37">
        <v>33</v>
      </c>
      <c r="E37" t="e">
        <f>#REF!</f>
        <v>#REF!</v>
      </c>
      <c r="F37">
        <v>502</v>
      </c>
      <c r="G37" t="e">
        <f>#REF!</f>
        <v>#REF!</v>
      </c>
      <c r="H37">
        <v>33</v>
      </c>
      <c r="K37" t="e">
        <f>#REF!</f>
        <v>#REF!</v>
      </c>
      <c r="L37">
        <v>227</v>
      </c>
      <c r="Q37" t="e">
        <f>#REF!</f>
        <v>#REF!</v>
      </c>
      <c r="R37">
        <v>277</v>
      </c>
    </row>
    <row r="38" spans="1:18" x14ac:dyDescent="0.2">
      <c r="A38" t="e">
        <f>#REF!</f>
        <v>#REF!</v>
      </c>
      <c r="B38">
        <v>34</v>
      </c>
      <c r="E38" t="e">
        <f>#REF!</f>
        <v>#REF!</v>
      </c>
      <c r="F38">
        <v>503</v>
      </c>
      <c r="G38" t="e">
        <f>#REF!</f>
        <v>#REF!</v>
      </c>
      <c r="H38">
        <v>34</v>
      </c>
      <c r="K38" t="e">
        <f>#REF!</f>
        <v>#REF!</v>
      </c>
      <c r="L38">
        <v>228</v>
      </c>
      <c r="Q38" t="e">
        <f>#REF!</f>
        <v>#REF!</v>
      </c>
      <c r="R38">
        <v>278</v>
      </c>
    </row>
    <row r="39" spans="1:18" x14ac:dyDescent="0.2">
      <c r="A39" t="e">
        <f>#REF!</f>
        <v>#REF!</v>
      </c>
      <c r="B39">
        <v>35</v>
      </c>
      <c r="E39" t="e">
        <f>#REF!</f>
        <v>#REF!</v>
      </c>
      <c r="F39">
        <v>504</v>
      </c>
      <c r="G39" t="e">
        <f>#REF!</f>
        <v>#REF!</v>
      </c>
      <c r="H39">
        <v>35</v>
      </c>
      <c r="K39" t="e">
        <f>#REF!</f>
        <v>#REF!</v>
      </c>
      <c r="L39">
        <v>229</v>
      </c>
      <c r="Q39" t="e">
        <f>#REF!</f>
        <v>#REF!</v>
      </c>
      <c r="R39">
        <v>279</v>
      </c>
    </row>
    <row r="40" spans="1:18" x14ac:dyDescent="0.2">
      <c r="A40" t="e">
        <f>#REF!</f>
        <v>#REF!</v>
      </c>
      <c r="B40">
        <v>36</v>
      </c>
      <c r="E40" t="e">
        <f>#REF!</f>
        <v>#REF!</v>
      </c>
      <c r="F40">
        <v>505</v>
      </c>
      <c r="G40" t="e">
        <f>#REF!</f>
        <v>#REF!</v>
      </c>
      <c r="H40">
        <v>36</v>
      </c>
      <c r="K40" t="e">
        <f>#REF!</f>
        <v>#REF!</v>
      </c>
      <c r="L40">
        <v>230</v>
      </c>
      <c r="Q40" t="e">
        <f>#REF!</f>
        <v>#REF!</v>
      </c>
      <c r="R40">
        <v>280</v>
      </c>
    </row>
    <row r="41" spans="1:18" x14ac:dyDescent="0.2">
      <c r="A41" t="e">
        <f>#REF!</f>
        <v>#REF!</v>
      </c>
      <c r="B41">
        <v>37</v>
      </c>
      <c r="E41" t="e">
        <f>#REF!</f>
        <v>#REF!</v>
      </c>
      <c r="F41">
        <v>506</v>
      </c>
      <c r="G41" t="e">
        <f>#REF!</f>
        <v>#REF!</v>
      </c>
      <c r="H41">
        <v>37</v>
      </c>
      <c r="K41" t="e">
        <f>#REF!</f>
        <v>#REF!</v>
      </c>
      <c r="L41">
        <v>231</v>
      </c>
    </row>
    <row r="42" spans="1:18" x14ac:dyDescent="0.2">
      <c r="A42" t="e">
        <f>#REF!</f>
        <v>#REF!</v>
      </c>
      <c r="B42">
        <v>38</v>
      </c>
      <c r="E42" t="e">
        <f>#REF!</f>
        <v>#REF!</v>
      </c>
      <c r="F42">
        <v>507</v>
      </c>
      <c r="G42" t="e">
        <f>#REF!</f>
        <v>#REF!</v>
      </c>
      <c r="H42">
        <v>38</v>
      </c>
      <c r="K42" t="e">
        <f>#REF!</f>
        <v>#REF!</v>
      </c>
      <c r="L42">
        <v>232</v>
      </c>
    </row>
    <row r="43" spans="1:18" x14ac:dyDescent="0.2">
      <c r="A43" t="e">
        <f>#REF!</f>
        <v>#REF!</v>
      </c>
      <c r="B43">
        <v>39</v>
      </c>
      <c r="E43" t="e">
        <f>#REF!</f>
        <v>#REF!</v>
      </c>
      <c r="F43">
        <v>508</v>
      </c>
      <c r="G43" t="e">
        <f>#REF!</f>
        <v>#REF!</v>
      </c>
      <c r="H43">
        <v>39</v>
      </c>
      <c r="K43" t="e">
        <f>#REF!</f>
        <v>#REF!</v>
      </c>
      <c r="L43">
        <v>233</v>
      </c>
    </row>
    <row r="44" spans="1:18" x14ac:dyDescent="0.2">
      <c r="A44" t="e">
        <f>#REF!</f>
        <v>#REF!</v>
      </c>
      <c r="B44">
        <v>40</v>
      </c>
      <c r="E44" t="e">
        <f>#REF!</f>
        <v>#REF!</v>
      </c>
      <c r="F44">
        <v>509</v>
      </c>
      <c r="G44" t="e">
        <f>#REF!</f>
        <v>#REF!</v>
      </c>
      <c r="H44">
        <v>40</v>
      </c>
      <c r="K44" t="e">
        <f>#REF!</f>
        <v>#REF!</v>
      </c>
      <c r="L44">
        <v>234</v>
      </c>
    </row>
    <row r="45" spans="1:18" x14ac:dyDescent="0.2">
      <c r="A45" t="e">
        <f>#REF!</f>
        <v>#REF!</v>
      </c>
      <c r="B45">
        <v>41</v>
      </c>
      <c r="E45" t="e">
        <f>#REF!</f>
        <v>#REF!</v>
      </c>
      <c r="F45">
        <v>510</v>
      </c>
      <c r="G45" t="e">
        <f>#REF!</f>
        <v>#REF!</v>
      </c>
      <c r="H45">
        <v>41</v>
      </c>
      <c r="K45" t="e">
        <f>#REF!</f>
        <v>#REF!</v>
      </c>
      <c r="L45">
        <v>235</v>
      </c>
    </row>
    <row r="46" spans="1:18" x14ac:dyDescent="0.2">
      <c r="A46" t="e">
        <f>#REF!</f>
        <v>#REF!</v>
      </c>
      <c r="B46">
        <v>42</v>
      </c>
      <c r="E46" t="e">
        <f>#REF!</f>
        <v>#REF!</v>
      </c>
      <c r="F46">
        <v>511</v>
      </c>
      <c r="G46" t="e">
        <f>#REF!</f>
        <v>#REF!</v>
      </c>
      <c r="H46">
        <v>42</v>
      </c>
      <c r="K46" t="e">
        <f>#REF!</f>
        <v>#REF!</v>
      </c>
      <c r="L46">
        <v>236</v>
      </c>
    </row>
    <row r="47" spans="1:18" x14ac:dyDescent="0.2">
      <c r="A47" t="e">
        <f>#REF!</f>
        <v>#REF!</v>
      </c>
      <c r="B47">
        <v>43</v>
      </c>
      <c r="E47" t="e">
        <f>#REF!</f>
        <v>#REF!</v>
      </c>
      <c r="F47">
        <v>512</v>
      </c>
      <c r="G47" t="e">
        <f>#REF!</f>
        <v>#REF!</v>
      </c>
      <c r="H47">
        <v>43</v>
      </c>
      <c r="K47" t="e">
        <f>#REF!</f>
        <v>#REF!</v>
      </c>
      <c r="L47">
        <v>237</v>
      </c>
    </row>
    <row r="48" spans="1:18" x14ac:dyDescent="0.2">
      <c r="A48" t="e">
        <f>#REF!</f>
        <v>#REF!</v>
      </c>
      <c r="B48">
        <v>44</v>
      </c>
      <c r="E48" t="e">
        <f>#REF!</f>
        <v>#REF!</v>
      </c>
      <c r="F48">
        <v>513</v>
      </c>
      <c r="G48" t="e">
        <f>#REF!</f>
        <v>#REF!</v>
      </c>
      <c r="H48">
        <v>44</v>
      </c>
      <c r="K48" t="e">
        <f>#REF!</f>
        <v>#REF!</v>
      </c>
      <c r="L48">
        <v>238</v>
      </c>
    </row>
    <row r="49" spans="1:12" x14ac:dyDescent="0.2">
      <c r="A49" t="e">
        <f>#REF!</f>
        <v>#REF!</v>
      </c>
      <c r="B49">
        <v>45</v>
      </c>
      <c r="E49" t="e">
        <f>#REF!</f>
        <v>#REF!</v>
      </c>
      <c r="F49">
        <v>514</v>
      </c>
      <c r="G49" t="e">
        <f>#REF!</f>
        <v>#REF!</v>
      </c>
      <c r="H49">
        <v>45</v>
      </c>
      <c r="K49" t="e">
        <f>#REF!</f>
        <v>#REF!</v>
      </c>
      <c r="L49">
        <v>239</v>
      </c>
    </row>
    <row r="50" spans="1:12" x14ac:dyDescent="0.2">
      <c r="A50" t="e">
        <f>#REF!</f>
        <v>#REF!</v>
      </c>
      <c r="B50">
        <v>46</v>
      </c>
      <c r="E50" t="e">
        <f>#REF!</f>
        <v>#REF!</v>
      </c>
      <c r="F50">
        <v>515</v>
      </c>
      <c r="G50" t="e">
        <f>#REF!</f>
        <v>#REF!</v>
      </c>
      <c r="H50">
        <v>46</v>
      </c>
      <c r="K50" t="e">
        <f>#REF!</f>
        <v>#REF!</v>
      </c>
      <c r="L50">
        <v>240</v>
      </c>
    </row>
    <row r="51" spans="1:12" x14ac:dyDescent="0.2">
      <c r="A51" t="e">
        <f>#REF!</f>
        <v>#REF!</v>
      </c>
      <c r="B51">
        <v>47</v>
      </c>
      <c r="E51" t="e">
        <f>#REF!</f>
        <v>#REF!</v>
      </c>
      <c r="F51">
        <v>516</v>
      </c>
      <c r="G51" t="e">
        <f>#REF!</f>
        <v>#REF!</v>
      </c>
      <c r="H51">
        <v>47</v>
      </c>
      <c r="K51" t="e">
        <f>#REF!</f>
        <v>#REF!</v>
      </c>
      <c r="L51">
        <v>241</v>
      </c>
    </row>
    <row r="52" spans="1:12" x14ac:dyDescent="0.2">
      <c r="A52" t="e">
        <f>#REF!</f>
        <v>#REF!</v>
      </c>
      <c r="B52">
        <v>48</v>
      </c>
      <c r="E52" t="e">
        <f>#REF!</f>
        <v>#REF!</v>
      </c>
      <c r="F52">
        <v>517</v>
      </c>
      <c r="G52" t="e">
        <f>#REF!</f>
        <v>#REF!</v>
      </c>
      <c r="H52">
        <v>48</v>
      </c>
      <c r="K52" t="e">
        <f>#REF!</f>
        <v>#REF!</v>
      </c>
      <c r="L52">
        <v>242</v>
      </c>
    </row>
    <row r="53" spans="1:12" x14ac:dyDescent="0.2">
      <c r="A53" t="e">
        <f>#REF!</f>
        <v>#REF!</v>
      </c>
      <c r="B53">
        <v>49</v>
      </c>
      <c r="E53" t="e">
        <f>#REF!</f>
        <v>#REF!</v>
      </c>
      <c r="F53">
        <v>518</v>
      </c>
      <c r="G53" t="e">
        <f>#REF!</f>
        <v>#REF!</v>
      </c>
      <c r="H53">
        <v>49</v>
      </c>
      <c r="K53" t="e">
        <f>#REF!</f>
        <v>#REF!</v>
      </c>
      <c r="L53">
        <v>243</v>
      </c>
    </row>
    <row r="54" spans="1:12" x14ac:dyDescent="0.2">
      <c r="A54" t="e">
        <f>#REF!</f>
        <v>#REF!</v>
      </c>
      <c r="B54">
        <v>50</v>
      </c>
      <c r="E54" t="e">
        <f>#REF!</f>
        <v>#REF!</v>
      </c>
      <c r="F54">
        <v>519</v>
      </c>
      <c r="G54" t="e">
        <f>#REF!</f>
        <v>#REF!</v>
      </c>
      <c r="H54">
        <v>50</v>
      </c>
      <c r="K54" t="e">
        <f>#REF!</f>
        <v>#REF!</v>
      </c>
      <c r="L54">
        <v>244</v>
      </c>
    </row>
    <row r="55" spans="1:12" x14ac:dyDescent="0.2">
      <c r="A55" t="e">
        <f>#REF!</f>
        <v>#REF!</v>
      </c>
      <c r="B55">
        <v>51</v>
      </c>
      <c r="E55" t="e">
        <f>#REF!</f>
        <v>#REF!</v>
      </c>
      <c r="F55">
        <v>520</v>
      </c>
      <c r="G55" t="e">
        <f>#REF!</f>
        <v>#REF!</v>
      </c>
      <c r="H55">
        <v>51</v>
      </c>
      <c r="K55" t="e">
        <f>#REF!</f>
        <v>#REF!</v>
      </c>
      <c r="L55">
        <v>245</v>
      </c>
    </row>
    <row r="56" spans="1:12" x14ac:dyDescent="0.2">
      <c r="A56" t="e">
        <f>#REF!</f>
        <v>#REF!</v>
      </c>
      <c r="B56">
        <v>52</v>
      </c>
      <c r="E56" t="e">
        <f>#REF!</f>
        <v>#REF!</v>
      </c>
      <c r="F56">
        <v>521</v>
      </c>
      <c r="G56" t="e">
        <f>#REF!</f>
        <v>#REF!</v>
      </c>
      <c r="H56">
        <v>52</v>
      </c>
      <c r="K56" t="e">
        <f>#REF!</f>
        <v>#REF!</v>
      </c>
      <c r="L56">
        <v>246</v>
      </c>
    </row>
    <row r="57" spans="1:12" x14ac:dyDescent="0.2">
      <c r="A57" t="e">
        <f>#REF!</f>
        <v>#REF!</v>
      </c>
      <c r="B57">
        <v>53</v>
      </c>
      <c r="E57" t="e">
        <f>#REF!</f>
        <v>#REF!</v>
      </c>
      <c r="F57">
        <v>522</v>
      </c>
      <c r="G57" t="e">
        <f>#REF!</f>
        <v>#REF!</v>
      </c>
      <c r="H57">
        <v>53</v>
      </c>
      <c r="K57" t="e">
        <f>#REF!</f>
        <v>#REF!</v>
      </c>
      <c r="L57">
        <v>247</v>
      </c>
    </row>
    <row r="58" spans="1:12" x14ac:dyDescent="0.2">
      <c r="A58" t="e">
        <f>#REF!</f>
        <v>#REF!</v>
      </c>
      <c r="B58">
        <v>54</v>
      </c>
      <c r="E58" t="e">
        <f>#REF!</f>
        <v>#REF!</v>
      </c>
      <c r="F58">
        <v>523</v>
      </c>
      <c r="G58" t="e">
        <f>#REF!</f>
        <v>#REF!</v>
      </c>
      <c r="H58">
        <v>54</v>
      </c>
      <c r="K58" t="e">
        <f>#REF!</f>
        <v>#REF!</v>
      </c>
      <c r="L58">
        <v>248</v>
      </c>
    </row>
    <row r="59" spans="1:12" x14ac:dyDescent="0.2">
      <c r="A59" t="e">
        <f>#REF!</f>
        <v>#REF!</v>
      </c>
      <c r="B59">
        <v>55</v>
      </c>
      <c r="E59" t="e">
        <f>#REF!</f>
        <v>#REF!</v>
      </c>
      <c r="F59">
        <v>524</v>
      </c>
      <c r="G59" t="e">
        <f>#REF!</f>
        <v>#REF!</v>
      </c>
      <c r="H59">
        <v>55</v>
      </c>
      <c r="K59" t="e">
        <f>#REF!</f>
        <v>#REF!</v>
      </c>
      <c r="L59">
        <v>249</v>
      </c>
    </row>
    <row r="60" spans="1:12" x14ac:dyDescent="0.2">
      <c r="A60" t="e">
        <f>#REF!</f>
        <v>#REF!</v>
      </c>
      <c r="B60">
        <v>56</v>
      </c>
      <c r="E60" t="e">
        <f>#REF!</f>
        <v>#REF!</v>
      </c>
      <c r="F60">
        <v>525</v>
      </c>
      <c r="G60" t="e">
        <f>#REF!</f>
        <v>#REF!</v>
      </c>
      <c r="H60">
        <v>56</v>
      </c>
      <c r="K60" t="e">
        <f>#REF!</f>
        <v>#REF!</v>
      </c>
      <c r="L60">
        <v>250</v>
      </c>
    </row>
    <row r="61" spans="1:12" x14ac:dyDescent="0.2">
      <c r="A61" t="e">
        <f>#REF!</f>
        <v>#REF!</v>
      </c>
      <c r="B61">
        <v>57</v>
      </c>
      <c r="E61" t="e">
        <f>#REF!</f>
        <v>#REF!</v>
      </c>
      <c r="F61">
        <v>526</v>
      </c>
      <c r="G61" t="e">
        <f>#REF!</f>
        <v>#REF!</v>
      </c>
      <c r="H61">
        <v>57</v>
      </c>
      <c r="K61" t="e">
        <f>#REF!</f>
        <v>#REF!</v>
      </c>
      <c r="L61">
        <v>251</v>
      </c>
    </row>
    <row r="62" spans="1:12" x14ac:dyDescent="0.2">
      <c r="A62" t="e">
        <f>#REF!</f>
        <v>#REF!</v>
      </c>
      <c r="B62">
        <v>58</v>
      </c>
      <c r="E62" t="e">
        <f>#REF!</f>
        <v>#REF!</v>
      </c>
      <c r="F62">
        <v>527</v>
      </c>
      <c r="G62" t="e">
        <f>#REF!</f>
        <v>#REF!</v>
      </c>
      <c r="H62">
        <v>58</v>
      </c>
      <c r="K62" t="e">
        <f>#REF!</f>
        <v>#REF!</v>
      </c>
      <c r="L62">
        <v>252</v>
      </c>
    </row>
    <row r="63" spans="1:12" x14ac:dyDescent="0.2">
      <c r="A63" t="e">
        <f>#REF!</f>
        <v>#REF!</v>
      </c>
      <c r="B63">
        <v>59</v>
      </c>
      <c r="E63" t="e">
        <f>#REF!</f>
        <v>#REF!</v>
      </c>
      <c r="F63">
        <v>528</v>
      </c>
      <c r="G63" t="e">
        <f>#REF!</f>
        <v>#REF!</v>
      </c>
      <c r="H63">
        <v>59</v>
      </c>
      <c r="K63" t="e">
        <f>#REF!</f>
        <v>#REF!</v>
      </c>
      <c r="L63">
        <v>253</v>
      </c>
    </row>
    <row r="64" spans="1:12" x14ac:dyDescent="0.2">
      <c r="A64" t="e">
        <f>#REF!</f>
        <v>#REF!</v>
      </c>
      <c r="B64">
        <v>60</v>
      </c>
      <c r="E64" t="e">
        <f>#REF!</f>
        <v>#REF!</v>
      </c>
      <c r="F64">
        <v>529</v>
      </c>
      <c r="G64" t="e">
        <f>#REF!</f>
        <v>#REF!</v>
      </c>
      <c r="H64">
        <v>60</v>
      </c>
      <c r="K64" t="e">
        <f>#REF!</f>
        <v>#REF!</v>
      </c>
      <c r="L64">
        <v>254</v>
      </c>
    </row>
    <row r="65" spans="1:12" x14ac:dyDescent="0.2">
      <c r="A65" t="e">
        <f>#REF!</f>
        <v>#REF!</v>
      </c>
      <c r="B65">
        <v>61</v>
      </c>
      <c r="E65" t="e">
        <f>#REF!</f>
        <v>#REF!</v>
      </c>
      <c r="F65">
        <v>530</v>
      </c>
      <c r="G65" t="e">
        <f>#REF!</f>
        <v>#REF!</v>
      </c>
      <c r="H65">
        <v>61</v>
      </c>
      <c r="K65" t="e">
        <f>#REF!</f>
        <v>#REF!</v>
      </c>
      <c r="L65">
        <v>255</v>
      </c>
    </row>
    <row r="66" spans="1:12" x14ac:dyDescent="0.2">
      <c r="A66" t="e">
        <f>#REF!</f>
        <v>#REF!</v>
      </c>
      <c r="B66">
        <v>62</v>
      </c>
      <c r="E66" t="e">
        <f>#REF!</f>
        <v>#REF!</v>
      </c>
      <c r="F66">
        <v>531</v>
      </c>
      <c r="G66" t="e">
        <f>#REF!</f>
        <v>#REF!</v>
      </c>
      <c r="H66">
        <v>62</v>
      </c>
      <c r="K66" t="e">
        <f>#REF!</f>
        <v>#REF!</v>
      </c>
      <c r="L66">
        <v>256</v>
      </c>
    </row>
    <row r="67" spans="1:12" x14ac:dyDescent="0.2">
      <c r="A67" t="e">
        <f>#REF!</f>
        <v>#REF!</v>
      </c>
      <c r="B67">
        <v>63</v>
      </c>
      <c r="E67" t="e">
        <f>#REF!</f>
        <v>#REF!</v>
      </c>
      <c r="F67">
        <v>532</v>
      </c>
      <c r="G67" t="e">
        <f>#REF!</f>
        <v>#REF!</v>
      </c>
      <c r="H67">
        <v>63</v>
      </c>
      <c r="K67" t="e">
        <f>#REF!</f>
        <v>#REF!</v>
      </c>
      <c r="L67">
        <v>257</v>
      </c>
    </row>
    <row r="68" spans="1:12" x14ac:dyDescent="0.2">
      <c r="A68" t="e">
        <f>#REF!</f>
        <v>#REF!</v>
      </c>
      <c r="B68">
        <v>64</v>
      </c>
      <c r="E68" t="e">
        <f>#REF!</f>
        <v>#REF!</v>
      </c>
      <c r="F68">
        <v>533</v>
      </c>
      <c r="G68" t="e">
        <f>#REF!</f>
        <v>#REF!</v>
      </c>
      <c r="H68">
        <v>64</v>
      </c>
      <c r="K68" t="e">
        <f>#REF!</f>
        <v>#REF!</v>
      </c>
      <c r="L68">
        <v>258</v>
      </c>
    </row>
    <row r="69" spans="1:12" x14ac:dyDescent="0.2">
      <c r="A69" t="e">
        <f>#REF!</f>
        <v>#REF!</v>
      </c>
      <c r="B69">
        <v>65</v>
      </c>
      <c r="E69" t="e">
        <f>#REF!</f>
        <v>#REF!</v>
      </c>
      <c r="F69">
        <v>534</v>
      </c>
      <c r="G69" t="e">
        <f>#REF!</f>
        <v>#REF!</v>
      </c>
      <c r="H69">
        <v>65</v>
      </c>
      <c r="K69" t="e">
        <f>#REF!</f>
        <v>#REF!</v>
      </c>
      <c r="L69">
        <v>259</v>
      </c>
    </row>
    <row r="70" spans="1:12" x14ac:dyDescent="0.2">
      <c r="A70" t="e">
        <f>#REF!</f>
        <v>#REF!</v>
      </c>
      <c r="B70">
        <v>66</v>
      </c>
      <c r="E70" t="e">
        <f>#REF!</f>
        <v>#REF!</v>
      </c>
      <c r="F70">
        <v>535</v>
      </c>
      <c r="G70" t="e">
        <f>#REF!</f>
        <v>#REF!</v>
      </c>
      <c r="H70">
        <v>66</v>
      </c>
      <c r="K70" t="e">
        <f>#REF!</f>
        <v>#REF!</v>
      </c>
      <c r="L70">
        <v>260</v>
      </c>
    </row>
    <row r="71" spans="1:12" x14ac:dyDescent="0.2">
      <c r="A71" t="e">
        <f>#REF!</f>
        <v>#REF!</v>
      </c>
      <c r="B71">
        <v>67</v>
      </c>
      <c r="E71" t="e">
        <f>#REF!</f>
        <v>#REF!</v>
      </c>
      <c r="F71">
        <v>536</v>
      </c>
      <c r="G71" t="e">
        <f>#REF!</f>
        <v>#REF!</v>
      </c>
      <c r="H71">
        <v>67</v>
      </c>
      <c r="K71" t="e">
        <f>#REF!</f>
        <v>#REF!</v>
      </c>
      <c r="L71">
        <v>261</v>
      </c>
    </row>
    <row r="72" spans="1:12" x14ac:dyDescent="0.2">
      <c r="A72" t="e">
        <f>#REF!</f>
        <v>#REF!</v>
      </c>
      <c r="B72">
        <v>68</v>
      </c>
      <c r="E72" t="e">
        <f>#REF!</f>
        <v>#REF!</v>
      </c>
      <c r="F72">
        <v>537</v>
      </c>
      <c r="G72" t="e">
        <f>#REF!</f>
        <v>#REF!</v>
      </c>
      <c r="H72">
        <v>68</v>
      </c>
      <c r="K72" t="e">
        <f>#REF!</f>
        <v>#REF!</v>
      </c>
      <c r="L72">
        <v>262</v>
      </c>
    </row>
    <row r="73" spans="1:12" x14ac:dyDescent="0.2">
      <c r="A73" t="e">
        <f>#REF!</f>
        <v>#REF!</v>
      </c>
      <c r="B73">
        <v>69</v>
      </c>
      <c r="E73" t="e">
        <f>#REF!</f>
        <v>#REF!</v>
      </c>
      <c r="F73">
        <v>538</v>
      </c>
      <c r="G73" t="e">
        <f>#REF!</f>
        <v>#REF!</v>
      </c>
      <c r="H73">
        <v>69</v>
      </c>
      <c r="K73" t="e">
        <f>#REF!</f>
        <v>#REF!</v>
      </c>
      <c r="L73">
        <v>263</v>
      </c>
    </row>
    <row r="74" spans="1:12" x14ac:dyDescent="0.2">
      <c r="A74" t="e">
        <f>#REF!</f>
        <v>#REF!</v>
      </c>
      <c r="B74">
        <v>70</v>
      </c>
      <c r="E74" t="e">
        <f>#REF!</f>
        <v>#REF!</v>
      </c>
      <c r="F74">
        <v>539</v>
      </c>
      <c r="G74" t="e">
        <f>#REF!</f>
        <v>#REF!</v>
      </c>
      <c r="H74">
        <v>70</v>
      </c>
      <c r="K74" t="e">
        <f>#REF!</f>
        <v>#REF!</v>
      </c>
      <c r="L74">
        <v>264</v>
      </c>
    </row>
    <row r="75" spans="1:12" x14ac:dyDescent="0.2">
      <c r="A75" t="e">
        <f>#REF!</f>
        <v>#REF!</v>
      </c>
      <c r="B75">
        <v>71</v>
      </c>
      <c r="E75" t="e">
        <f>#REF!</f>
        <v>#REF!</v>
      </c>
      <c r="F75">
        <v>540</v>
      </c>
      <c r="G75" t="e">
        <f>#REF!</f>
        <v>#REF!</v>
      </c>
      <c r="H75">
        <v>71</v>
      </c>
      <c r="K75" t="e">
        <f>#REF!</f>
        <v>#REF!</v>
      </c>
      <c r="L75">
        <v>265</v>
      </c>
    </row>
    <row r="76" spans="1:12" x14ac:dyDescent="0.2">
      <c r="A76" t="e">
        <f>#REF!</f>
        <v>#REF!</v>
      </c>
      <c r="B76">
        <v>72</v>
      </c>
      <c r="E76" t="e">
        <f>#REF!</f>
        <v>#REF!</v>
      </c>
      <c r="F76">
        <v>541</v>
      </c>
      <c r="G76" t="e">
        <f>#REF!</f>
        <v>#REF!</v>
      </c>
      <c r="H76">
        <v>72</v>
      </c>
      <c r="K76" t="e">
        <f>#REF!</f>
        <v>#REF!</v>
      </c>
      <c r="L76">
        <v>266</v>
      </c>
    </row>
    <row r="77" spans="1:12" x14ac:dyDescent="0.2">
      <c r="A77" t="e">
        <f>#REF!</f>
        <v>#REF!</v>
      </c>
      <c r="B77">
        <v>73</v>
      </c>
      <c r="E77" t="e">
        <f>#REF!</f>
        <v>#REF!</v>
      </c>
      <c r="F77">
        <v>542</v>
      </c>
      <c r="G77" t="e">
        <f>#REF!</f>
        <v>#REF!</v>
      </c>
      <c r="H77">
        <v>73</v>
      </c>
      <c r="K77" t="e">
        <f>#REF!</f>
        <v>#REF!</v>
      </c>
      <c r="L77">
        <v>267</v>
      </c>
    </row>
    <row r="78" spans="1:12" x14ac:dyDescent="0.2">
      <c r="A78" t="e">
        <f>#REF!</f>
        <v>#REF!</v>
      </c>
      <c r="B78">
        <v>74</v>
      </c>
      <c r="E78" t="e">
        <f>#REF!</f>
        <v>#REF!</v>
      </c>
      <c r="F78">
        <v>543</v>
      </c>
      <c r="G78" t="e">
        <f>#REF!</f>
        <v>#REF!</v>
      </c>
      <c r="H78">
        <v>74</v>
      </c>
      <c r="K78" t="e">
        <f>#REF!</f>
        <v>#REF!</v>
      </c>
      <c r="L78">
        <v>268</v>
      </c>
    </row>
    <row r="79" spans="1:12" x14ac:dyDescent="0.2">
      <c r="A79" t="e">
        <f>#REF!</f>
        <v>#REF!</v>
      </c>
      <c r="B79">
        <v>75</v>
      </c>
      <c r="E79" t="e">
        <f>#REF!</f>
        <v>#REF!</v>
      </c>
      <c r="F79">
        <v>544</v>
      </c>
      <c r="G79" t="e">
        <f>#REF!</f>
        <v>#REF!</v>
      </c>
      <c r="H79">
        <v>75</v>
      </c>
      <c r="K79" t="e">
        <f>#REF!</f>
        <v>#REF!</v>
      </c>
      <c r="L79">
        <v>269</v>
      </c>
    </row>
    <row r="80" spans="1:12" x14ac:dyDescent="0.2">
      <c r="A80" t="e">
        <f>#REF!</f>
        <v>#REF!</v>
      </c>
      <c r="B80">
        <v>76</v>
      </c>
      <c r="E80" t="e">
        <f>#REF!</f>
        <v>#REF!</v>
      </c>
      <c r="F80">
        <v>545</v>
      </c>
      <c r="G80" t="e">
        <f>#REF!</f>
        <v>#REF!</v>
      </c>
      <c r="H80">
        <v>76</v>
      </c>
      <c r="K80" t="e">
        <f>#REF!</f>
        <v>#REF!</v>
      </c>
      <c r="L80">
        <v>270</v>
      </c>
    </row>
    <row r="81" spans="1:12" x14ac:dyDescent="0.2">
      <c r="A81" t="e">
        <f>#REF!</f>
        <v>#REF!</v>
      </c>
      <c r="B81">
        <v>77</v>
      </c>
      <c r="E81" t="e">
        <f>#REF!</f>
        <v>#REF!</v>
      </c>
      <c r="F81">
        <v>546</v>
      </c>
      <c r="G81" t="e">
        <f>#REF!</f>
        <v>#REF!</v>
      </c>
      <c r="H81">
        <v>77</v>
      </c>
      <c r="K81" t="e">
        <f>#REF!</f>
        <v>#REF!</v>
      </c>
      <c r="L81">
        <v>271</v>
      </c>
    </row>
    <row r="82" spans="1:12" x14ac:dyDescent="0.2">
      <c r="A82" t="e">
        <f>#REF!</f>
        <v>#REF!</v>
      </c>
      <c r="B82">
        <v>78</v>
      </c>
      <c r="E82" t="e">
        <f>#REF!</f>
        <v>#REF!</v>
      </c>
      <c r="F82">
        <v>547</v>
      </c>
      <c r="G82" t="e">
        <f>#REF!</f>
        <v>#REF!</v>
      </c>
      <c r="H82">
        <v>78</v>
      </c>
      <c r="K82" t="e">
        <f>#REF!</f>
        <v>#REF!</v>
      </c>
      <c r="L82">
        <v>272</v>
      </c>
    </row>
    <row r="83" spans="1:12" x14ac:dyDescent="0.2">
      <c r="A83" t="e">
        <f>#REF!</f>
        <v>#REF!</v>
      </c>
      <c r="B83">
        <v>79</v>
      </c>
      <c r="E83" t="e">
        <f>#REF!</f>
        <v>#REF!</v>
      </c>
      <c r="F83">
        <v>548</v>
      </c>
      <c r="G83" t="e">
        <f>#REF!</f>
        <v>#REF!</v>
      </c>
      <c r="H83">
        <v>79</v>
      </c>
      <c r="K83" t="e">
        <f>#REF!</f>
        <v>#REF!</v>
      </c>
      <c r="L83">
        <v>273</v>
      </c>
    </row>
    <row r="84" spans="1:12" x14ac:dyDescent="0.2">
      <c r="A84" t="e">
        <f>#REF!</f>
        <v>#REF!</v>
      </c>
      <c r="B84">
        <v>80</v>
      </c>
      <c r="E84" t="e">
        <f>#REF!</f>
        <v>#REF!</v>
      </c>
      <c r="F84">
        <v>549</v>
      </c>
      <c r="G84" t="e">
        <f>#REF!</f>
        <v>#REF!</v>
      </c>
      <c r="H84">
        <v>80</v>
      </c>
      <c r="K84" t="e">
        <f>#REF!</f>
        <v>#REF!</v>
      </c>
      <c r="L84">
        <v>274</v>
      </c>
    </row>
    <row r="85" spans="1:12" x14ac:dyDescent="0.2">
      <c r="A85" t="e">
        <f>#REF!</f>
        <v>#REF!</v>
      </c>
      <c r="B85">
        <v>81</v>
      </c>
      <c r="E85" t="e">
        <f>#REF!</f>
        <v>#REF!</v>
      </c>
      <c r="F85">
        <v>550</v>
      </c>
      <c r="G85" t="e">
        <f>#REF!</f>
        <v>#REF!</v>
      </c>
      <c r="H85">
        <v>81</v>
      </c>
      <c r="K85" t="e">
        <f>#REF!</f>
        <v>#REF!</v>
      </c>
      <c r="L85">
        <v>275</v>
      </c>
    </row>
    <row r="86" spans="1:12" x14ac:dyDescent="0.2">
      <c r="A86" t="e">
        <f>#REF!</f>
        <v>#REF!</v>
      </c>
      <c r="B86">
        <v>82</v>
      </c>
      <c r="E86" t="e">
        <f>#REF!</f>
        <v>#REF!</v>
      </c>
      <c r="F86">
        <v>551</v>
      </c>
      <c r="G86" t="e">
        <f>#REF!</f>
        <v>#REF!</v>
      </c>
      <c r="H86">
        <v>82</v>
      </c>
      <c r="K86" t="e">
        <f>#REF!</f>
        <v>#REF!</v>
      </c>
      <c r="L86">
        <v>276</v>
      </c>
    </row>
    <row r="87" spans="1:12" x14ac:dyDescent="0.2">
      <c r="A87" t="e">
        <f>#REF!</f>
        <v>#REF!</v>
      </c>
      <c r="B87">
        <v>83</v>
      </c>
      <c r="E87" t="e">
        <f>#REF!</f>
        <v>#REF!</v>
      </c>
      <c r="F87">
        <v>552</v>
      </c>
      <c r="G87" t="e">
        <f>#REF!</f>
        <v>#REF!</v>
      </c>
      <c r="H87">
        <v>83</v>
      </c>
      <c r="K87" t="e">
        <f>#REF!</f>
        <v>#REF!</v>
      </c>
      <c r="L87">
        <v>277</v>
      </c>
    </row>
    <row r="88" spans="1:12" x14ac:dyDescent="0.2">
      <c r="A88" t="e">
        <f>#REF!</f>
        <v>#REF!</v>
      </c>
      <c r="B88">
        <v>84</v>
      </c>
      <c r="E88" t="e">
        <f>#REF!</f>
        <v>#REF!</v>
      </c>
      <c r="F88">
        <v>553</v>
      </c>
      <c r="G88" t="e">
        <f>#REF!</f>
        <v>#REF!</v>
      </c>
      <c r="H88">
        <v>84</v>
      </c>
      <c r="K88" t="e">
        <f>#REF!</f>
        <v>#REF!</v>
      </c>
      <c r="L88">
        <v>278</v>
      </c>
    </row>
    <row r="89" spans="1:12" x14ac:dyDescent="0.2">
      <c r="A89" t="e">
        <f>#REF!</f>
        <v>#REF!</v>
      </c>
      <c r="B89">
        <v>85</v>
      </c>
      <c r="E89" t="e">
        <f>#REF!</f>
        <v>#REF!</v>
      </c>
      <c r="F89">
        <v>554</v>
      </c>
      <c r="G89" t="e">
        <f>#REF!</f>
        <v>#REF!</v>
      </c>
      <c r="H89">
        <v>85</v>
      </c>
      <c r="K89" t="e">
        <f>#REF!</f>
        <v>#REF!</v>
      </c>
      <c r="L89">
        <v>279</v>
      </c>
    </row>
    <row r="90" spans="1:12" x14ac:dyDescent="0.2">
      <c r="A90" t="e">
        <f>#REF!</f>
        <v>#REF!</v>
      </c>
      <c r="B90">
        <v>86</v>
      </c>
      <c r="E90" t="e">
        <f>#REF!</f>
        <v>#REF!</v>
      </c>
      <c r="F90">
        <v>555</v>
      </c>
      <c r="G90" t="e">
        <f>#REF!</f>
        <v>#REF!</v>
      </c>
      <c r="H90">
        <v>86</v>
      </c>
      <c r="K90" t="e">
        <f>#REF!</f>
        <v>#REF!</v>
      </c>
      <c r="L90">
        <v>280</v>
      </c>
    </row>
    <row r="91" spans="1:12" x14ac:dyDescent="0.2">
      <c r="A91" t="e">
        <f>#REF!</f>
        <v>#REF!</v>
      </c>
      <c r="B91">
        <v>87</v>
      </c>
      <c r="E91" t="e">
        <f>#REF!</f>
        <v>#REF!</v>
      </c>
      <c r="F91">
        <v>556</v>
      </c>
      <c r="G91" t="e">
        <f>#REF!</f>
        <v>#REF!</v>
      </c>
      <c r="H91">
        <v>87</v>
      </c>
      <c r="K91" t="e">
        <f>#REF!</f>
        <v>#REF!</v>
      </c>
      <c r="L91">
        <v>281</v>
      </c>
    </row>
    <row r="92" spans="1:12" x14ac:dyDescent="0.2">
      <c r="A92" t="e">
        <f>#REF!</f>
        <v>#REF!</v>
      </c>
      <c r="B92">
        <v>88</v>
      </c>
      <c r="E92" t="e">
        <f>#REF!</f>
        <v>#REF!</v>
      </c>
      <c r="F92">
        <v>557</v>
      </c>
      <c r="G92" t="e">
        <f>#REF!</f>
        <v>#REF!</v>
      </c>
      <c r="H92">
        <v>88</v>
      </c>
      <c r="K92" t="e">
        <f>#REF!</f>
        <v>#REF!</v>
      </c>
      <c r="L92">
        <v>282</v>
      </c>
    </row>
    <row r="93" spans="1:12" x14ac:dyDescent="0.2">
      <c r="A93" t="e">
        <f>#REF!</f>
        <v>#REF!</v>
      </c>
      <c r="B93">
        <v>89</v>
      </c>
      <c r="E93" t="e">
        <f>#REF!</f>
        <v>#REF!</v>
      </c>
      <c r="F93">
        <v>558</v>
      </c>
      <c r="G93" t="e">
        <f>#REF!</f>
        <v>#REF!</v>
      </c>
      <c r="H93">
        <v>89</v>
      </c>
      <c r="K93" t="e">
        <f>#REF!</f>
        <v>#REF!</v>
      </c>
      <c r="L93">
        <v>283</v>
      </c>
    </row>
    <row r="94" spans="1:12" x14ac:dyDescent="0.2">
      <c r="A94" t="e">
        <f>#REF!</f>
        <v>#REF!</v>
      </c>
      <c r="B94">
        <v>90</v>
      </c>
      <c r="E94" t="e">
        <f>#REF!</f>
        <v>#REF!</v>
      </c>
      <c r="F94">
        <v>559</v>
      </c>
      <c r="G94" t="e">
        <f>#REF!</f>
        <v>#REF!</v>
      </c>
      <c r="H94">
        <v>90</v>
      </c>
      <c r="K94" t="e">
        <f>#REF!</f>
        <v>#REF!</v>
      </c>
      <c r="L94">
        <v>284</v>
      </c>
    </row>
    <row r="95" spans="1:12" x14ac:dyDescent="0.2">
      <c r="A95" t="e">
        <f>#REF!</f>
        <v>#REF!</v>
      </c>
      <c r="B95">
        <v>91</v>
      </c>
      <c r="E95" t="e">
        <f>#REF!</f>
        <v>#REF!</v>
      </c>
      <c r="F95">
        <v>560</v>
      </c>
      <c r="G95" t="e">
        <f>#REF!</f>
        <v>#REF!</v>
      </c>
      <c r="H95">
        <v>91</v>
      </c>
      <c r="K95" t="e">
        <f>#REF!</f>
        <v>#REF!</v>
      </c>
      <c r="L95">
        <v>285</v>
      </c>
    </row>
    <row r="96" spans="1:12" x14ac:dyDescent="0.2">
      <c r="A96" t="e">
        <f>#REF!</f>
        <v>#REF!</v>
      </c>
      <c r="B96">
        <v>92</v>
      </c>
      <c r="E96" t="e">
        <f>#REF!</f>
        <v>#REF!</v>
      </c>
      <c r="F96">
        <v>561</v>
      </c>
      <c r="G96" t="e">
        <f>#REF!</f>
        <v>#REF!</v>
      </c>
      <c r="H96">
        <v>92</v>
      </c>
      <c r="K96" t="e">
        <f>#REF!</f>
        <v>#REF!</v>
      </c>
      <c r="L96">
        <v>286</v>
      </c>
    </row>
    <row r="97" spans="1:12" x14ac:dyDescent="0.2">
      <c r="A97" t="e">
        <f>#REF!</f>
        <v>#REF!</v>
      </c>
      <c r="B97">
        <v>93</v>
      </c>
      <c r="E97" t="e">
        <f>#REF!</f>
        <v>#REF!</v>
      </c>
      <c r="F97">
        <v>562</v>
      </c>
      <c r="G97" t="e">
        <f>#REF!</f>
        <v>#REF!</v>
      </c>
      <c r="H97">
        <v>93</v>
      </c>
      <c r="K97" t="e">
        <f>#REF!</f>
        <v>#REF!</v>
      </c>
      <c r="L97">
        <v>287</v>
      </c>
    </row>
    <row r="98" spans="1:12" x14ac:dyDescent="0.2">
      <c r="A98" t="e">
        <f>#REF!</f>
        <v>#REF!</v>
      </c>
      <c r="B98">
        <v>94</v>
      </c>
      <c r="E98" t="e">
        <f>#REF!</f>
        <v>#REF!</v>
      </c>
      <c r="F98">
        <v>563</v>
      </c>
      <c r="G98" t="e">
        <f>#REF!</f>
        <v>#REF!</v>
      </c>
      <c r="H98">
        <v>94</v>
      </c>
      <c r="K98" t="e">
        <f>#REF!</f>
        <v>#REF!</v>
      </c>
      <c r="L98">
        <v>288</v>
      </c>
    </row>
    <row r="99" spans="1:12" x14ac:dyDescent="0.2">
      <c r="A99" t="e">
        <f>#REF!</f>
        <v>#REF!</v>
      </c>
      <c r="B99">
        <v>95</v>
      </c>
      <c r="E99" t="e">
        <f>#REF!</f>
        <v>#REF!</v>
      </c>
      <c r="F99">
        <v>564</v>
      </c>
      <c r="G99" t="e">
        <f>#REF!</f>
        <v>#REF!</v>
      </c>
      <c r="H99">
        <v>95</v>
      </c>
      <c r="K99" t="e">
        <f>#REF!</f>
        <v>#REF!</v>
      </c>
      <c r="L99">
        <v>289</v>
      </c>
    </row>
    <row r="100" spans="1:12" x14ac:dyDescent="0.2">
      <c r="A100" t="e">
        <f>#REF!</f>
        <v>#REF!</v>
      </c>
      <c r="B100">
        <v>96</v>
      </c>
      <c r="E100" t="e">
        <f>#REF!</f>
        <v>#REF!</v>
      </c>
      <c r="F100">
        <v>565</v>
      </c>
      <c r="G100" t="e">
        <f>#REF!</f>
        <v>#REF!</v>
      </c>
      <c r="H100">
        <v>96</v>
      </c>
      <c r="K100" t="e">
        <f>#REF!</f>
        <v>#REF!</v>
      </c>
      <c r="L100">
        <v>290</v>
      </c>
    </row>
    <row r="101" spans="1:12" x14ac:dyDescent="0.2">
      <c r="A101" t="e">
        <f>#REF!</f>
        <v>#REF!</v>
      </c>
      <c r="B101">
        <v>97</v>
      </c>
      <c r="E101" t="e">
        <f>#REF!</f>
        <v>#REF!</v>
      </c>
      <c r="F101">
        <v>566</v>
      </c>
      <c r="G101" t="e">
        <f>#REF!</f>
        <v>#REF!</v>
      </c>
      <c r="H101">
        <v>97</v>
      </c>
      <c r="K101" t="e">
        <f>#REF!</f>
        <v>#REF!</v>
      </c>
      <c r="L101">
        <v>291</v>
      </c>
    </row>
    <row r="102" spans="1:12" x14ac:dyDescent="0.2">
      <c r="A102" t="e">
        <f>#REF!</f>
        <v>#REF!</v>
      </c>
      <c r="B102">
        <v>98</v>
      </c>
      <c r="E102" t="e">
        <f>#REF!</f>
        <v>#REF!</v>
      </c>
      <c r="F102">
        <v>567</v>
      </c>
      <c r="G102" t="e">
        <f>#REF!</f>
        <v>#REF!</v>
      </c>
      <c r="H102">
        <v>98</v>
      </c>
      <c r="K102" t="e">
        <f>#REF!</f>
        <v>#REF!</v>
      </c>
      <c r="L102">
        <v>292</v>
      </c>
    </row>
    <row r="103" spans="1:12" x14ac:dyDescent="0.2">
      <c r="A103" t="e">
        <f>#REF!</f>
        <v>#REF!</v>
      </c>
      <c r="B103">
        <v>99</v>
      </c>
      <c r="E103" t="e">
        <f>#REF!</f>
        <v>#REF!</v>
      </c>
      <c r="F103">
        <v>568</v>
      </c>
      <c r="G103" t="e">
        <f>#REF!</f>
        <v>#REF!</v>
      </c>
      <c r="H103">
        <v>99</v>
      </c>
      <c r="K103" t="e">
        <f>#REF!</f>
        <v>#REF!</v>
      </c>
      <c r="L103">
        <v>293</v>
      </c>
    </row>
    <row r="104" spans="1:12" x14ac:dyDescent="0.2">
      <c r="A104" t="e">
        <f>#REF!</f>
        <v>#REF!</v>
      </c>
      <c r="B104">
        <v>100</v>
      </c>
      <c r="E104" t="e">
        <f>#REF!</f>
        <v>#REF!</v>
      </c>
      <c r="F104">
        <v>569</v>
      </c>
      <c r="G104" t="e">
        <f>#REF!</f>
        <v>#REF!</v>
      </c>
      <c r="H104">
        <v>100</v>
      </c>
      <c r="K104" t="e">
        <f>#REF!</f>
        <v>#REF!</v>
      </c>
      <c r="L104">
        <v>294</v>
      </c>
    </row>
    <row r="105" spans="1:12" x14ac:dyDescent="0.2">
      <c r="A105" t="e">
        <f>#REF!</f>
        <v>#REF!</v>
      </c>
      <c r="B105">
        <v>101</v>
      </c>
      <c r="E105" t="e">
        <f>#REF!</f>
        <v>#REF!</v>
      </c>
      <c r="F105">
        <v>570</v>
      </c>
      <c r="G105" t="e">
        <f>#REF!</f>
        <v>#REF!</v>
      </c>
      <c r="H105">
        <v>101</v>
      </c>
      <c r="K105" t="e">
        <f>#REF!</f>
        <v>#REF!</v>
      </c>
      <c r="L105">
        <v>295</v>
      </c>
    </row>
    <row r="106" spans="1:12" x14ac:dyDescent="0.2">
      <c r="A106" t="e">
        <f>#REF!</f>
        <v>#REF!</v>
      </c>
      <c r="B106">
        <v>102</v>
      </c>
      <c r="E106" t="e">
        <f>#REF!</f>
        <v>#REF!</v>
      </c>
      <c r="F106">
        <v>571</v>
      </c>
      <c r="G106" t="e">
        <f>#REF!</f>
        <v>#REF!</v>
      </c>
      <c r="H106">
        <v>102</v>
      </c>
      <c r="K106" t="e">
        <f>#REF!</f>
        <v>#REF!</v>
      </c>
      <c r="L106">
        <v>296</v>
      </c>
    </row>
    <row r="107" spans="1:12" x14ac:dyDescent="0.2">
      <c r="A107" t="e">
        <f>#REF!</f>
        <v>#REF!</v>
      </c>
      <c r="B107">
        <v>103</v>
      </c>
      <c r="E107" t="e">
        <f>#REF!</f>
        <v>#REF!</v>
      </c>
      <c r="F107">
        <v>572</v>
      </c>
      <c r="G107" t="e">
        <f>#REF!</f>
        <v>#REF!</v>
      </c>
      <c r="H107">
        <v>103</v>
      </c>
      <c r="K107" t="e">
        <f>#REF!</f>
        <v>#REF!</v>
      </c>
      <c r="L107">
        <v>297</v>
      </c>
    </row>
    <row r="108" spans="1:12" x14ac:dyDescent="0.2">
      <c r="A108" t="e">
        <f>#REF!</f>
        <v>#REF!</v>
      </c>
      <c r="B108">
        <v>104</v>
      </c>
      <c r="E108" t="e">
        <f>#REF!</f>
        <v>#REF!</v>
      </c>
      <c r="F108">
        <v>573</v>
      </c>
      <c r="G108" t="e">
        <f>#REF!</f>
        <v>#REF!</v>
      </c>
      <c r="H108">
        <v>104</v>
      </c>
      <c r="K108" t="e">
        <f>#REF!</f>
        <v>#REF!</v>
      </c>
      <c r="L108">
        <v>298</v>
      </c>
    </row>
    <row r="109" spans="1:12" x14ac:dyDescent="0.2">
      <c r="A109" t="e">
        <f>#REF!</f>
        <v>#REF!</v>
      </c>
      <c r="B109">
        <v>105</v>
      </c>
      <c r="E109" t="e">
        <f>#REF!</f>
        <v>#REF!</v>
      </c>
      <c r="F109">
        <v>574</v>
      </c>
      <c r="G109" t="e">
        <f>#REF!</f>
        <v>#REF!</v>
      </c>
      <c r="H109">
        <v>105</v>
      </c>
      <c r="K109" t="e">
        <f>#REF!</f>
        <v>#REF!</v>
      </c>
      <c r="L109">
        <v>299</v>
      </c>
    </row>
    <row r="110" spans="1:12" x14ac:dyDescent="0.2">
      <c r="A110" t="e">
        <f>#REF!</f>
        <v>#REF!</v>
      </c>
      <c r="B110">
        <v>106</v>
      </c>
      <c r="E110" t="e">
        <f>#REF!</f>
        <v>#REF!</v>
      </c>
      <c r="F110">
        <v>575</v>
      </c>
      <c r="G110" t="e">
        <f>#REF!</f>
        <v>#REF!</v>
      </c>
      <c r="H110">
        <v>106</v>
      </c>
      <c r="K110" t="e">
        <f>#REF!</f>
        <v>#REF!</v>
      </c>
      <c r="L110">
        <v>300</v>
      </c>
    </row>
    <row r="111" spans="1:12" x14ac:dyDescent="0.2">
      <c r="A111" t="e">
        <f>#REF!</f>
        <v>#REF!</v>
      </c>
      <c r="B111">
        <v>107</v>
      </c>
      <c r="E111" t="e">
        <f>#REF!</f>
        <v>#REF!</v>
      </c>
      <c r="F111">
        <v>576</v>
      </c>
      <c r="G111" t="e">
        <f>#REF!</f>
        <v>#REF!</v>
      </c>
      <c r="H111">
        <v>107</v>
      </c>
      <c r="K111" t="e">
        <f>#REF!</f>
        <v>#REF!</v>
      </c>
      <c r="L111">
        <v>301</v>
      </c>
    </row>
    <row r="112" spans="1:12" x14ac:dyDescent="0.2">
      <c r="A112" t="e">
        <f>#REF!</f>
        <v>#REF!</v>
      </c>
      <c r="B112">
        <v>108</v>
      </c>
      <c r="E112" t="e">
        <f>#REF!</f>
        <v>#REF!</v>
      </c>
      <c r="F112">
        <v>577</v>
      </c>
      <c r="G112" t="e">
        <f>#REF!</f>
        <v>#REF!</v>
      </c>
      <c r="H112">
        <v>108</v>
      </c>
      <c r="K112" t="e">
        <f>#REF!</f>
        <v>#REF!</v>
      </c>
      <c r="L112">
        <v>302</v>
      </c>
    </row>
    <row r="113" spans="1:12" x14ac:dyDescent="0.2">
      <c r="A113" t="e">
        <f>#REF!</f>
        <v>#REF!</v>
      </c>
      <c r="B113">
        <v>109</v>
      </c>
      <c r="E113" t="e">
        <f>#REF!</f>
        <v>#REF!</v>
      </c>
      <c r="F113">
        <v>578</v>
      </c>
      <c r="G113" t="e">
        <f>#REF!</f>
        <v>#REF!</v>
      </c>
      <c r="H113">
        <v>109</v>
      </c>
      <c r="K113" t="e">
        <f>#REF!</f>
        <v>#REF!</v>
      </c>
      <c r="L113">
        <v>303</v>
      </c>
    </row>
    <row r="114" spans="1:12" x14ac:dyDescent="0.2">
      <c r="A114" t="e">
        <f>#REF!</f>
        <v>#REF!</v>
      </c>
      <c r="B114">
        <v>110</v>
      </c>
      <c r="E114" t="e">
        <f>#REF!</f>
        <v>#REF!</v>
      </c>
      <c r="F114">
        <v>579</v>
      </c>
      <c r="G114" t="e">
        <f>#REF!</f>
        <v>#REF!</v>
      </c>
      <c r="H114">
        <v>110</v>
      </c>
      <c r="K114" t="e">
        <f>#REF!</f>
        <v>#REF!</v>
      </c>
      <c r="L114">
        <v>304</v>
      </c>
    </row>
    <row r="115" spans="1:12" x14ac:dyDescent="0.2">
      <c r="A115" t="e">
        <f>#REF!</f>
        <v>#REF!</v>
      </c>
      <c r="B115">
        <v>111</v>
      </c>
      <c r="E115" t="e">
        <f>#REF!</f>
        <v>#REF!</v>
      </c>
      <c r="F115">
        <v>580</v>
      </c>
      <c r="G115" t="e">
        <f>#REF!</f>
        <v>#REF!</v>
      </c>
      <c r="H115">
        <v>111</v>
      </c>
      <c r="K115" t="e">
        <f>#REF!</f>
        <v>#REF!</v>
      </c>
      <c r="L115">
        <v>305</v>
      </c>
    </row>
    <row r="116" spans="1:12" x14ac:dyDescent="0.2">
      <c r="A116" t="e">
        <f>#REF!</f>
        <v>#REF!</v>
      </c>
      <c r="B116">
        <v>112</v>
      </c>
      <c r="E116" t="e">
        <f>#REF!</f>
        <v>#REF!</v>
      </c>
      <c r="F116">
        <v>581</v>
      </c>
      <c r="G116" t="e">
        <f>#REF!</f>
        <v>#REF!</v>
      </c>
      <c r="H116">
        <v>112</v>
      </c>
      <c r="K116" t="e">
        <f>#REF!</f>
        <v>#REF!</v>
      </c>
      <c r="L116">
        <v>306</v>
      </c>
    </row>
    <row r="117" spans="1:12" x14ac:dyDescent="0.2">
      <c r="A117" t="e">
        <f>#REF!</f>
        <v>#REF!</v>
      </c>
      <c r="B117">
        <v>113</v>
      </c>
      <c r="E117" t="e">
        <f>#REF!</f>
        <v>#REF!</v>
      </c>
      <c r="F117">
        <v>582</v>
      </c>
      <c r="G117" t="e">
        <f>#REF!</f>
        <v>#REF!</v>
      </c>
      <c r="H117">
        <v>113</v>
      </c>
      <c r="K117" t="e">
        <f>#REF!</f>
        <v>#REF!</v>
      </c>
      <c r="L117">
        <v>307</v>
      </c>
    </row>
    <row r="118" spans="1:12" x14ac:dyDescent="0.2">
      <c r="A118" t="e">
        <f>#REF!</f>
        <v>#REF!</v>
      </c>
      <c r="B118">
        <v>114</v>
      </c>
      <c r="E118" t="e">
        <f>#REF!</f>
        <v>#REF!</v>
      </c>
      <c r="F118">
        <v>583</v>
      </c>
      <c r="G118" t="e">
        <f>#REF!</f>
        <v>#REF!</v>
      </c>
      <c r="H118">
        <v>114</v>
      </c>
      <c r="K118" t="e">
        <f>#REF!</f>
        <v>#REF!</v>
      </c>
      <c r="L118">
        <v>308</v>
      </c>
    </row>
    <row r="119" spans="1:12" x14ac:dyDescent="0.2">
      <c r="A119" t="e">
        <f>#REF!</f>
        <v>#REF!</v>
      </c>
      <c r="B119">
        <v>115</v>
      </c>
      <c r="E119" t="e">
        <f>#REF!</f>
        <v>#REF!</v>
      </c>
      <c r="F119">
        <v>584</v>
      </c>
      <c r="G119" t="e">
        <f>#REF!</f>
        <v>#REF!</v>
      </c>
      <c r="H119">
        <v>115</v>
      </c>
      <c r="K119" t="e">
        <f>#REF!</f>
        <v>#REF!</v>
      </c>
      <c r="L119">
        <v>309</v>
      </c>
    </row>
    <row r="120" spans="1:12" x14ac:dyDescent="0.2">
      <c r="A120" t="e">
        <f>#REF!</f>
        <v>#REF!</v>
      </c>
      <c r="B120">
        <v>116</v>
      </c>
      <c r="E120" t="e">
        <f>#REF!</f>
        <v>#REF!</v>
      </c>
      <c r="F120">
        <v>585</v>
      </c>
      <c r="G120" t="e">
        <f>#REF!</f>
        <v>#REF!</v>
      </c>
      <c r="H120">
        <v>116</v>
      </c>
      <c r="K120" t="e">
        <f>#REF!</f>
        <v>#REF!</v>
      </c>
      <c r="L120">
        <v>310</v>
      </c>
    </row>
    <row r="121" spans="1:12" x14ac:dyDescent="0.2">
      <c r="A121" t="e">
        <f>#REF!</f>
        <v>#REF!</v>
      </c>
      <c r="B121">
        <v>117</v>
      </c>
      <c r="E121" t="e">
        <f>#REF!</f>
        <v>#REF!</v>
      </c>
      <c r="F121">
        <v>586</v>
      </c>
      <c r="G121" t="e">
        <f>#REF!</f>
        <v>#REF!</v>
      </c>
      <c r="H121">
        <v>117</v>
      </c>
      <c r="K121" t="e">
        <f>#REF!</f>
        <v>#REF!</v>
      </c>
      <c r="L121">
        <v>311</v>
      </c>
    </row>
    <row r="122" spans="1:12" x14ac:dyDescent="0.2">
      <c r="A122" t="e">
        <f>#REF!</f>
        <v>#REF!</v>
      </c>
      <c r="B122">
        <v>118</v>
      </c>
      <c r="E122" t="e">
        <f>#REF!</f>
        <v>#REF!</v>
      </c>
      <c r="F122">
        <v>587</v>
      </c>
      <c r="G122" t="e">
        <f>#REF!</f>
        <v>#REF!</v>
      </c>
      <c r="H122">
        <v>118</v>
      </c>
      <c r="K122" t="e">
        <f>#REF!</f>
        <v>#REF!</v>
      </c>
      <c r="L122">
        <v>312</v>
      </c>
    </row>
    <row r="123" spans="1:12" x14ac:dyDescent="0.2">
      <c r="A123" t="e">
        <f>#REF!</f>
        <v>#REF!</v>
      </c>
      <c r="B123">
        <v>119</v>
      </c>
      <c r="E123" t="e">
        <f>#REF!</f>
        <v>#REF!</v>
      </c>
      <c r="F123">
        <v>588</v>
      </c>
      <c r="G123" t="e">
        <f>#REF!</f>
        <v>#REF!</v>
      </c>
      <c r="H123">
        <v>119</v>
      </c>
      <c r="K123" t="e">
        <f>#REF!</f>
        <v>#REF!</v>
      </c>
      <c r="L123">
        <v>313</v>
      </c>
    </row>
    <row r="124" spans="1:12" x14ac:dyDescent="0.2">
      <c r="A124" t="e">
        <f>#REF!</f>
        <v>#REF!</v>
      </c>
      <c r="B124">
        <v>120</v>
      </c>
      <c r="E124" t="e">
        <f>#REF!</f>
        <v>#REF!</v>
      </c>
      <c r="F124">
        <v>589</v>
      </c>
      <c r="G124" t="e">
        <f>#REF!</f>
        <v>#REF!</v>
      </c>
      <c r="H124">
        <v>120</v>
      </c>
      <c r="K124" t="e">
        <f>#REF!</f>
        <v>#REF!</v>
      </c>
      <c r="L124">
        <v>314</v>
      </c>
    </row>
    <row r="125" spans="1:12" x14ac:dyDescent="0.2">
      <c r="A125" t="e">
        <f>#REF!</f>
        <v>#REF!</v>
      </c>
      <c r="B125">
        <v>121</v>
      </c>
      <c r="E125" t="e">
        <f>#REF!</f>
        <v>#REF!</v>
      </c>
      <c r="F125">
        <v>590</v>
      </c>
      <c r="G125" t="e">
        <f>#REF!</f>
        <v>#REF!</v>
      </c>
      <c r="H125">
        <v>121</v>
      </c>
      <c r="K125" t="e">
        <f>#REF!</f>
        <v>#REF!</v>
      </c>
      <c r="L125">
        <v>315</v>
      </c>
    </row>
    <row r="126" spans="1:12" x14ac:dyDescent="0.2">
      <c r="A126" t="e">
        <f>#REF!</f>
        <v>#REF!</v>
      </c>
      <c r="B126">
        <v>122</v>
      </c>
      <c r="E126" t="e">
        <f>#REF!</f>
        <v>#REF!</v>
      </c>
      <c r="F126">
        <v>591</v>
      </c>
      <c r="G126" t="e">
        <f>#REF!</f>
        <v>#REF!</v>
      </c>
      <c r="H126">
        <v>122</v>
      </c>
      <c r="K126" t="e">
        <f>#REF!</f>
        <v>#REF!</v>
      </c>
      <c r="L126">
        <v>316</v>
      </c>
    </row>
    <row r="127" spans="1:12" x14ac:dyDescent="0.2">
      <c r="A127" t="e">
        <f>#REF!</f>
        <v>#REF!</v>
      </c>
      <c r="B127">
        <v>123</v>
      </c>
      <c r="E127" t="e">
        <f>#REF!</f>
        <v>#REF!</v>
      </c>
      <c r="F127">
        <v>592</v>
      </c>
      <c r="G127" t="e">
        <f>#REF!</f>
        <v>#REF!</v>
      </c>
      <c r="H127">
        <v>123</v>
      </c>
      <c r="K127" t="e">
        <f>#REF!</f>
        <v>#REF!</v>
      </c>
      <c r="L127">
        <v>317</v>
      </c>
    </row>
    <row r="128" spans="1:12" x14ac:dyDescent="0.2">
      <c r="A128" t="e">
        <f>#REF!</f>
        <v>#REF!</v>
      </c>
      <c r="B128">
        <v>124</v>
      </c>
      <c r="E128" t="e">
        <f>#REF!</f>
        <v>#REF!</v>
      </c>
      <c r="F128">
        <v>593</v>
      </c>
      <c r="G128" t="e">
        <f>#REF!</f>
        <v>#REF!</v>
      </c>
      <c r="H128">
        <v>124</v>
      </c>
      <c r="K128" t="e">
        <f>#REF!</f>
        <v>#REF!</v>
      </c>
      <c r="L128">
        <v>318</v>
      </c>
    </row>
    <row r="129" spans="1:12" x14ac:dyDescent="0.2">
      <c r="A129" t="e">
        <f>#REF!</f>
        <v>#REF!</v>
      </c>
      <c r="B129">
        <v>125</v>
      </c>
      <c r="E129" t="e">
        <f>#REF!</f>
        <v>#REF!</v>
      </c>
      <c r="F129">
        <v>594</v>
      </c>
      <c r="G129" t="e">
        <f>#REF!</f>
        <v>#REF!</v>
      </c>
      <c r="H129">
        <v>125</v>
      </c>
      <c r="K129" t="e">
        <f>#REF!</f>
        <v>#REF!</v>
      </c>
      <c r="L129">
        <v>319</v>
      </c>
    </row>
    <row r="130" spans="1:12" x14ac:dyDescent="0.2">
      <c r="A130" t="e">
        <f>#REF!</f>
        <v>#REF!</v>
      </c>
      <c r="B130">
        <v>126</v>
      </c>
      <c r="E130" t="e">
        <f>#REF!</f>
        <v>#REF!</v>
      </c>
      <c r="F130">
        <v>595</v>
      </c>
      <c r="G130" t="e">
        <f>#REF!</f>
        <v>#REF!</v>
      </c>
      <c r="H130">
        <v>126</v>
      </c>
      <c r="K130" t="e">
        <f>#REF!</f>
        <v>#REF!</v>
      </c>
      <c r="L130">
        <v>320</v>
      </c>
    </row>
    <row r="131" spans="1:12" x14ac:dyDescent="0.2">
      <c r="A131" t="e">
        <f>#REF!</f>
        <v>#REF!</v>
      </c>
      <c r="B131">
        <v>127</v>
      </c>
      <c r="E131" t="e">
        <f>#REF!</f>
        <v>#REF!</v>
      </c>
      <c r="F131">
        <v>596</v>
      </c>
      <c r="G131" t="e">
        <f>#REF!</f>
        <v>#REF!</v>
      </c>
      <c r="H131">
        <v>127</v>
      </c>
      <c r="K131" t="e">
        <f>#REF!</f>
        <v>#REF!</v>
      </c>
      <c r="L131">
        <v>321</v>
      </c>
    </row>
    <row r="132" spans="1:12" x14ac:dyDescent="0.2">
      <c r="A132" t="e">
        <f>#REF!</f>
        <v>#REF!</v>
      </c>
      <c r="B132">
        <v>128</v>
      </c>
      <c r="E132" t="e">
        <f>#REF!</f>
        <v>#REF!</v>
      </c>
      <c r="F132">
        <v>597</v>
      </c>
      <c r="G132" t="e">
        <f>#REF!</f>
        <v>#REF!</v>
      </c>
      <c r="H132">
        <v>128</v>
      </c>
      <c r="K132" t="e">
        <f>#REF!</f>
        <v>#REF!</v>
      </c>
      <c r="L132">
        <v>322</v>
      </c>
    </row>
    <row r="133" spans="1:12" x14ac:dyDescent="0.2">
      <c r="A133" t="e">
        <f>#REF!</f>
        <v>#REF!</v>
      </c>
      <c r="B133">
        <v>129</v>
      </c>
      <c r="E133" t="e">
        <f>#REF!</f>
        <v>#REF!</v>
      </c>
      <c r="F133">
        <v>598</v>
      </c>
      <c r="G133" t="e">
        <f>#REF!</f>
        <v>#REF!</v>
      </c>
      <c r="H133">
        <v>129</v>
      </c>
      <c r="K133" t="e">
        <f>#REF!</f>
        <v>#REF!</v>
      </c>
      <c r="L133">
        <v>323</v>
      </c>
    </row>
    <row r="134" spans="1:12" x14ac:dyDescent="0.2">
      <c r="A134" t="e">
        <f>#REF!</f>
        <v>#REF!</v>
      </c>
      <c r="B134">
        <v>130</v>
      </c>
      <c r="E134" t="e">
        <f>#REF!</f>
        <v>#REF!</v>
      </c>
      <c r="F134">
        <v>599</v>
      </c>
      <c r="G134" t="e">
        <f>#REF!</f>
        <v>#REF!</v>
      </c>
      <c r="H134">
        <v>130</v>
      </c>
      <c r="K134" t="e">
        <f>#REF!</f>
        <v>#REF!</v>
      </c>
      <c r="L134">
        <v>324</v>
      </c>
    </row>
    <row r="135" spans="1:12" x14ac:dyDescent="0.2">
      <c r="A135" t="e">
        <f>#REF!</f>
        <v>#REF!</v>
      </c>
      <c r="B135">
        <v>131</v>
      </c>
      <c r="E135" t="e">
        <f>#REF!</f>
        <v>#REF!</v>
      </c>
      <c r="F135">
        <v>600</v>
      </c>
      <c r="G135" t="e">
        <f>#REF!</f>
        <v>#REF!</v>
      </c>
      <c r="H135">
        <v>131</v>
      </c>
      <c r="K135" t="e">
        <f>#REF!</f>
        <v>#REF!</v>
      </c>
      <c r="L135">
        <v>325</v>
      </c>
    </row>
    <row r="136" spans="1:12" x14ac:dyDescent="0.2">
      <c r="A136" t="e">
        <f>#REF!</f>
        <v>#REF!</v>
      </c>
      <c r="B136">
        <v>132</v>
      </c>
      <c r="E136" t="e">
        <f>#REF!</f>
        <v>#REF!</v>
      </c>
      <c r="F136">
        <v>601</v>
      </c>
      <c r="G136" t="e">
        <f>#REF!</f>
        <v>#REF!</v>
      </c>
      <c r="H136">
        <v>132</v>
      </c>
      <c r="K136" t="e">
        <f>#REF!</f>
        <v>#REF!</v>
      </c>
      <c r="L136">
        <v>326</v>
      </c>
    </row>
    <row r="137" spans="1:12" x14ac:dyDescent="0.2">
      <c r="A137" t="e">
        <f>#REF!</f>
        <v>#REF!</v>
      </c>
      <c r="B137">
        <v>133</v>
      </c>
      <c r="E137" t="e">
        <f>#REF!</f>
        <v>#REF!</v>
      </c>
      <c r="F137">
        <v>602</v>
      </c>
      <c r="G137" t="e">
        <f>#REF!</f>
        <v>#REF!</v>
      </c>
      <c r="H137">
        <v>133</v>
      </c>
      <c r="K137" t="e">
        <f>#REF!</f>
        <v>#REF!</v>
      </c>
      <c r="L137">
        <v>327</v>
      </c>
    </row>
    <row r="138" spans="1:12" x14ac:dyDescent="0.2">
      <c r="A138" t="e">
        <f>#REF!</f>
        <v>#REF!</v>
      </c>
      <c r="B138">
        <v>134</v>
      </c>
      <c r="E138" t="e">
        <f>#REF!</f>
        <v>#REF!</v>
      </c>
      <c r="F138">
        <v>603</v>
      </c>
      <c r="G138" t="e">
        <f>#REF!</f>
        <v>#REF!</v>
      </c>
      <c r="H138">
        <v>134</v>
      </c>
      <c r="K138" t="e">
        <f>#REF!</f>
        <v>#REF!</v>
      </c>
      <c r="L138">
        <v>328</v>
      </c>
    </row>
    <row r="139" spans="1:12" x14ac:dyDescent="0.2">
      <c r="A139" t="e">
        <f>#REF!</f>
        <v>#REF!</v>
      </c>
      <c r="B139">
        <v>135</v>
      </c>
      <c r="E139" t="e">
        <f>#REF!</f>
        <v>#REF!</v>
      </c>
      <c r="F139">
        <v>604</v>
      </c>
      <c r="G139" t="e">
        <f>#REF!</f>
        <v>#REF!</v>
      </c>
      <c r="H139">
        <v>135</v>
      </c>
      <c r="K139" t="e">
        <f>#REF!</f>
        <v>#REF!</v>
      </c>
      <c r="L139">
        <v>329</v>
      </c>
    </row>
    <row r="140" spans="1:12" x14ac:dyDescent="0.2">
      <c r="A140" t="e">
        <f>#REF!</f>
        <v>#REF!</v>
      </c>
      <c r="B140">
        <v>136</v>
      </c>
      <c r="E140" t="e">
        <f>#REF!</f>
        <v>#REF!</v>
      </c>
      <c r="F140">
        <v>605</v>
      </c>
      <c r="G140" t="e">
        <f>#REF!</f>
        <v>#REF!</v>
      </c>
      <c r="H140">
        <v>136</v>
      </c>
      <c r="K140" t="e">
        <f>#REF!</f>
        <v>#REF!</v>
      </c>
      <c r="L140">
        <v>330</v>
      </c>
    </row>
    <row r="141" spans="1:12" x14ac:dyDescent="0.2">
      <c r="A141" t="e">
        <f>#REF!</f>
        <v>#REF!</v>
      </c>
      <c r="B141">
        <v>137</v>
      </c>
      <c r="E141" t="e">
        <f>#REF!</f>
        <v>#REF!</v>
      </c>
      <c r="F141">
        <v>606</v>
      </c>
      <c r="G141" t="e">
        <f>#REF!</f>
        <v>#REF!</v>
      </c>
      <c r="H141">
        <v>137</v>
      </c>
      <c r="K141" t="e">
        <f>#REF!</f>
        <v>#REF!</v>
      </c>
      <c r="L141">
        <v>331</v>
      </c>
    </row>
    <row r="142" spans="1:12" x14ac:dyDescent="0.2">
      <c r="A142" t="e">
        <f>#REF!</f>
        <v>#REF!</v>
      </c>
      <c r="B142">
        <v>138</v>
      </c>
      <c r="E142" t="e">
        <f>#REF!</f>
        <v>#REF!</v>
      </c>
      <c r="F142">
        <v>607</v>
      </c>
      <c r="G142" t="e">
        <f>#REF!</f>
        <v>#REF!</v>
      </c>
      <c r="H142">
        <v>138</v>
      </c>
      <c r="K142" t="e">
        <f>#REF!</f>
        <v>#REF!</v>
      </c>
      <c r="L142">
        <v>332</v>
      </c>
    </row>
    <row r="143" spans="1:12" x14ac:dyDescent="0.2">
      <c r="A143" t="e">
        <f>#REF!</f>
        <v>#REF!</v>
      </c>
      <c r="B143">
        <v>139</v>
      </c>
      <c r="E143" t="e">
        <f>#REF!</f>
        <v>#REF!</v>
      </c>
      <c r="F143">
        <v>608</v>
      </c>
      <c r="G143" t="e">
        <f>#REF!</f>
        <v>#REF!</v>
      </c>
      <c r="H143">
        <v>139</v>
      </c>
      <c r="K143" t="e">
        <f>#REF!</f>
        <v>#REF!</v>
      </c>
      <c r="L143">
        <v>333</v>
      </c>
    </row>
    <row r="144" spans="1:12" x14ac:dyDescent="0.2">
      <c r="A144" t="e">
        <f>#REF!</f>
        <v>#REF!</v>
      </c>
      <c r="B144">
        <v>140</v>
      </c>
      <c r="E144" t="e">
        <f>#REF!</f>
        <v>#REF!</v>
      </c>
      <c r="F144">
        <v>609</v>
      </c>
      <c r="G144" t="e">
        <f>#REF!</f>
        <v>#REF!</v>
      </c>
      <c r="H144">
        <v>140</v>
      </c>
      <c r="K144" t="e">
        <f>#REF!</f>
        <v>#REF!</v>
      </c>
      <c r="L144">
        <v>334</v>
      </c>
    </row>
    <row r="145" spans="1:12" x14ac:dyDescent="0.2">
      <c r="A145" t="e">
        <f>#REF!</f>
        <v>#REF!</v>
      </c>
      <c r="B145">
        <v>141</v>
      </c>
      <c r="E145" t="e">
        <f>#REF!</f>
        <v>#REF!</v>
      </c>
      <c r="F145">
        <v>610</v>
      </c>
      <c r="G145" t="e">
        <f>#REF!</f>
        <v>#REF!</v>
      </c>
      <c r="H145">
        <v>141</v>
      </c>
      <c r="K145" t="e">
        <f>#REF!</f>
        <v>#REF!</v>
      </c>
      <c r="L145">
        <v>335</v>
      </c>
    </row>
    <row r="146" spans="1:12" x14ac:dyDescent="0.2">
      <c r="A146" t="e">
        <f>#REF!</f>
        <v>#REF!</v>
      </c>
      <c r="B146">
        <v>142</v>
      </c>
      <c r="E146" t="e">
        <f>#REF!</f>
        <v>#REF!</v>
      </c>
      <c r="F146">
        <v>611</v>
      </c>
      <c r="G146" t="e">
        <f>#REF!</f>
        <v>#REF!</v>
      </c>
      <c r="H146">
        <v>142</v>
      </c>
      <c r="K146" t="e">
        <f>#REF!</f>
        <v>#REF!</v>
      </c>
      <c r="L146">
        <v>336</v>
      </c>
    </row>
    <row r="147" spans="1:12" x14ac:dyDescent="0.2">
      <c r="A147" t="e">
        <f>#REF!</f>
        <v>#REF!</v>
      </c>
      <c r="B147">
        <v>143</v>
      </c>
      <c r="E147" t="e">
        <f>#REF!</f>
        <v>#REF!</v>
      </c>
      <c r="F147">
        <v>612</v>
      </c>
      <c r="G147" t="e">
        <f>#REF!</f>
        <v>#REF!</v>
      </c>
      <c r="H147">
        <v>143</v>
      </c>
      <c r="K147" t="e">
        <f>#REF!</f>
        <v>#REF!</v>
      </c>
      <c r="L147">
        <v>337</v>
      </c>
    </row>
    <row r="148" spans="1:12" x14ac:dyDescent="0.2">
      <c r="A148" t="e">
        <f>#REF!</f>
        <v>#REF!</v>
      </c>
      <c r="B148">
        <v>144</v>
      </c>
      <c r="E148" t="e">
        <f>#REF!</f>
        <v>#REF!</v>
      </c>
      <c r="F148">
        <v>613</v>
      </c>
      <c r="G148" t="e">
        <f>#REF!</f>
        <v>#REF!</v>
      </c>
      <c r="H148">
        <v>144</v>
      </c>
      <c r="K148" t="e">
        <f>#REF!</f>
        <v>#REF!</v>
      </c>
      <c r="L148">
        <v>338</v>
      </c>
    </row>
    <row r="149" spans="1:12" x14ac:dyDescent="0.2">
      <c r="A149" t="e">
        <f>#REF!</f>
        <v>#REF!</v>
      </c>
      <c r="B149">
        <v>145</v>
      </c>
      <c r="E149" t="e">
        <f>#REF!</f>
        <v>#REF!</v>
      </c>
      <c r="F149">
        <v>614</v>
      </c>
      <c r="G149" t="e">
        <f>#REF!</f>
        <v>#REF!</v>
      </c>
      <c r="H149">
        <v>145</v>
      </c>
      <c r="K149" t="e">
        <f>#REF!</f>
        <v>#REF!</v>
      </c>
      <c r="L149">
        <v>339</v>
      </c>
    </row>
    <row r="150" spans="1:12" x14ac:dyDescent="0.2">
      <c r="A150" t="e">
        <f>#REF!</f>
        <v>#REF!</v>
      </c>
      <c r="B150">
        <v>146</v>
      </c>
      <c r="E150" t="e">
        <f>#REF!</f>
        <v>#REF!</v>
      </c>
      <c r="F150">
        <v>615</v>
      </c>
      <c r="G150" t="e">
        <f>#REF!</f>
        <v>#REF!</v>
      </c>
      <c r="H150">
        <v>146</v>
      </c>
      <c r="K150" t="e">
        <f>#REF!</f>
        <v>#REF!</v>
      </c>
      <c r="L150">
        <v>340</v>
      </c>
    </row>
    <row r="151" spans="1:12" x14ac:dyDescent="0.2">
      <c r="A151" t="e">
        <f>#REF!</f>
        <v>#REF!</v>
      </c>
      <c r="B151">
        <v>147</v>
      </c>
      <c r="E151" t="e">
        <f>#REF!</f>
        <v>#REF!</v>
      </c>
      <c r="F151">
        <v>616</v>
      </c>
      <c r="G151" t="e">
        <f>#REF!</f>
        <v>#REF!</v>
      </c>
      <c r="H151">
        <v>147</v>
      </c>
      <c r="K151" t="e">
        <f>#REF!</f>
        <v>#REF!</v>
      </c>
      <c r="L151">
        <v>341</v>
      </c>
    </row>
    <row r="152" spans="1:12" x14ac:dyDescent="0.2">
      <c r="A152" t="e">
        <f>#REF!</f>
        <v>#REF!</v>
      </c>
      <c r="B152">
        <v>148</v>
      </c>
      <c r="E152" t="e">
        <f>#REF!</f>
        <v>#REF!</v>
      </c>
      <c r="F152">
        <v>617</v>
      </c>
      <c r="G152" t="e">
        <f>#REF!</f>
        <v>#REF!</v>
      </c>
      <c r="H152">
        <v>148</v>
      </c>
      <c r="K152" t="e">
        <f>#REF!</f>
        <v>#REF!</v>
      </c>
      <c r="L152">
        <v>342</v>
      </c>
    </row>
    <row r="153" spans="1:12" x14ac:dyDescent="0.2">
      <c r="A153" t="e">
        <f>#REF!</f>
        <v>#REF!</v>
      </c>
      <c r="B153">
        <v>149</v>
      </c>
      <c r="E153" t="e">
        <f>#REF!</f>
        <v>#REF!</v>
      </c>
      <c r="F153">
        <v>618</v>
      </c>
      <c r="G153" t="e">
        <f>#REF!</f>
        <v>#REF!</v>
      </c>
      <c r="H153">
        <v>149</v>
      </c>
      <c r="K153" t="e">
        <f>#REF!</f>
        <v>#REF!</v>
      </c>
      <c r="L153">
        <v>343</v>
      </c>
    </row>
    <row r="154" spans="1:12" x14ac:dyDescent="0.2">
      <c r="A154" t="e">
        <f>#REF!</f>
        <v>#REF!</v>
      </c>
      <c r="B154">
        <v>150</v>
      </c>
      <c r="E154" t="e">
        <f>#REF!</f>
        <v>#REF!</v>
      </c>
      <c r="F154">
        <v>619</v>
      </c>
      <c r="G154" t="e">
        <f>#REF!</f>
        <v>#REF!</v>
      </c>
      <c r="H154">
        <v>150</v>
      </c>
      <c r="K154" t="e">
        <f>#REF!</f>
        <v>#REF!</v>
      </c>
      <c r="L154">
        <v>344</v>
      </c>
    </row>
    <row r="155" spans="1:12" x14ac:dyDescent="0.2">
      <c r="A155" t="e">
        <f>#REF!</f>
        <v>#REF!</v>
      </c>
      <c r="B155">
        <v>151</v>
      </c>
      <c r="E155" t="e">
        <f>#REF!</f>
        <v>#REF!</v>
      </c>
      <c r="F155">
        <v>620</v>
      </c>
      <c r="G155" t="e">
        <f>#REF!</f>
        <v>#REF!</v>
      </c>
      <c r="H155">
        <v>151</v>
      </c>
      <c r="K155" t="e">
        <f>#REF!</f>
        <v>#REF!</v>
      </c>
      <c r="L155">
        <v>345</v>
      </c>
    </row>
    <row r="156" spans="1:12" x14ac:dyDescent="0.2">
      <c r="A156" t="e">
        <f>#REF!</f>
        <v>#REF!</v>
      </c>
      <c r="B156">
        <v>152</v>
      </c>
      <c r="E156" t="e">
        <f>#REF!</f>
        <v>#REF!</v>
      </c>
      <c r="F156">
        <v>621</v>
      </c>
      <c r="G156" t="e">
        <f>#REF!</f>
        <v>#REF!</v>
      </c>
      <c r="H156">
        <v>152</v>
      </c>
      <c r="K156" t="e">
        <f>#REF!</f>
        <v>#REF!</v>
      </c>
      <c r="L156">
        <v>346</v>
      </c>
    </row>
    <row r="157" spans="1:12" x14ac:dyDescent="0.2">
      <c r="A157" t="e">
        <f>#REF!</f>
        <v>#REF!</v>
      </c>
      <c r="B157">
        <v>153</v>
      </c>
      <c r="E157" t="e">
        <f>#REF!</f>
        <v>#REF!</v>
      </c>
      <c r="F157">
        <v>622</v>
      </c>
      <c r="G157" t="e">
        <f>#REF!</f>
        <v>#REF!</v>
      </c>
      <c r="H157">
        <v>153</v>
      </c>
      <c r="K157" t="e">
        <f>#REF!</f>
        <v>#REF!</v>
      </c>
      <c r="L157">
        <v>347</v>
      </c>
    </row>
    <row r="158" spans="1:12" x14ac:dyDescent="0.2">
      <c r="A158" t="e">
        <f>#REF!</f>
        <v>#REF!</v>
      </c>
      <c r="B158">
        <v>154</v>
      </c>
      <c r="E158" t="e">
        <f>#REF!</f>
        <v>#REF!</v>
      </c>
      <c r="F158">
        <v>623</v>
      </c>
      <c r="G158" t="e">
        <f>#REF!</f>
        <v>#REF!</v>
      </c>
      <c r="H158">
        <v>154</v>
      </c>
      <c r="K158" t="e">
        <f>#REF!</f>
        <v>#REF!</v>
      </c>
      <c r="L158">
        <v>348</v>
      </c>
    </row>
    <row r="159" spans="1:12" x14ac:dyDescent="0.2">
      <c r="A159" t="e">
        <f>#REF!</f>
        <v>#REF!</v>
      </c>
      <c r="B159">
        <v>155</v>
      </c>
      <c r="E159" t="e">
        <f>#REF!</f>
        <v>#REF!</v>
      </c>
      <c r="F159">
        <v>624</v>
      </c>
      <c r="G159" t="e">
        <f>#REF!</f>
        <v>#REF!</v>
      </c>
      <c r="H159">
        <v>155</v>
      </c>
      <c r="K159" t="e">
        <f>#REF!</f>
        <v>#REF!</v>
      </c>
      <c r="L159">
        <v>349</v>
      </c>
    </row>
    <row r="160" spans="1:12" x14ac:dyDescent="0.2">
      <c r="A160" t="e">
        <f>#REF!</f>
        <v>#REF!</v>
      </c>
      <c r="B160">
        <v>156</v>
      </c>
      <c r="E160" t="e">
        <f>#REF!</f>
        <v>#REF!</v>
      </c>
      <c r="F160">
        <v>625</v>
      </c>
      <c r="G160" t="e">
        <f>#REF!</f>
        <v>#REF!</v>
      </c>
      <c r="H160">
        <v>156</v>
      </c>
      <c r="K160" t="e">
        <f>#REF!</f>
        <v>#REF!</v>
      </c>
      <c r="L160">
        <v>350</v>
      </c>
    </row>
    <row r="161" spans="1:12" x14ac:dyDescent="0.2">
      <c r="A161" t="e">
        <f>#REF!</f>
        <v>#REF!</v>
      </c>
      <c r="B161">
        <v>157</v>
      </c>
      <c r="E161" t="e">
        <f>#REF!</f>
        <v>#REF!</v>
      </c>
      <c r="F161">
        <v>626</v>
      </c>
      <c r="G161" t="e">
        <f>#REF!</f>
        <v>#REF!</v>
      </c>
      <c r="H161">
        <v>157</v>
      </c>
      <c r="K161" t="e">
        <f>#REF!</f>
        <v>#REF!</v>
      </c>
      <c r="L161">
        <v>351</v>
      </c>
    </row>
    <row r="162" spans="1:12" x14ac:dyDescent="0.2">
      <c r="A162" t="e">
        <f>#REF!</f>
        <v>#REF!</v>
      </c>
      <c r="B162">
        <v>158</v>
      </c>
      <c r="E162" t="e">
        <f>#REF!</f>
        <v>#REF!</v>
      </c>
      <c r="F162">
        <v>627</v>
      </c>
      <c r="G162" t="e">
        <f>#REF!</f>
        <v>#REF!</v>
      </c>
      <c r="H162">
        <v>158</v>
      </c>
      <c r="K162" t="e">
        <f>#REF!</f>
        <v>#REF!</v>
      </c>
      <c r="L162">
        <v>352</v>
      </c>
    </row>
    <row r="163" spans="1:12" x14ac:dyDescent="0.2">
      <c r="A163" t="e">
        <f>#REF!</f>
        <v>#REF!</v>
      </c>
      <c r="B163">
        <v>159</v>
      </c>
      <c r="E163" t="e">
        <f>#REF!</f>
        <v>#REF!</v>
      </c>
      <c r="F163">
        <v>628</v>
      </c>
      <c r="G163" t="e">
        <f>#REF!</f>
        <v>#REF!</v>
      </c>
      <c r="H163">
        <v>159</v>
      </c>
      <c r="K163" t="e">
        <f>#REF!</f>
        <v>#REF!</v>
      </c>
      <c r="L163">
        <v>353</v>
      </c>
    </row>
    <row r="164" spans="1:12" x14ac:dyDescent="0.2">
      <c r="A164" t="e">
        <f>#REF!</f>
        <v>#REF!</v>
      </c>
      <c r="B164">
        <v>160</v>
      </c>
      <c r="E164" t="e">
        <f>#REF!</f>
        <v>#REF!</v>
      </c>
      <c r="F164">
        <v>629</v>
      </c>
      <c r="G164" t="e">
        <f>#REF!</f>
        <v>#REF!</v>
      </c>
      <c r="H164">
        <v>160</v>
      </c>
      <c r="K164" t="e">
        <f>#REF!</f>
        <v>#REF!</v>
      </c>
      <c r="L164">
        <v>354</v>
      </c>
    </row>
    <row r="165" spans="1:12" x14ac:dyDescent="0.2">
      <c r="A165" t="e">
        <f>#REF!</f>
        <v>#REF!</v>
      </c>
      <c r="B165">
        <v>161</v>
      </c>
      <c r="E165" t="e">
        <f>#REF!</f>
        <v>#REF!</v>
      </c>
      <c r="F165">
        <v>630</v>
      </c>
      <c r="G165" t="e">
        <f>#REF!</f>
        <v>#REF!</v>
      </c>
      <c r="H165">
        <v>161</v>
      </c>
      <c r="K165" t="e">
        <f>#REF!</f>
        <v>#REF!</v>
      </c>
      <c r="L165">
        <v>355</v>
      </c>
    </row>
    <row r="166" spans="1:12" x14ac:dyDescent="0.2">
      <c r="A166" t="e">
        <f>#REF!</f>
        <v>#REF!</v>
      </c>
      <c r="B166">
        <v>162</v>
      </c>
      <c r="E166" t="e">
        <f>#REF!</f>
        <v>#REF!</v>
      </c>
      <c r="F166">
        <v>631</v>
      </c>
      <c r="G166" t="e">
        <f>#REF!</f>
        <v>#REF!</v>
      </c>
      <c r="H166">
        <v>162</v>
      </c>
      <c r="K166" t="e">
        <f>#REF!</f>
        <v>#REF!</v>
      </c>
      <c r="L166">
        <v>356</v>
      </c>
    </row>
    <row r="167" spans="1:12" x14ac:dyDescent="0.2">
      <c r="A167" t="e">
        <f>#REF!</f>
        <v>#REF!</v>
      </c>
      <c r="B167">
        <v>163</v>
      </c>
      <c r="E167" t="e">
        <f>#REF!</f>
        <v>#REF!</v>
      </c>
      <c r="F167">
        <v>632</v>
      </c>
      <c r="G167" t="e">
        <f>#REF!</f>
        <v>#REF!</v>
      </c>
      <c r="H167">
        <v>163</v>
      </c>
      <c r="K167" t="e">
        <f>#REF!</f>
        <v>#REF!</v>
      </c>
      <c r="L167">
        <v>357</v>
      </c>
    </row>
    <row r="168" spans="1:12" x14ac:dyDescent="0.2">
      <c r="A168" t="e">
        <f>#REF!</f>
        <v>#REF!</v>
      </c>
      <c r="B168">
        <v>164</v>
      </c>
      <c r="E168" t="e">
        <f>#REF!</f>
        <v>#REF!</v>
      </c>
      <c r="F168">
        <v>633</v>
      </c>
      <c r="G168" t="e">
        <f>#REF!</f>
        <v>#REF!</v>
      </c>
      <c r="H168">
        <v>164</v>
      </c>
      <c r="K168" t="e">
        <f>#REF!</f>
        <v>#REF!</v>
      </c>
      <c r="L168">
        <v>358</v>
      </c>
    </row>
    <row r="169" spans="1:12" x14ac:dyDescent="0.2">
      <c r="A169" t="e">
        <f>#REF!</f>
        <v>#REF!</v>
      </c>
      <c r="B169">
        <v>165</v>
      </c>
      <c r="E169" t="e">
        <f>#REF!</f>
        <v>#REF!</v>
      </c>
      <c r="F169">
        <v>634</v>
      </c>
      <c r="G169" t="e">
        <f>#REF!</f>
        <v>#REF!</v>
      </c>
      <c r="H169">
        <v>165</v>
      </c>
      <c r="K169" t="e">
        <f>#REF!</f>
        <v>#REF!</v>
      </c>
      <c r="L169">
        <v>359</v>
      </c>
    </row>
    <row r="170" spans="1:12" x14ac:dyDescent="0.2">
      <c r="A170" t="e">
        <f>#REF!</f>
        <v>#REF!</v>
      </c>
      <c r="B170">
        <v>166</v>
      </c>
      <c r="E170" t="e">
        <f>#REF!</f>
        <v>#REF!</v>
      </c>
      <c r="F170">
        <v>635</v>
      </c>
      <c r="G170" t="e">
        <f>#REF!</f>
        <v>#REF!</v>
      </c>
      <c r="H170">
        <v>166</v>
      </c>
      <c r="K170" t="e">
        <f>#REF!</f>
        <v>#REF!</v>
      </c>
      <c r="L170">
        <v>360</v>
      </c>
    </row>
    <row r="171" spans="1:12" x14ac:dyDescent="0.2">
      <c r="A171" t="e">
        <f>#REF!</f>
        <v>#REF!</v>
      </c>
      <c r="B171">
        <v>167</v>
      </c>
      <c r="E171" t="e">
        <f>#REF!</f>
        <v>#REF!</v>
      </c>
      <c r="F171">
        <v>636</v>
      </c>
      <c r="G171" t="e">
        <f>#REF!</f>
        <v>#REF!</v>
      </c>
      <c r="H171">
        <v>167</v>
      </c>
      <c r="K171" t="e">
        <f>#REF!</f>
        <v>#REF!</v>
      </c>
      <c r="L171">
        <v>361</v>
      </c>
    </row>
    <row r="172" spans="1:12" x14ac:dyDescent="0.2">
      <c r="A172" t="e">
        <f>#REF!</f>
        <v>#REF!</v>
      </c>
      <c r="B172">
        <v>168</v>
      </c>
      <c r="E172" t="e">
        <f>#REF!</f>
        <v>#REF!</v>
      </c>
      <c r="F172">
        <v>637</v>
      </c>
      <c r="G172" t="e">
        <f>#REF!</f>
        <v>#REF!</v>
      </c>
      <c r="H172">
        <v>168</v>
      </c>
      <c r="K172" t="e">
        <f>#REF!</f>
        <v>#REF!</v>
      </c>
      <c r="L172">
        <v>362</v>
      </c>
    </row>
    <row r="173" spans="1:12" x14ac:dyDescent="0.2">
      <c r="A173" t="e">
        <f>#REF!</f>
        <v>#REF!</v>
      </c>
      <c r="B173">
        <v>169</v>
      </c>
      <c r="E173" t="e">
        <f>#REF!</f>
        <v>#REF!</v>
      </c>
      <c r="F173">
        <v>638</v>
      </c>
      <c r="G173" t="e">
        <f>#REF!</f>
        <v>#REF!</v>
      </c>
      <c r="H173">
        <v>169</v>
      </c>
      <c r="K173" t="e">
        <f>#REF!</f>
        <v>#REF!</v>
      </c>
      <c r="L173">
        <v>363</v>
      </c>
    </row>
    <row r="174" spans="1:12" x14ac:dyDescent="0.2">
      <c r="A174" t="e">
        <f>#REF!</f>
        <v>#REF!</v>
      </c>
      <c r="B174">
        <v>170</v>
      </c>
      <c r="E174" t="e">
        <f>#REF!</f>
        <v>#REF!</v>
      </c>
      <c r="F174">
        <v>639</v>
      </c>
      <c r="G174" t="e">
        <f>#REF!</f>
        <v>#REF!</v>
      </c>
      <c r="H174">
        <v>170</v>
      </c>
      <c r="K174" t="e">
        <f>#REF!</f>
        <v>#REF!</v>
      </c>
      <c r="L174">
        <v>364</v>
      </c>
    </row>
    <row r="175" spans="1:12" x14ac:dyDescent="0.2">
      <c r="A175" t="e">
        <f>#REF!</f>
        <v>#REF!</v>
      </c>
      <c r="B175">
        <v>171</v>
      </c>
      <c r="E175" t="e">
        <f>#REF!</f>
        <v>#REF!</v>
      </c>
      <c r="F175">
        <v>640</v>
      </c>
      <c r="G175" t="e">
        <f>#REF!</f>
        <v>#REF!</v>
      </c>
      <c r="H175">
        <v>171</v>
      </c>
      <c r="K175" t="e">
        <f>#REF!</f>
        <v>#REF!</v>
      </c>
      <c r="L175">
        <v>365</v>
      </c>
    </row>
    <row r="176" spans="1:12" x14ac:dyDescent="0.2">
      <c r="A176" t="e">
        <f>#REF!</f>
        <v>#REF!</v>
      </c>
      <c r="B176">
        <v>172</v>
      </c>
      <c r="E176" t="e">
        <f>#REF!</f>
        <v>#REF!</v>
      </c>
      <c r="F176">
        <v>641</v>
      </c>
      <c r="G176" t="e">
        <f>#REF!</f>
        <v>#REF!</v>
      </c>
      <c r="H176">
        <v>172</v>
      </c>
      <c r="K176" t="e">
        <f>#REF!</f>
        <v>#REF!</v>
      </c>
      <c r="L176">
        <v>366</v>
      </c>
    </row>
    <row r="177" spans="1:12" x14ac:dyDescent="0.2">
      <c r="A177" t="e">
        <f>#REF!</f>
        <v>#REF!</v>
      </c>
      <c r="B177">
        <v>173</v>
      </c>
      <c r="E177" t="e">
        <f>#REF!</f>
        <v>#REF!</v>
      </c>
      <c r="F177">
        <v>642</v>
      </c>
      <c r="G177" t="e">
        <f>#REF!</f>
        <v>#REF!</v>
      </c>
      <c r="H177">
        <v>173</v>
      </c>
      <c r="K177" t="e">
        <f>#REF!</f>
        <v>#REF!</v>
      </c>
      <c r="L177">
        <v>367</v>
      </c>
    </row>
    <row r="178" spans="1:12" x14ac:dyDescent="0.2">
      <c r="A178" t="e">
        <f>#REF!</f>
        <v>#REF!</v>
      </c>
      <c r="B178">
        <v>174</v>
      </c>
      <c r="E178" t="e">
        <f>#REF!</f>
        <v>#REF!</v>
      </c>
      <c r="F178">
        <v>643</v>
      </c>
      <c r="G178" t="e">
        <f>#REF!</f>
        <v>#REF!</v>
      </c>
      <c r="H178">
        <v>174</v>
      </c>
      <c r="K178" t="e">
        <f>#REF!</f>
        <v>#REF!</v>
      </c>
      <c r="L178">
        <v>368</v>
      </c>
    </row>
    <row r="179" spans="1:12" x14ac:dyDescent="0.2">
      <c r="A179" t="e">
        <f>#REF!</f>
        <v>#REF!</v>
      </c>
      <c r="B179">
        <v>175</v>
      </c>
      <c r="E179" t="e">
        <f>#REF!</f>
        <v>#REF!</v>
      </c>
      <c r="F179">
        <v>644</v>
      </c>
      <c r="G179" t="e">
        <f>#REF!</f>
        <v>#REF!</v>
      </c>
      <c r="H179">
        <v>175</v>
      </c>
      <c r="K179" t="e">
        <f>#REF!</f>
        <v>#REF!</v>
      </c>
      <c r="L179">
        <v>369</v>
      </c>
    </row>
    <row r="180" spans="1:12" x14ac:dyDescent="0.2">
      <c r="A180" t="e">
        <f>#REF!</f>
        <v>#REF!</v>
      </c>
      <c r="B180">
        <v>176</v>
      </c>
      <c r="E180" t="e">
        <f>#REF!</f>
        <v>#REF!</v>
      </c>
      <c r="F180">
        <v>645</v>
      </c>
      <c r="K180" t="e">
        <f>#REF!</f>
        <v>#REF!</v>
      </c>
      <c r="L180">
        <v>370</v>
      </c>
    </row>
    <row r="181" spans="1:12" x14ac:dyDescent="0.2">
      <c r="A181" t="e">
        <f>#REF!</f>
        <v>#REF!</v>
      </c>
      <c r="B181">
        <v>177</v>
      </c>
      <c r="E181" t="e">
        <f>#REF!</f>
        <v>#REF!</v>
      </c>
      <c r="F181">
        <v>646</v>
      </c>
      <c r="K181" t="e">
        <f>#REF!</f>
        <v>#REF!</v>
      </c>
      <c r="L181">
        <v>371</v>
      </c>
    </row>
    <row r="182" spans="1:12" x14ac:dyDescent="0.2">
      <c r="A182" t="e">
        <f>#REF!</f>
        <v>#REF!</v>
      </c>
      <c r="B182">
        <v>178</v>
      </c>
      <c r="E182" t="e">
        <f>#REF!</f>
        <v>#REF!</v>
      </c>
      <c r="F182">
        <v>647</v>
      </c>
      <c r="K182" t="e">
        <f>#REF!</f>
        <v>#REF!</v>
      </c>
      <c r="L182">
        <v>372</v>
      </c>
    </row>
    <row r="183" spans="1:12" x14ac:dyDescent="0.2">
      <c r="A183" t="e">
        <f>#REF!</f>
        <v>#REF!</v>
      </c>
      <c r="B183">
        <v>179</v>
      </c>
      <c r="E183" t="e">
        <f>#REF!</f>
        <v>#REF!</v>
      </c>
      <c r="F183">
        <v>648</v>
      </c>
      <c r="K183" t="e">
        <f>#REF!</f>
        <v>#REF!</v>
      </c>
      <c r="L183">
        <v>373</v>
      </c>
    </row>
    <row r="184" spans="1:12" x14ac:dyDescent="0.2">
      <c r="A184" t="e">
        <f>#REF!</f>
        <v>#REF!</v>
      </c>
      <c r="B184">
        <v>180</v>
      </c>
      <c r="E184" t="e">
        <f>#REF!</f>
        <v>#REF!</v>
      </c>
      <c r="F184">
        <v>649</v>
      </c>
      <c r="K184" t="e">
        <f>#REF!</f>
        <v>#REF!</v>
      </c>
      <c r="L184">
        <v>374</v>
      </c>
    </row>
    <row r="185" spans="1:12" x14ac:dyDescent="0.2">
      <c r="A185" t="e">
        <f>#REF!</f>
        <v>#REF!</v>
      </c>
      <c r="B185">
        <v>181</v>
      </c>
      <c r="E185" t="e">
        <f>#REF!</f>
        <v>#REF!</v>
      </c>
      <c r="F185">
        <v>650</v>
      </c>
      <c r="K185" t="e">
        <f>#REF!</f>
        <v>#REF!</v>
      </c>
      <c r="L185">
        <v>375</v>
      </c>
    </row>
    <row r="186" spans="1:12" x14ac:dyDescent="0.2">
      <c r="A186" t="e">
        <f>#REF!</f>
        <v>#REF!</v>
      </c>
      <c r="B186">
        <v>182</v>
      </c>
      <c r="E186" t="e">
        <f>#REF!</f>
        <v>#REF!</v>
      </c>
      <c r="F186">
        <v>651</v>
      </c>
      <c r="K186" t="e">
        <f>#REF!</f>
        <v>#REF!</v>
      </c>
      <c r="L186">
        <v>376</v>
      </c>
    </row>
    <row r="187" spans="1:12" x14ac:dyDescent="0.2">
      <c r="A187" t="e">
        <f>#REF!</f>
        <v>#REF!</v>
      </c>
      <c r="B187">
        <v>183</v>
      </c>
      <c r="E187" t="e">
        <f>#REF!</f>
        <v>#REF!</v>
      </c>
      <c r="F187">
        <v>652</v>
      </c>
      <c r="K187" t="e">
        <f>#REF!</f>
        <v>#REF!</v>
      </c>
      <c r="L187">
        <v>377</v>
      </c>
    </row>
    <row r="188" spans="1:12" x14ac:dyDescent="0.2">
      <c r="A188" t="e">
        <f>#REF!</f>
        <v>#REF!</v>
      </c>
      <c r="B188">
        <v>184</v>
      </c>
      <c r="E188" t="e">
        <f>#REF!</f>
        <v>#REF!</v>
      </c>
      <c r="F188">
        <v>653</v>
      </c>
      <c r="K188" t="e">
        <f>#REF!</f>
        <v>#REF!</v>
      </c>
      <c r="L188">
        <v>378</v>
      </c>
    </row>
    <row r="189" spans="1:12" x14ac:dyDescent="0.2">
      <c r="A189" t="e">
        <f>#REF!</f>
        <v>#REF!</v>
      </c>
      <c r="B189">
        <v>185</v>
      </c>
      <c r="E189" t="e">
        <f>#REF!</f>
        <v>#REF!</v>
      </c>
      <c r="F189">
        <v>654</v>
      </c>
      <c r="K189" t="e">
        <f>#REF!</f>
        <v>#REF!</v>
      </c>
      <c r="L189">
        <v>379</v>
      </c>
    </row>
    <row r="190" spans="1:12" x14ac:dyDescent="0.2">
      <c r="A190" t="e">
        <f>#REF!</f>
        <v>#REF!</v>
      </c>
      <c r="B190">
        <v>186</v>
      </c>
      <c r="E190" t="e">
        <f>#REF!</f>
        <v>#REF!</v>
      </c>
      <c r="F190">
        <v>655</v>
      </c>
      <c r="K190" t="e">
        <f>#REF!</f>
        <v>#REF!</v>
      </c>
      <c r="L190">
        <v>380</v>
      </c>
    </row>
    <row r="191" spans="1:12" x14ac:dyDescent="0.2">
      <c r="A191" t="e">
        <f>#REF!</f>
        <v>#REF!</v>
      </c>
      <c r="B191">
        <v>187</v>
      </c>
      <c r="E191" t="e">
        <f>#REF!</f>
        <v>#REF!</v>
      </c>
      <c r="F191">
        <v>656</v>
      </c>
      <c r="K191" t="e">
        <f>#REF!</f>
        <v>#REF!</v>
      </c>
      <c r="L191">
        <v>381</v>
      </c>
    </row>
    <row r="192" spans="1:12" x14ac:dyDescent="0.2">
      <c r="A192" t="e">
        <f>#REF!</f>
        <v>#REF!</v>
      </c>
      <c r="B192">
        <v>188</v>
      </c>
      <c r="E192" t="e">
        <f>#REF!</f>
        <v>#REF!</v>
      </c>
      <c r="F192">
        <v>657</v>
      </c>
      <c r="K192" t="e">
        <f>#REF!</f>
        <v>#REF!</v>
      </c>
      <c r="L192">
        <v>382</v>
      </c>
    </row>
    <row r="193" spans="1:12" x14ac:dyDescent="0.2">
      <c r="A193" t="e">
        <f>#REF!</f>
        <v>#REF!</v>
      </c>
      <c r="B193">
        <v>189</v>
      </c>
      <c r="E193" t="e">
        <f>#REF!</f>
        <v>#REF!</v>
      </c>
      <c r="F193">
        <v>658</v>
      </c>
      <c r="K193" t="e">
        <f>#REF!</f>
        <v>#REF!</v>
      </c>
      <c r="L193">
        <v>383</v>
      </c>
    </row>
    <row r="194" spans="1:12" x14ac:dyDescent="0.2">
      <c r="A194" t="e">
        <f>#REF!</f>
        <v>#REF!</v>
      </c>
      <c r="B194">
        <v>190</v>
      </c>
      <c r="E194" t="e">
        <f>#REF!</f>
        <v>#REF!</v>
      </c>
      <c r="F194">
        <v>659</v>
      </c>
      <c r="K194" t="e">
        <f>#REF!</f>
        <v>#REF!</v>
      </c>
      <c r="L194">
        <v>384</v>
      </c>
    </row>
    <row r="195" spans="1:12" x14ac:dyDescent="0.2">
      <c r="A195" t="e">
        <f>#REF!</f>
        <v>#REF!</v>
      </c>
      <c r="B195">
        <v>191</v>
      </c>
      <c r="E195" t="e">
        <f>#REF!</f>
        <v>#REF!</v>
      </c>
      <c r="F195">
        <v>660</v>
      </c>
      <c r="K195" t="e">
        <f>#REF!</f>
        <v>#REF!</v>
      </c>
      <c r="L195">
        <v>385</v>
      </c>
    </row>
    <row r="196" spans="1:12" x14ac:dyDescent="0.2">
      <c r="A196" t="e">
        <f>#REF!</f>
        <v>#REF!</v>
      </c>
      <c r="B196">
        <v>192</v>
      </c>
      <c r="E196" t="e">
        <f>#REF!</f>
        <v>#REF!</v>
      </c>
      <c r="F196">
        <v>661</v>
      </c>
      <c r="K196" t="e">
        <f>#REF!</f>
        <v>#REF!</v>
      </c>
      <c r="L196">
        <v>386</v>
      </c>
    </row>
    <row r="197" spans="1:12" x14ac:dyDescent="0.2">
      <c r="A197" t="e">
        <f>#REF!</f>
        <v>#REF!</v>
      </c>
      <c r="B197">
        <v>193</v>
      </c>
      <c r="E197" t="e">
        <f>#REF!</f>
        <v>#REF!</v>
      </c>
      <c r="F197">
        <v>662</v>
      </c>
      <c r="K197" t="e">
        <f>#REF!</f>
        <v>#REF!</v>
      </c>
      <c r="L197">
        <v>387</v>
      </c>
    </row>
    <row r="198" spans="1:12" x14ac:dyDescent="0.2">
      <c r="A198" t="e">
        <f>#REF!</f>
        <v>#REF!</v>
      </c>
      <c r="B198">
        <v>194</v>
      </c>
      <c r="E198" t="e">
        <f>#REF!</f>
        <v>#REF!</v>
      </c>
      <c r="F198">
        <v>663</v>
      </c>
      <c r="K198" t="e">
        <f>#REF!</f>
        <v>#REF!</v>
      </c>
      <c r="L198">
        <v>388</v>
      </c>
    </row>
    <row r="199" spans="1:12" x14ac:dyDescent="0.2">
      <c r="A199" t="e">
        <f>#REF!</f>
        <v>#REF!</v>
      </c>
      <c r="B199">
        <v>195</v>
      </c>
      <c r="E199" t="e">
        <f>#REF!</f>
        <v>#REF!</v>
      </c>
      <c r="F199">
        <v>664</v>
      </c>
      <c r="K199" t="e">
        <f>#REF!</f>
        <v>#REF!</v>
      </c>
      <c r="L199">
        <v>389</v>
      </c>
    </row>
    <row r="200" spans="1:12" x14ac:dyDescent="0.2">
      <c r="A200" t="e">
        <f>#REF!</f>
        <v>#REF!</v>
      </c>
      <c r="B200">
        <v>196</v>
      </c>
      <c r="E200" t="e">
        <f>#REF!</f>
        <v>#REF!</v>
      </c>
      <c r="F200">
        <v>665</v>
      </c>
      <c r="K200" t="e">
        <f>#REF!</f>
        <v>#REF!</v>
      </c>
      <c r="L200">
        <v>390</v>
      </c>
    </row>
    <row r="201" spans="1:12" x14ac:dyDescent="0.2">
      <c r="A201" t="e">
        <f>#REF!</f>
        <v>#REF!</v>
      </c>
      <c r="B201">
        <v>197</v>
      </c>
      <c r="E201" t="e">
        <f>#REF!</f>
        <v>#REF!</v>
      </c>
      <c r="F201">
        <v>666</v>
      </c>
      <c r="K201" t="e">
        <f>#REF!</f>
        <v>#REF!</v>
      </c>
      <c r="L201">
        <v>391</v>
      </c>
    </row>
    <row r="202" spans="1:12" x14ac:dyDescent="0.2">
      <c r="A202" t="e">
        <f>#REF!</f>
        <v>#REF!</v>
      </c>
      <c r="B202">
        <v>198</v>
      </c>
      <c r="E202" t="e">
        <f>#REF!</f>
        <v>#REF!</v>
      </c>
      <c r="F202">
        <v>667</v>
      </c>
      <c r="K202" t="e">
        <f>#REF!</f>
        <v>#REF!</v>
      </c>
      <c r="L202">
        <v>392</v>
      </c>
    </row>
    <row r="203" spans="1:12" x14ac:dyDescent="0.2">
      <c r="A203" t="e">
        <f>#REF!</f>
        <v>#REF!</v>
      </c>
      <c r="B203">
        <v>199</v>
      </c>
      <c r="E203" t="e">
        <f>#REF!</f>
        <v>#REF!</v>
      </c>
      <c r="F203">
        <v>668</v>
      </c>
      <c r="K203" t="e">
        <f>#REF!</f>
        <v>#REF!</v>
      </c>
      <c r="L203">
        <v>393</v>
      </c>
    </row>
    <row r="204" spans="1:12" x14ac:dyDescent="0.2">
      <c r="A204" t="e">
        <f>#REF!</f>
        <v>#REF!</v>
      </c>
      <c r="B204">
        <v>200</v>
      </c>
      <c r="E204" t="e">
        <f>#REF!</f>
        <v>#REF!</v>
      </c>
      <c r="F204">
        <v>669</v>
      </c>
      <c r="K204" t="e">
        <f>#REF!</f>
        <v>#REF!</v>
      </c>
      <c r="L204">
        <v>394</v>
      </c>
    </row>
    <row r="205" spans="1:12" x14ac:dyDescent="0.2">
      <c r="A205" t="e">
        <f>#REF!</f>
        <v>#REF!</v>
      </c>
      <c r="B205">
        <v>201</v>
      </c>
      <c r="E205" t="e">
        <f>#REF!</f>
        <v>#REF!</v>
      </c>
      <c r="F205">
        <v>670</v>
      </c>
      <c r="K205" t="e">
        <f>#REF!</f>
        <v>#REF!</v>
      </c>
      <c r="L205">
        <v>395</v>
      </c>
    </row>
    <row r="206" spans="1:12" x14ac:dyDescent="0.2">
      <c r="A206" t="e">
        <f>#REF!</f>
        <v>#REF!</v>
      </c>
      <c r="B206">
        <v>202</v>
      </c>
      <c r="E206" t="e">
        <f>#REF!</f>
        <v>#REF!</v>
      </c>
      <c r="F206">
        <v>671</v>
      </c>
      <c r="K206" t="e">
        <f>#REF!</f>
        <v>#REF!</v>
      </c>
      <c r="L206">
        <v>396</v>
      </c>
    </row>
    <row r="207" spans="1:12" x14ac:dyDescent="0.2">
      <c r="A207" t="e">
        <f>#REF!</f>
        <v>#REF!</v>
      </c>
      <c r="B207">
        <v>203</v>
      </c>
      <c r="E207" t="e">
        <f>#REF!</f>
        <v>#REF!</v>
      </c>
      <c r="F207">
        <v>672</v>
      </c>
      <c r="K207" t="e">
        <f>#REF!</f>
        <v>#REF!</v>
      </c>
      <c r="L207">
        <v>397</v>
      </c>
    </row>
    <row r="208" spans="1:12" x14ac:dyDescent="0.2">
      <c r="A208" t="e">
        <f>#REF!</f>
        <v>#REF!</v>
      </c>
      <c r="B208">
        <v>204</v>
      </c>
      <c r="E208" t="e">
        <f>#REF!</f>
        <v>#REF!</v>
      </c>
      <c r="F208">
        <v>673</v>
      </c>
      <c r="K208" t="e">
        <f>#REF!</f>
        <v>#REF!</v>
      </c>
      <c r="L208">
        <v>398</v>
      </c>
    </row>
    <row r="209" spans="1:12" x14ac:dyDescent="0.2">
      <c r="A209" t="e">
        <f>#REF!</f>
        <v>#REF!</v>
      </c>
      <c r="B209">
        <v>205</v>
      </c>
      <c r="E209" t="e">
        <f>#REF!</f>
        <v>#REF!</v>
      </c>
      <c r="F209">
        <v>674</v>
      </c>
      <c r="K209" t="e">
        <f>#REF!</f>
        <v>#REF!</v>
      </c>
      <c r="L209">
        <v>399</v>
      </c>
    </row>
    <row r="210" spans="1:12" x14ac:dyDescent="0.2">
      <c r="A210" t="e">
        <f>#REF!</f>
        <v>#REF!</v>
      </c>
      <c r="B210">
        <v>206</v>
      </c>
      <c r="E210" t="e">
        <f>#REF!</f>
        <v>#REF!</v>
      </c>
      <c r="F210">
        <v>675</v>
      </c>
      <c r="K210" t="e">
        <f>#REF!</f>
        <v>#REF!</v>
      </c>
      <c r="L210">
        <v>400</v>
      </c>
    </row>
    <row r="211" spans="1:12" x14ac:dyDescent="0.2">
      <c r="A211" t="e">
        <f>#REF!</f>
        <v>#REF!</v>
      </c>
      <c r="B211">
        <v>207</v>
      </c>
      <c r="E211" t="e">
        <f>#REF!</f>
        <v>#REF!</v>
      </c>
      <c r="F211">
        <v>676</v>
      </c>
      <c r="K211" t="e">
        <f>#REF!</f>
        <v>#REF!</v>
      </c>
      <c r="L211">
        <v>401</v>
      </c>
    </row>
    <row r="212" spans="1:12" x14ac:dyDescent="0.2">
      <c r="A212" t="e">
        <f>#REF!</f>
        <v>#REF!</v>
      </c>
      <c r="B212">
        <v>208</v>
      </c>
      <c r="E212" t="e">
        <f>#REF!</f>
        <v>#REF!</v>
      </c>
      <c r="F212">
        <v>677</v>
      </c>
      <c r="K212" t="e">
        <f>#REF!</f>
        <v>#REF!</v>
      </c>
      <c r="L212">
        <v>402</v>
      </c>
    </row>
    <row r="213" spans="1:12" x14ac:dyDescent="0.2">
      <c r="A213" t="e">
        <f>#REF!</f>
        <v>#REF!</v>
      </c>
      <c r="B213">
        <v>209</v>
      </c>
      <c r="E213" t="e">
        <f>#REF!</f>
        <v>#REF!</v>
      </c>
      <c r="F213">
        <v>678</v>
      </c>
      <c r="K213" t="e">
        <f>#REF!</f>
        <v>#REF!</v>
      </c>
      <c r="L213">
        <v>403</v>
      </c>
    </row>
    <row r="214" spans="1:12" x14ac:dyDescent="0.2">
      <c r="A214" t="e">
        <f>#REF!</f>
        <v>#REF!</v>
      </c>
      <c r="B214">
        <v>210</v>
      </c>
      <c r="E214" t="e">
        <f>#REF!</f>
        <v>#REF!</v>
      </c>
      <c r="F214">
        <v>679</v>
      </c>
      <c r="K214" t="e">
        <f>#REF!</f>
        <v>#REF!</v>
      </c>
      <c r="L214">
        <v>404</v>
      </c>
    </row>
    <row r="215" spans="1:12" x14ac:dyDescent="0.2">
      <c r="A215" t="e">
        <f>#REF!</f>
        <v>#REF!</v>
      </c>
      <c r="B215">
        <v>211</v>
      </c>
      <c r="E215" t="e">
        <f>#REF!</f>
        <v>#REF!</v>
      </c>
      <c r="F215">
        <v>680</v>
      </c>
      <c r="K215" t="e">
        <f>#REF!</f>
        <v>#REF!</v>
      </c>
      <c r="L215">
        <v>405</v>
      </c>
    </row>
    <row r="216" spans="1:12" x14ac:dyDescent="0.2">
      <c r="A216" t="e">
        <f>#REF!</f>
        <v>#REF!</v>
      </c>
      <c r="B216">
        <v>212</v>
      </c>
      <c r="E216" t="e">
        <f>#REF!</f>
        <v>#REF!</v>
      </c>
      <c r="F216">
        <v>681</v>
      </c>
      <c r="K216" t="e">
        <f>#REF!</f>
        <v>#REF!</v>
      </c>
      <c r="L216">
        <v>406</v>
      </c>
    </row>
    <row r="217" spans="1:12" x14ac:dyDescent="0.2">
      <c r="A217" t="e">
        <f>#REF!</f>
        <v>#REF!</v>
      </c>
      <c r="B217">
        <v>213</v>
      </c>
      <c r="E217" t="e">
        <f>#REF!</f>
        <v>#REF!</v>
      </c>
      <c r="F217">
        <v>682</v>
      </c>
      <c r="K217" t="e">
        <f>#REF!</f>
        <v>#REF!</v>
      </c>
      <c r="L217">
        <v>407</v>
      </c>
    </row>
    <row r="218" spans="1:12" x14ac:dyDescent="0.2">
      <c r="A218" t="e">
        <f>#REF!</f>
        <v>#REF!</v>
      </c>
      <c r="B218">
        <v>214</v>
      </c>
      <c r="E218" t="e">
        <f>#REF!</f>
        <v>#REF!</v>
      </c>
      <c r="F218">
        <v>683</v>
      </c>
      <c r="K218" t="e">
        <f>#REF!</f>
        <v>#REF!</v>
      </c>
      <c r="L218">
        <v>408</v>
      </c>
    </row>
    <row r="219" spans="1:12" x14ac:dyDescent="0.2">
      <c r="A219" t="e">
        <f>#REF!</f>
        <v>#REF!</v>
      </c>
      <c r="B219">
        <v>215</v>
      </c>
      <c r="E219" t="e">
        <f>#REF!</f>
        <v>#REF!</v>
      </c>
      <c r="F219">
        <v>684</v>
      </c>
      <c r="K219" t="e">
        <f>#REF!</f>
        <v>#REF!</v>
      </c>
      <c r="L219">
        <v>409</v>
      </c>
    </row>
    <row r="220" spans="1:12" x14ac:dyDescent="0.2">
      <c r="A220" t="e">
        <f>#REF!</f>
        <v>#REF!</v>
      </c>
      <c r="B220">
        <v>216</v>
      </c>
      <c r="E220" t="e">
        <f>#REF!</f>
        <v>#REF!</v>
      </c>
      <c r="F220">
        <v>685</v>
      </c>
      <c r="K220" t="e">
        <f>#REF!</f>
        <v>#REF!</v>
      </c>
      <c r="L220">
        <v>410</v>
      </c>
    </row>
    <row r="221" spans="1:12" x14ac:dyDescent="0.2">
      <c r="A221" t="e">
        <f>#REF!</f>
        <v>#REF!</v>
      </c>
      <c r="B221">
        <v>217</v>
      </c>
      <c r="E221" t="e">
        <f>#REF!</f>
        <v>#REF!</v>
      </c>
      <c r="F221">
        <v>686</v>
      </c>
      <c r="K221" t="e">
        <f>#REF!</f>
        <v>#REF!</v>
      </c>
      <c r="L221">
        <v>411</v>
      </c>
    </row>
    <row r="222" spans="1:12" x14ac:dyDescent="0.2">
      <c r="A222" t="e">
        <f>#REF!</f>
        <v>#REF!</v>
      </c>
      <c r="B222">
        <v>218</v>
      </c>
      <c r="E222" t="e">
        <f>#REF!</f>
        <v>#REF!</v>
      </c>
      <c r="F222">
        <v>687</v>
      </c>
      <c r="K222" t="e">
        <f>#REF!</f>
        <v>#REF!</v>
      </c>
      <c r="L222">
        <v>412</v>
      </c>
    </row>
    <row r="223" spans="1:12" x14ac:dyDescent="0.2">
      <c r="A223" t="e">
        <f>#REF!</f>
        <v>#REF!</v>
      </c>
      <c r="B223">
        <v>219</v>
      </c>
      <c r="E223" t="e">
        <f>#REF!</f>
        <v>#REF!</v>
      </c>
      <c r="F223">
        <v>688</v>
      </c>
      <c r="K223" t="e">
        <f>#REF!</f>
        <v>#REF!</v>
      </c>
      <c r="L223">
        <v>413</v>
      </c>
    </row>
    <row r="224" spans="1:12" x14ac:dyDescent="0.2">
      <c r="A224" t="e">
        <f>#REF!</f>
        <v>#REF!</v>
      </c>
      <c r="B224">
        <v>220</v>
      </c>
      <c r="E224" t="e">
        <f>#REF!</f>
        <v>#REF!</v>
      </c>
      <c r="F224">
        <v>689</v>
      </c>
      <c r="K224" t="e">
        <f>#REF!</f>
        <v>#REF!</v>
      </c>
      <c r="L224">
        <v>414</v>
      </c>
    </row>
    <row r="225" spans="1:12" x14ac:dyDescent="0.2">
      <c r="A225" t="e">
        <f>#REF!</f>
        <v>#REF!</v>
      </c>
      <c r="B225">
        <v>221</v>
      </c>
      <c r="E225" t="e">
        <f>#REF!</f>
        <v>#REF!</v>
      </c>
      <c r="F225">
        <v>690</v>
      </c>
      <c r="K225" t="e">
        <f>#REF!</f>
        <v>#REF!</v>
      </c>
      <c r="L225">
        <v>415</v>
      </c>
    </row>
    <row r="226" spans="1:12" x14ac:dyDescent="0.2">
      <c r="A226" t="e">
        <f>#REF!</f>
        <v>#REF!</v>
      </c>
      <c r="B226">
        <v>222</v>
      </c>
      <c r="E226" t="e">
        <f>#REF!</f>
        <v>#REF!</v>
      </c>
      <c r="F226">
        <v>691</v>
      </c>
      <c r="K226" t="e">
        <f>#REF!</f>
        <v>#REF!</v>
      </c>
      <c r="L226">
        <v>416</v>
      </c>
    </row>
    <row r="227" spans="1:12" x14ac:dyDescent="0.2">
      <c r="A227" t="e">
        <f>#REF!</f>
        <v>#REF!</v>
      </c>
      <c r="B227">
        <v>223</v>
      </c>
      <c r="E227" t="e">
        <f>#REF!</f>
        <v>#REF!</v>
      </c>
      <c r="F227">
        <v>692</v>
      </c>
      <c r="K227" t="e">
        <f>#REF!</f>
        <v>#REF!</v>
      </c>
      <c r="L227">
        <v>417</v>
      </c>
    </row>
    <row r="228" spans="1:12" x14ac:dyDescent="0.2">
      <c r="A228" t="e">
        <f>#REF!</f>
        <v>#REF!</v>
      </c>
      <c r="B228">
        <v>224</v>
      </c>
      <c r="E228" t="e">
        <f>#REF!</f>
        <v>#REF!</v>
      </c>
      <c r="F228">
        <v>693</v>
      </c>
      <c r="K228" t="e">
        <f>#REF!</f>
        <v>#REF!</v>
      </c>
      <c r="L228">
        <v>418</v>
      </c>
    </row>
    <row r="229" spans="1:12" x14ac:dyDescent="0.2">
      <c r="A229" t="e">
        <f>#REF!</f>
        <v>#REF!</v>
      </c>
      <c r="B229">
        <v>225</v>
      </c>
      <c r="E229" t="e">
        <f>#REF!</f>
        <v>#REF!</v>
      </c>
      <c r="F229">
        <v>694</v>
      </c>
      <c r="K229" t="e">
        <f>#REF!</f>
        <v>#REF!</v>
      </c>
      <c r="L229">
        <v>419</v>
      </c>
    </row>
    <row r="230" spans="1:12" x14ac:dyDescent="0.2">
      <c r="A230" t="e">
        <f>#REF!</f>
        <v>#REF!</v>
      </c>
      <c r="B230">
        <v>226</v>
      </c>
      <c r="E230" t="e">
        <f>#REF!</f>
        <v>#REF!</v>
      </c>
      <c r="F230">
        <v>695</v>
      </c>
      <c r="K230" t="e">
        <f>#REF!</f>
        <v>#REF!</v>
      </c>
      <c r="L230">
        <v>420</v>
      </c>
    </row>
    <row r="231" spans="1:12" x14ac:dyDescent="0.2">
      <c r="A231" t="e">
        <f>#REF!</f>
        <v>#REF!</v>
      </c>
      <c r="B231">
        <v>227</v>
      </c>
      <c r="E231" t="e">
        <f>#REF!</f>
        <v>#REF!</v>
      </c>
      <c r="F231">
        <v>696</v>
      </c>
      <c r="K231" t="e">
        <f>#REF!</f>
        <v>#REF!</v>
      </c>
      <c r="L231">
        <v>421</v>
      </c>
    </row>
    <row r="232" spans="1:12" x14ac:dyDescent="0.2">
      <c r="A232" t="e">
        <f>#REF!</f>
        <v>#REF!</v>
      </c>
      <c r="B232">
        <v>228</v>
      </c>
      <c r="E232" t="e">
        <f>#REF!</f>
        <v>#REF!</v>
      </c>
      <c r="F232">
        <v>697</v>
      </c>
      <c r="K232" t="e">
        <f>#REF!</f>
        <v>#REF!</v>
      </c>
      <c r="L232">
        <v>422</v>
      </c>
    </row>
    <row r="233" spans="1:12" x14ac:dyDescent="0.2">
      <c r="A233" t="e">
        <f>#REF!</f>
        <v>#REF!</v>
      </c>
      <c r="B233">
        <v>229</v>
      </c>
      <c r="E233" t="e">
        <f>#REF!</f>
        <v>#REF!</v>
      </c>
      <c r="F233">
        <v>698</v>
      </c>
      <c r="K233" t="e">
        <f>#REF!</f>
        <v>#REF!</v>
      </c>
      <c r="L233">
        <v>423</v>
      </c>
    </row>
    <row r="234" spans="1:12" x14ac:dyDescent="0.2">
      <c r="A234" t="e">
        <f>#REF!</f>
        <v>#REF!</v>
      </c>
      <c r="B234">
        <v>230</v>
      </c>
      <c r="E234" t="e">
        <f>#REF!</f>
        <v>#REF!</v>
      </c>
      <c r="F234">
        <v>699</v>
      </c>
      <c r="K234" t="e">
        <f>#REF!</f>
        <v>#REF!</v>
      </c>
      <c r="L234">
        <v>424</v>
      </c>
    </row>
    <row r="235" spans="1:12" x14ac:dyDescent="0.2">
      <c r="A235" t="e">
        <f>#REF!</f>
        <v>#REF!</v>
      </c>
      <c r="B235">
        <v>231</v>
      </c>
      <c r="E235" t="e">
        <f>#REF!</f>
        <v>#REF!</v>
      </c>
      <c r="F235">
        <v>700</v>
      </c>
      <c r="K235" t="e">
        <f>#REF!</f>
        <v>#REF!</v>
      </c>
      <c r="L235">
        <v>425</v>
      </c>
    </row>
    <row r="236" spans="1:12" x14ac:dyDescent="0.2">
      <c r="A236" t="e">
        <f>#REF!</f>
        <v>#REF!</v>
      </c>
      <c r="B236">
        <v>232</v>
      </c>
      <c r="E236" t="e">
        <f>#REF!</f>
        <v>#REF!</v>
      </c>
      <c r="F236">
        <v>701</v>
      </c>
      <c r="K236" t="e">
        <f>#REF!</f>
        <v>#REF!</v>
      </c>
      <c r="L236">
        <v>426</v>
      </c>
    </row>
    <row r="237" spans="1:12" x14ac:dyDescent="0.2">
      <c r="A237" t="e">
        <f>#REF!</f>
        <v>#REF!</v>
      </c>
      <c r="B237">
        <v>233</v>
      </c>
      <c r="E237" t="e">
        <f>#REF!</f>
        <v>#REF!</v>
      </c>
      <c r="F237">
        <v>702</v>
      </c>
      <c r="K237" t="e">
        <f>#REF!</f>
        <v>#REF!</v>
      </c>
      <c r="L237">
        <v>427</v>
      </c>
    </row>
    <row r="238" spans="1:12" x14ac:dyDescent="0.2">
      <c r="A238" t="e">
        <f>#REF!</f>
        <v>#REF!</v>
      </c>
      <c r="B238">
        <v>234</v>
      </c>
      <c r="E238" t="e">
        <f>#REF!</f>
        <v>#REF!</v>
      </c>
      <c r="F238">
        <v>703</v>
      </c>
      <c r="K238" t="e">
        <f>#REF!</f>
        <v>#REF!</v>
      </c>
      <c r="L238">
        <v>428</v>
      </c>
    </row>
    <row r="239" spans="1:12" x14ac:dyDescent="0.2">
      <c r="A239" t="e">
        <f>#REF!</f>
        <v>#REF!</v>
      </c>
      <c r="B239">
        <v>235</v>
      </c>
      <c r="E239" t="e">
        <f>#REF!</f>
        <v>#REF!</v>
      </c>
      <c r="F239">
        <v>704</v>
      </c>
      <c r="K239" t="e">
        <f>#REF!</f>
        <v>#REF!</v>
      </c>
      <c r="L239">
        <v>429</v>
      </c>
    </row>
    <row r="240" spans="1:12" x14ac:dyDescent="0.2">
      <c r="A240" t="e">
        <f>#REF!</f>
        <v>#REF!</v>
      </c>
      <c r="B240">
        <v>236</v>
      </c>
      <c r="E240" t="e">
        <f>#REF!</f>
        <v>#REF!</v>
      </c>
      <c r="F240">
        <v>705</v>
      </c>
      <c r="K240" t="e">
        <f>#REF!</f>
        <v>#REF!</v>
      </c>
      <c r="L240">
        <v>430</v>
      </c>
    </row>
    <row r="241" spans="1:12" x14ac:dyDescent="0.2">
      <c r="A241" t="e">
        <f>#REF!</f>
        <v>#REF!</v>
      </c>
      <c r="B241">
        <v>237</v>
      </c>
      <c r="E241" t="e">
        <f>#REF!</f>
        <v>#REF!</v>
      </c>
      <c r="F241">
        <v>706</v>
      </c>
      <c r="K241" t="e">
        <f>#REF!</f>
        <v>#REF!</v>
      </c>
      <c r="L241">
        <v>431</v>
      </c>
    </row>
    <row r="242" spans="1:12" x14ac:dyDescent="0.2">
      <c r="A242" t="e">
        <f>#REF!</f>
        <v>#REF!</v>
      </c>
      <c r="B242">
        <v>238</v>
      </c>
      <c r="E242" t="e">
        <f>#REF!</f>
        <v>#REF!</v>
      </c>
      <c r="F242">
        <v>707</v>
      </c>
      <c r="K242" t="e">
        <f>#REF!</f>
        <v>#REF!</v>
      </c>
      <c r="L242">
        <v>432</v>
      </c>
    </row>
    <row r="243" spans="1:12" x14ac:dyDescent="0.2">
      <c r="A243" t="e">
        <f>#REF!</f>
        <v>#REF!</v>
      </c>
      <c r="B243">
        <v>239</v>
      </c>
      <c r="E243" t="e">
        <f>#REF!</f>
        <v>#REF!</v>
      </c>
      <c r="F243">
        <v>708</v>
      </c>
      <c r="K243" t="e">
        <f>#REF!</f>
        <v>#REF!</v>
      </c>
      <c r="L243">
        <v>433</v>
      </c>
    </row>
    <row r="244" spans="1:12" x14ac:dyDescent="0.2">
      <c r="A244" t="e">
        <f>#REF!</f>
        <v>#REF!</v>
      </c>
      <c r="B244">
        <v>240</v>
      </c>
      <c r="E244" t="e">
        <f>#REF!</f>
        <v>#REF!</v>
      </c>
      <c r="F244">
        <v>709</v>
      </c>
      <c r="K244" t="e">
        <f>#REF!</f>
        <v>#REF!</v>
      </c>
      <c r="L244">
        <v>434</v>
      </c>
    </row>
    <row r="245" spans="1:12" x14ac:dyDescent="0.2">
      <c r="A245" t="e">
        <f>#REF!</f>
        <v>#REF!</v>
      </c>
      <c r="B245">
        <v>241</v>
      </c>
      <c r="E245" t="e">
        <f>#REF!</f>
        <v>#REF!</v>
      </c>
      <c r="F245">
        <v>710</v>
      </c>
      <c r="K245" t="e">
        <f>#REF!</f>
        <v>#REF!</v>
      </c>
      <c r="L245">
        <v>435</v>
      </c>
    </row>
    <row r="246" spans="1:12" x14ac:dyDescent="0.2">
      <c r="A246" t="e">
        <f>#REF!</f>
        <v>#REF!</v>
      </c>
      <c r="B246">
        <v>242</v>
      </c>
      <c r="E246" t="e">
        <f>#REF!</f>
        <v>#REF!</v>
      </c>
      <c r="F246">
        <v>711</v>
      </c>
      <c r="K246" t="e">
        <f>#REF!</f>
        <v>#REF!</v>
      </c>
      <c r="L246">
        <v>436</v>
      </c>
    </row>
    <row r="247" spans="1:12" x14ac:dyDescent="0.2">
      <c r="A247" t="e">
        <f>#REF!</f>
        <v>#REF!</v>
      </c>
      <c r="B247">
        <v>243</v>
      </c>
      <c r="E247" t="e">
        <f>#REF!</f>
        <v>#REF!</v>
      </c>
      <c r="F247">
        <v>712</v>
      </c>
      <c r="K247" t="e">
        <f>#REF!</f>
        <v>#REF!</v>
      </c>
      <c r="L247">
        <v>437</v>
      </c>
    </row>
    <row r="248" spans="1:12" x14ac:dyDescent="0.2">
      <c r="A248" t="e">
        <f>#REF!</f>
        <v>#REF!</v>
      </c>
      <c r="B248">
        <v>244</v>
      </c>
      <c r="E248" t="e">
        <f>#REF!</f>
        <v>#REF!</v>
      </c>
      <c r="F248">
        <v>713</v>
      </c>
      <c r="K248" t="e">
        <f>#REF!</f>
        <v>#REF!</v>
      </c>
      <c r="L248">
        <v>438</v>
      </c>
    </row>
    <row r="249" spans="1:12" x14ac:dyDescent="0.2">
      <c r="A249" t="e">
        <f>#REF!</f>
        <v>#REF!</v>
      </c>
      <c r="B249">
        <v>245</v>
      </c>
      <c r="E249" t="e">
        <f>#REF!</f>
        <v>#REF!</v>
      </c>
      <c r="F249">
        <v>714</v>
      </c>
      <c r="K249" t="e">
        <f>#REF!</f>
        <v>#REF!</v>
      </c>
      <c r="L249">
        <v>439</v>
      </c>
    </row>
    <row r="250" spans="1:12" x14ac:dyDescent="0.2">
      <c r="A250" t="e">
        <f>#REF!</f>
        <v>#REF!</v>
      </c>
      <c r="B250">
        <v>246</v>
      </c>
      <c r="E250" t="e">
        <f>#REF!</f>
        <v>#REF!</v>
      </c>
      <c r="F250">
        <v>715</v>
      </c>
      <c r="K250" t="e">
        <f>#REF!</f>
        <v>#REF!</v>
      </c>
      <c r="L250">
        <v>440</v>
      </c>
    </row>
    <row r="251" spans="1:12" x14ac:dyDescent="0.2">
      <c r="A251" t="e">
        <f>#REF!</f>
        <v>#REF!</v>
      </c>
      <c r="B251">
        <v>247</v>
      </c>
      <c r="E251" t="e">
        <f>#REF!</f>
        <v>#REF!</v>
      </c>
      <c r="F251">
        <v>716</v>
      </c>
      <c r="K251" t="e">
        <f>#REF!</f>
        <v>#REF!</v>
      </c>
      <c r="L251">
        <v>441</v>
      </c>
    </row>
    <row r="252" spans="1:12" x14ac:dyDescent="0.2">
      <c r="A252" t="e">
        <f>#REF!</f>
        <v>#REF!</v>
      </c>
      <c r="B252">
        <v>248</v>
      </c>
      <c r="E252" t="e">
        <f>#REF!</f>
        <v>#REF!</v>
      </c>
      <c r="F252">
        <v>717</v>
      </c>
      <c r="K252" t="e">
        <f>#REF!</f>
        <v>#REF!</v>
      </c>
      <c r="L252">
        <v>442</v>
      </c>
    </row>
    <row r="253" spans="1:12" x14ac:dyDescent="0.2">
      <c r="A253" t="e">
        <f>#REF!</f>
        <v>#REF!</v>
      </c>
      <c r="B253">
        <v>249</v>
      </c>
      <c r="E253" t="e">
        <f>#REF!</f>
        <v>#REF!</v>
      </c>
      <c r="F253">
        <v>718</v>
      </c>
      <c r="K253" t="e">
        <f>#REF!</f>
        <v>#REF!</v>
      </c>
      <c r="L253">
        <v>443</v>
      </c>
    </row>
    <row r="254" spans="1:12" x14ac:dyDescent="0.2">
      <c r="A254" t="e">
        <f>#REF!</f>
        <v>#REF!</v>
      </c>
      <c r="B254">
        <v>250</v>
      </c>
      <c r="E254" t="e">
        <f>#REF!</f>
        <v>#REF!</v>
      </c>
      <c r="F254">
        <v>719</v>
      </c>
      <c r="K254" t="e">
        <f>#REF!</f>
        <v>#REF!</v>
      </c>
      <c r="L254">
        <v>444</v>
      </c>
    </row>
    <row r="255" spans="1:12" x14ac:dyDescent="0.2">
      <c r="A255" t="e">
        <f>#REF!</f>
        <v>#REF!</v>
      </c>
      <c r="B255">
        <v>251</v>
      </c>
      <c r="E255" t="e">
        <f>#REF!</f>
        <v>#REF!</v>
      </c>
      <c r="F255">
        <v>720</v>
      </c>
      <c r="K255" t="e">
        <f>#REF!</f>
        <v>#REF!</v>
      </c>
      <c r="L255">
        <v>445</v>
      </c>
    </row>
    <row r="256" spans="1:12" x14ac:dyDescent="0.2">
      <c r="A256" t="e">
        <f>#REF!</f>
        <v>#REF!</v>
      </c>
      <c r="B256">
        <v>252</v>
      </c>
      <c r="E256" t="e">
        <f>#REF!</f>
        <v>#REF!</v>
      </c>
      <c r="F256">
        <v>721</v>
      </c>
      <c r="K256" t="e">
        <f>#REF!</f>
        <v>#REF!</v>
      </c>
      <c r="L256">
        <v>446</v>
      </c>
    </row>
    <row r="257" spans="1:12" x14ac:dyDescent="0.2">
      <c r="A257" t="e">
        <f>#REF!</f>
        <v>#REF!</v>
      </c>
      <c r="B257">
        <v>253</v>
      </c>
      <c r="E257" t="e">
        <f>#REF!</f>
        <v>#REF!</v>
      </c>
      <c r="F257">
        <v>722</v>
      </c>
      <c r="K257" t="e">
        <f>#REF!</f>
        <v>#REF!</v>
      </c>
      <c r="L257">
        <v>447</v>
      </c>
    </row>
    <row r="258" spans="1:12" x14ac:dyDescent="0.2">
      <c r="A258" t="e">
        <f>#REF!</f>
        <v>#REF!</v>
      </c>
      <c r="B258">
        <v>254</v>
      </c>
      <c r="E258" t="e">
        <f>#REF!</f>
        <v>#REF!</v>
      </c>
      <c r="F258">
        <v>723</v>
      </c>
      <c r="K258" t="e">
        <f>#REF!</f>
        <v>#REF!</v>
      </c>
      <c r="L258">
        <v>448</v>
      </c>
    </row>
    <row r="259" spans="1:12" x14ac:dyDescent="0.2">
      <c r="A259" t="e">
        <f>#REF!</f>
        <v>#REF!</v>
      </c>
      <c r="B259">
        <v>255</v>
      </c>
      <c r="E259" t="e">
        <f>#REF!</f>
        <v>#REF!</v>
      </c>
      <c r="F259">
        <v>724</v>
      </c>
      <c r="K259" t="e">
        <f>#REF!</f>
        <v>#REF!</v>
      </c>
      <c r="L259">
        <v>449</v>
      </c>
    </row>
    <row r="260" spans="1:12" x14ac:dyDescent="0.2">
      <c r="A260" t="e">
        <f>#REF!</f>
        <v>#REF!</v>
      </c>
      <c r="B260">
        <v>256</v>
      </c>
      <c r="E260" t="e">
        <f>#REF!</f>
        <v>#REF!</v>
      </c>
      <c r="F260">
        <v>725</v>
      </c>
      <c r="K260" t="e">
        <f>#REF!</f>
        <v>#REF!</v>
      </c>
      <c r="L260">
        <v>450</v>
      </c>
    </row>
    <row r="261" spans="1:12" x14ac:dyDescent="0.2">
      <c r="A261" t="e">
        <f>#REF!</f>
        <v>#REF!</v>
      </c>
      <c r="B261">
        <v>257</v>
      </c>
      <c r="E261" t="e">
        <f>#REF!</f>
        <v>#REF!</v>
      </c>
      <c r="F261">
        <v>726</v>
      </c>
      <c r="K261" t="e">
        <f>#REF!</f>
        <v>#REF!</v>
      </c>
      <c r="L261">
        <v>451</v>
      </c>
    </row>
    <row r="262" spans="1:12" x14ac:dyDescent="0.2">
      <c r="A262" t="e">
        <f>#REF!</f>
        <v>#REF!</v>
      </c>
      <c r="B262">
        <v>258</v>
      </c>
      <c r="E262" t="e">
        <f>#REF!</f>
        <v>#REF!</v>
      </c>
      <c r="F262">
        <v>727</v>
      </c>
      <c r="K262" t="e">
        <f>#REF!</f>
        <v>#REF!</v>
      </c>
      <c r="L262">
        <v>452</v>
      </c>
    </row>
    <row r="263" spans="1:12" x14ac:dyDescent="0.2">
      <c r="A263" t="e">
        <f>#REF!</f>
        <v>#REF!</v>
      </c>
      <c r="B263">
        <v>259</v>
      </c>
      <c r="E263" t="e">
        <f>#REF!</f>
        <v>#REF!</v>
      </c>
      <c r="F263">
        <v>728</v>
      </c>
      <c r="K263" t="e">
        <f>#REF!</f>
        <v>#REF!</v>
      </c>
      <c r="L263">
        <v>453</v>
      </c>
    </row>
    <row r="264" spans="1:12" x14ac:dyDescent="0.2">
      <c r="A264" t="e">
        <f>#REF!</f>
        <v>#REF!</v>
      </c>
      <c r="B264">
        <v>260</v>
      </c>
      <c r="E264" t="e">
        <f>#REF!</f>
        <v>#REF!</v>
      </c>
      <c r="F264">
        <v>729</v>
      </c>
      <c r="K264" t="e">
        <f>#REF!</f>
        <v>#REF!</v>
      </c>
      <c r="L264">
        <v>454</v>
      </c>
    </row>
    <row r="265" spans="1:12" x14ac:dyDescent="0.2">
      <c r="A265" t="e">
        <f>#REF!</f>
        <v>#REF!</v>
      </c>
      <c r="B265">
        <v>261</v>
      </c>
      <c r="E265" t="e">
        <f>#REF!</f>
        <v>#REF!</v>
      </c>
      <c r="F265">
        <v>730</v>
      </c>
      <c r="K265" t="e">
        <f>#REF!</f>
        <v>#REF!</v>
      </c>
      <c r="L265">
        <v>455</v>
      </c>
    </row>
    <row r="266" spans="1:12" x14ac:dyDescent="0.2">
      <c r="A266" t="e">
        <f>#REF!</f>
        <v>#REF!</v>
      </c>
      <c r="B266">
        <v>262</v>
      </c>
      <c r="E266" t="e">
        <f>#REF!</f>
        <v>#REF!</v>
      </c>
      <c r="F266">
        <v>731</v>
      </c>
      <c r="K266" t="e">
        <f>#REF!</f>
        <v>#REF!</v>
      </c>
      <c r="L266">
        <v>456</v>
      </c>
    </row>
    <row r="267" spans="1:12" x14ac:dyDescent="0.2">
      <c r="A267" t="e">
        <f>#REF!</f>
        <v>#REF!</v>
      </c>
      <c r="B267">
        <v>263</v>
      </c>
      <c r="E267" t="e">
        <f>#REF!</f>
        <v>#REF!</v>
      </c>
      <c r="F267">
        <v>732</v>
      </c>
      <c r="K267" t="e">
        <f>#REF!</f>
        <v>#REF!</v>
      </c>
      <c r="L267">
        <v>457</v>
      </c>
    </row>
    <row r="268" spans="1:12" x14ac:dyDescent="0.2">
      <c r="A268" t="e">
        <f>#REF!</f>
        <v>#REF!</v>
      </c>
      <c r="B268">
        <v>264</v>
      </c>
      <c r="E268" t="e">
        <f>#REF!</f>
        <v>#REF!</v>
      </c>
      <c r="F268">
        <v>733</v>
      </c>
      <c r="K268" t="e">
        <f>#REF!</f>
        <v>#REF!</v>
      </c>
      <c r="L268">
        <v>458</v>
      </c>
    </row>
    <row r="269" spans="1:12" x14ac:dyDescent="0.2">
      <c r="A269" t="e">
        <f>#REF!</f>
        <v>#REF!</v>
      </c>
      <c r="B269">
        <v>265</v>
      </c>
      <c r="E269" t="e">
        <f>#REF!</f>
        <v>#REF!</v>
      </c>
      <c r="F269">
        <v>734</v>
      </c>
      <c r="K269" t="e">
        <f>#REF!</f>
        <v>#REF!</v>
      </c>
      <c r="L269">
        <v>459</v>
      </c>
    </row>
    <row r="270" spans="1:12" x14ac:dyDescent="0.2">
      <c r="A270" t="e">
        <f>#REF!</f>
        <v>#REF!</v>
      </c>
      <c r="B270">
        <v>266</v>
      </c>
      <c r="E270" t="e">
        <f>#REF!</f>
        <v>#REF!</v>
      </c>
      <c r="F270">
        <v>735</v>
      </c>
      <c r="K270" t="e">
        <f>#REF!</f>
        <v>#REF!</v>
      </c>
      <c r="L270">
        <v>460</v>
      </c>
    </row>
    <row r="271" spans="1:12" x14ac:dyDescent="0.2">
      <c r="A271" t="e">
        <f>#REF!</f>
        <v>#REF!</v>
      </c>
      <c r="B271">
        <v>267</v>
      </c>
      <c r="E271" t="e">
        <f>#REF!</f>
        <v>#REF!</v>
      </c>
      <c r="F271">
        <v>736</v>
      </c>
      <c r="K271" t="e">
        <f>#REF!</f>
        <v>#REF!</v>
      </c>
      <c r="L271">
        <v>461</v>
      </c>
    </row>
    <row r="272" spans="1:12" x14ac:dyDescent="0.2">
      <c r="A272" t="e">
        <f>#REF!</f>
        <v>#REF!</v>
      </c>
      <c r="B272">
        <v>268</v>
      </c>
      <c r="E272" t="e">
        <f>#REF!</f>
        <v>#REF!</v>
      </c>
      <c r="F272">
        <v>737</v>
      </c>
      <c r="K272" t="e">
        <f>#REF!</f>
        <v>#REF!</v>
      </c>
      <c r="L272">
        <v>462</v>
      </c>
    </row>
    <row r="273" spans="1:12" x14ac:dyDescent="0.2">
      <c r="A273" t="e">
        <f>#REF!</f>
        <v>#REF!</v>
      </c>
      <c r="B273">
        <v>269</v>
      </c>
      <c r="E273" t="e">
        <f>#REF!</f>
        <v>#REF!</v>
      </c>
      <c r="F273">
        <v>738</v>
      </c>
      <c r="K273" t="e">
        <f>#REF!</f>
        <v>#REF!</v>
      </c>
      <c r="L273">
        <v>463</v>
      </c>
    </row>
    <row r="274" spans="1:12" x14ac:dyDescent="0.2">
      <c r="A274" t="e">
        <f>#REF!</f>
        <v>#REF!</v>
      </c>
      <c r="B274">
        <v>270</v>
      </c>
      <c r="E274" t="e">
        <f>#REF!</f>
        <v>#REF!</v>
      </c>
      <c r="F274">
        <v>739</v>
      </c>
      <c r="K274" t="e">
        <f>#REF!</f>
        <v>#REF!</v>
      </c>
      <c r="L274">
        <v>464</v>
      </c>
    </row>
    <row r="275" spans="1:12" x14ac:dyDescent="0.2">
      <c r="A275" t="e">
        <f>#REF!</f>
        <v>#REF!</v>
      </c>
      <c r="B275">
        <v>271</v>
      </c>
      <c r="E275" t="e">
        <f>#REF!</f>
        <v>#REF!</v>
      </c>
      <c r="F275">
        <v>740</v>
      </c>
      <c r="K275" t="e">
        <f>#REF!</f>
        <v>#REF!</v>
      </c>
      <c r="L275">
        <v>465</v>
      </c>
    </row>
    <row r="276" spans="1:12" x14ac:dyDescent="0.2">
      <c r="A276" t="e">
        <f>#REF!</f>
        <v>#REF!</v>
      </c>
      <c r="B276">
        <v>272</v>
      </c>
      <c r="E276" t="e">
        <f>#REF!</f>
        <v>#REF!</v>
      </c>
      <c r="F276">
        <v>741</v>
      </c>
      <c r="K276" t="e">
        <f>#REF!</f>
        <v>#REF!</v>
      </c>
      <c r="L276">
        <v>466</v>
      </c>
    </row>
    <row r="277" spans="1:12" x14ac:dyDescent="0.2">
      <c r="A277" t="e">
        <f>#REF!</f>
        <v>#REF!</v>
      </c>
      <c r="B277">
        <v>273</v>
      </c>
      <c r="E277" t="e">
        <f>#REF!</f>
        <v>#REF!</v>
      </c>
      <c r="F277">
        <v>742</v>
      </c>
      <c r="K277" t="e">
        <f>#REF!</f>
        <v>#REF!</v>
      </c>
      <c r="L277">
        <v>467</v>
      </c>
    </row>
    <row r="278" spans="1:12" x14ac:dyDescent="0.2">
      <c r="A278" t="e">
        <f>#REF!</f>
        <v>#REF!</v>
      </c>
      <c r="B278">
        <v>274</v>
      </c>
      <c r="E278" t="e">
        <f>#REF!</f>
        <v>#REF!</v>
      </c>
      <c r="F278">
        <v>743</v>
      </c>
      <c r="K278" t="e">
        <f>#REF!</f>
        <v>#REF!</v>
      </c>
      <c r="L278">
        <v>468</v>
      </c>
    </row>
    <row r="279" spans="1:12" x14ac:dyDescent="0.2">
      <c r="A279" t="e">
        <f>#REF!</f>
        <v>#REF!</v>
      </c>
      <c r="B279">
        <v>275</v>
      </c>
      <c r="E279" t="e">
        <f>#REF!</f>
        <v>#REF!</v>
      </c>
      <c r="F279">
        <v>744</v>
      </c>
      <c r="K279" t="e">
        <f>#REF!</f>
        <v>#REF!</v>
      </c>
      <c r="L279">
        <v>469</v>
      </c>
    </row>
    <row r="280" spans="1:12" x14ac:dyDescent="0.2">
      <c r="A280" t="e">
        <f>#REF!</f>
        <v>#REF!</v>
      </c>
      <c r="B280">
        <v>276</v>
      </c>
      <c r="E280" t="e">
        <f>#REF!</f>
        <v>#REF!</v>
      </c>
      <c r="F280">
        <v>745</v>
      </c>
      <c r="K280" t="e">
        <f>#REF!</f>
        <v>#REF!</v>
      </c>
      <c r="L280">
        <v>470</v>
      </c>
    </row>
    <row r="281" spans="1:12" x14ac:dyDescent="0.2">
      <c r="A281" t="e">
        <f>#REF!</f>
        <v>#REF!</v>
      </c>
      <c r="B281">
        <v>277</v>
      </c>
      <c r="E281" t="e">
        <f>#REF!</f>
        <v>#REF!</v>
      </c>
      <c r="F281">
        <v>746</v>
      </c>
      <c r="K281" t="e">
        <f>#REF!</f>
        <v>#REF!</v>
      </c>
      <c r="L281">
        <v>471</v>
      </c>
    </row>
    <row r="282" spans="1:12" x14ac:dyDescent="0.2">
      <c r="A282" t="e">
        <f>#REF!</f>
        <v>#REF!</v>
      </c>
      <c r="B282">
        <v>278</v>
      </c>
      <c r="E282" t="e">
        <f>#REF!</f>
        <v>#REF!</v>
      </c>
      <c r="F282">
        <v>747</v>
      </c>
      <c r="K282" t="e">
        <f>#REF!</f>
        <v>#REF!</v>
      </c>
      <c r="L282">
        <v>472</v>
      </c>
    </row>
    <row r="283" spans="1:12" x14ac:dyDescent="0.2">
      <c r="A283" t="e">
        <f>#REF!</f>
        <v>#REF!</v>
      </c>
      <c r="B283">
        <v>279</v>
      </c>
      <c r="E283" t="e">
        <f>#REF!</f>
        <v>#REF!</v>
      </c>
      <c r="F283">
        <v>748</v>
      </c>
      <c r="K283" t="e">
        <f>#REF!</f>
        <v>#REF!</v>
      </c>
      <c r="L283">
        <v>473</v>
      </c>
    </row>
    <row r="284" spans="1:12" x14ac:dyDescent="0.2">
      <c r="A284" t="e">
        <f>#REF!</f>
        <v>#REF!</v>
      </c>
      <c r="B284">
        <v>280</v>
      </c>
      <c r="E284" t="e">
        <f>#REF!</f>
        <v>#REF!</v>
      </c>
      <c r="F284">
        <v>749</v>
      </c>
      <c r="K284" t="e">
        <f>#REF!</f>
        <v>#REF!</v>
      </c>
      <c r="L284">
        <v>474</v>
      </c>
    </row>
    <row r="285" spans="1:12" x14ac:dyDescent="0.2">
      <c r="A285" t="e">
        <f>#REF!</f>
        <v>#REF!</v>
      </c>
      <c r="B285">
        <v>281</v>
      </c>
      <c r="E285" t="e">
        <f>#REF!</f>
        <v>#REF!</v>
      </c>
      <c r="F285">
        <v>750</v>
      </c>
      <c r="K285" t="e">
        <f>#REF!</f>
        <v>#REF!</v>
      </c>
      <c r="L285">
        <v>475</v>
      </c>
    </row>
    <row r="286" spans="1:12" x14ac:dyDescent="0.2">
      <c r="A286" t="e">
        <f>#REF!</f>
        <v>#REF!</v>
      </c>
      <c r="B286">
        <v>282</v>
      </c>
      <c r="E286" t="e">
        <f>#REF!</f>
        <v>#REF!</v>
      </c>
      <c r="F286">
        <v>751</v>
      </c>
      <c r="K286" t="e">
        <f>#REF!</f>
        <v>#REF!</v>
      </c>
      <c r="L286">
        <v>476</v>
      </c>
    </row>
    <row r="287" spans="1:12" x14ac:dyDescent="0.2">
      <c r="A287" t="e">
        <f>#REF!</f>
        <v>#REF!</v>
      </c>
      <c r="B287">
        <v>283</v>
      </c>
      <c r="E287" t="e">
        <f>#REF!</f>
        <v>#REF!</v>
      </c>
      <c r="F287">
        <v>752</v>
      </c>
      <c r="K287" t="e">
        <f>#REF!</f>
        <v>#REF!</v>
      </c>
      <c r="L287">
        <v>477</v>
      </c>
    </row>
    <row r="288" spans="1:12" x14ac:dyDescent="0.2">
      <c r="A288" t="e">
        <f>#REF!</f>
        <v>#REF!</v>
      </c>
      <c r="B288">
        <v>284</v>
      </c>
      <c r="E288" t="e">
        <f>#REF!</f>
        <v>#REF!</v>
      </c>
      <c r="F288">
        <v>753</v>
      </c>
      <c r="K288" t="e">
        <f>#REF!</f>
        <v>#REF!</v>
      </c>
      <c r="L288">
        <v>478</v>
      </c>
    </row>
    <row r="289" spans="1:12" x14ac:dyDescent="0.2">
      <c r="A289" t="e">
        <f>#REF!</f>
        <v>#REF!</v>
      </c>
      <c r="B289">
        <v>285</v>
      </c>
      <c r="E289" t="e">
        <f>#REF!</f>
        <v>#REF!</v>
      </c>
      <c r="F289">
        <v>754</v>
      </c>
      <c r="K289" t="e">
        <f>#REF!</f>
        <v>#REF!</v>
      </c>
      <c r="L289">
        <v>479</v>
      </c>
    </row>
    <row r="290" spans="1:12" x14ac:dyDescent="0.2">
      <c r="A290" t="e">
        <f>#REF!</f>
        <v>#REF!</v>
      </c>
      <c r="B290">
        <v>286</v>
      </c>
      <c r="E290" t="e">
        <f>#REF!</f>
        <v>#REF!</v>
      </c>
      <c r="F290">
        <v>755</v>
      </c>
      <c r="K290" t="e">
        <f>#REF!</f>
        <v>#REF!</v>
      </c>
      <c r="L290">
        <v>480</v>
      </c>
    </row>
    <row r="291" spans="1:12" x14ac:dyDescent="0.2">
      <c r="A291" t="e">
        <f>#REF!</f>
        <v>#REF!</v>
      </c>
      <c r="B291">
        <v>287</v>
      </c>
      <c r="E291" t="e">
        <f>#REF!</f>
        <v>#REF!</v>
      </c>
      <c r="F291">
        <v>756</v>
      </c>
      <c r="K291" t="e">
        <f>#REF!</f>
        <v>#REF!</v>
      </c>
      <c r="L291">
        <v>481</v>
      </c>
    </row>
    <row r="292" spans="1:12" x14ac:dyDescent="0.2">
      <c r="A292" t="e">
        <f>#REF!</f>
        <v>#REF!</v>
      </c>
      <c r="B292">
        <v>288</v>
      </c>
      <c r="E292" t="e">
        <f>#REF!</f>
        <v>#REF!</v>
      </c>
      <c r="F292">
        <v>757</v>
      </c>
      <c r="K292" t="e">
        <f>#REF!</f>
        <v>#REF!</v>
      </c>
      <c r="L292">
        <v>482</v>
      </c>
    </row>
    <row r="293" spans="1:12" x14ac:dyDescent="0.2">
      <c r="A293" t="e">
        <f>#REF!</f>
        <v>#REF!</v>
      </c>
      <c r="B293">
        <v>289</v>
      </c>
      <c r="E293" t="e">
        <f>#REF!</f>
        <v>#REF!</v>
      </c>
      <c r="F293">
        <v>758</v>
      </c>
      <c r="K293" t="e">
        <f>#REF!</f>
        <v>#REF!</v>
      </c>
      <c r="L293">
        <v>483</v>
      </c>
    </row>
    <row r="294" spans="1:12" x14ac:dyDescent="0.2">
      <c r="A294" t="e">
        <f>#REF!</f>
        <v>#REF!</v>
      </c>
      <c r="B294">
        <v>290</v>
      </c>
      <c r="E294" t="e">
        <f>#REF!</f>
        <v>#REF!</v>
      </c>
      <c r="F294">
        <v>759</v>
      </c>
      <c r="K294" t="e">
        <f>#REF!</f>
        <v>#REF!</v>
      </c>
      <c r="L294">
        <v>484</v>
      </c>
    </row>
    <row r="295" spans="1:12" x14ac:dyDescent="0.2">
      <c r="A295" t="e">
        <f>#REF!</f>
        <v>#REF!</v>
      </c>
      <c r="B295">
        <v>291</v>
      </c>
      <c r="E295" t="e">
        <f>#REF!</f>
        <v>#REF!</v>
      </c>
      <c r="F295">
        <v>760</v>
      </c>
      <c r="K295" t="e">
        <f>#REF!</f>
        <v>#REF!</v>
      </c>
      <c r="L295">
        <v>485</v>
      </c>
    </row>
    <row r="296" spans="1:12" x14ac:dyDescent="0.2">
      <c r="A296" t="e">
        <f>#REF!</f>
        <v>#REF!</v>
      </c>
      <c r="B296">
        <v>292</v>
      </c>
      <c r="E296" t="e">
        <f>#REF!</f>
        <v>#REF!</v>
      </c>
      <c r="F296">
        <v>761</v>
      </c>
      <c r="K296" t="e">
        <f>#REF!</f>
        <v>#REF!</v>
      </c>
      <c r="L296">
        <v>486</v>
      </c>
    </row>
    <row r="297" spans="1:12" x14ac:dyDescent="0.2">
      <c r="A297" t="e">
        <f>#REF!</f>
        <v>#REF!</v>
      </c>
      <c r="B297">
        <v>293</v>
      </c>
      <c r="E297" t="e">
        <f>#REF!</f>
        <v>#REF!</v>
      </c>
      <c r="F297">
        <v>762</v>
      </c>
      <c r="K297" t="e">
        <f>#REF!</f>
        <v>#REF!</v>
      </c>
      <c r="L297">
        <v>487</v>
      </c>
    </row>
    <row r="298" spans="1:12" x14ac:dyDescent="0.2">
      <c r="A298" t="e">
        <f>#REF!</f>
        <v>#REF!</v>
      </c>
      <c r="B298">
        <v>294</v>
      </c>
      <c r="E298" t="e">
        <f>#REF!</f>
        <v>#REF!</v>
      </c>
      <c r="F298">
        <v>763</v>
      </c>
      <c r="K298" t="e">
        <f>#REF!</f>
        <v>#REF!</v>
      </c>
      <c r="L298">
        <v>488</v>
      </c>
    </row>
    <row r="299" spans="1:12" x14ac:dyDescent="0.2">
      <c r="A299" t="e">
        <f>#REF!</f>
        <v>#REF!</v>
      </c>
      <c r="B299">
        <v>295</v>
      </c>
      <c r="E299" t="e">
        <f>#REF!</f>
        <v>#REF!</v>
      </c>
      <c r="F299">
        <v>764</v>
      </c>
      <c r="K299" t="e">
        <f>#REF!</f>
        <v>#REF!</v>
      </c>
      <c r="L299">
        <v>489</v>
      </c>
    </row>
    <row r="300" spans="1:12" x14ac:dyDescent="0.2">
      <c r="A300" t="e">
        <f>#REF!</f>
        <v>#REF!</v>
      </c>
      <c r="B300">
        <v>296</v>
      </c>
      <c r="E300" t="e">
        <f>#REF!</f>
        <v>#REF!</v>
      </c>
      <c r="F300">
        <v>765</v>
      </c>
      <c r="K300" t="e">
        <f>#REF!</f>
        <v>#REF!</v>
      </c>
      <c r="L300">
        <v>490</v>
      </c>
    </row>
    <row r="301" spans="1:12" x14ac:dyDescent="0.2">
      <c r="A301" t="e">
        <f>#REF!</f>
        <v>#REF!</v>
      </c>
      <c r="B301">
        <v>297</v>
      </c>
      <c r="E301" t="e">
        <f>#REF!</f>
        <v>#REF!</v>
      </c>
      <c r="F301">
        <v>766</v>
      </c>
      <c r="K301" t="e">
        <f>#REF!</f>
        <v>#REF!</v>
      </c>
      <c r="L301">
        <v>491</v>
      </c>
    </row>
    <row r="302" spans="1:12" x14ac:dyDescent="0.2">
      <c r="A302" t="e">
        <f>#REF!</f>
        <v>#REF!</v>
      </c>
      <c r="B302">
        <v>298</v>
      </c>
      <c r="E302" t="e">
        <f>#REF!</f>
        <v>#REF!</v>
      </c>
      <c r="F302">
        <v>767</v>
      </c>
      <c r="K302" t="e">
        <f>#REF!</f>
        <v>#REF!</v>
      </c>
      <c r="L302">
        <v>492</v>
      </c>
    </row>
    <row r="303" spans="1:12" x14ac:dyDescent="0.2">
      <c r="A303" t="e">
        <f>#REF!</f>
        <v>#REF!</v>
      </c>
      <c r="B303">
        <v>299</v>
      </c>
      <c r="E303" t="e">
        <f>#REF!</f>
        <v>#REF!</v>
      </c>
      <c r="F303">
        <v>768</v>
      </c>
      <c r="K303" t="e">
        <f>#REF!</f>
        <v>#REF!</v>
      </c>
      <c r="L303">
        <v>493</v>
      </c>
    </row>
    <row r="304" spans="1:12" x14ac:dyDescent="0.2">
      <c r="A304" t="e">
        <f>#REF!</f>
        <v>#REF!</v>
      </c>
      <c r="B304">
        <v>300</v>
      </c>
      <c r="E304" t="e">
        <f>#REF!</f>
        <v>#REF!</v>
      </c>
      <c r="F304">
        <v>769</v>
      </c>
      <c r="K304" t="e">
        <f>#REF!</f>
        <v>#REF!</v>
      </c>
      <c r="L304">
        <v>494</v>
      </c>
    </row>
    <row r="305" spans="1:12" x14ac:dyDescent="0.2">
      <c r="A305" t="e">
        <f>#REF!</f>
        <v>#REF!</v>
      </c>
      <c r="B305">
        <v>301</v>
      </c>
      <c r="E305" t="e">
        <f>#REF!</f>
        <v>#REF!</v>
      </c>
      <c r="F305">
        <v>770</v>
      </c>
      <c r="K305" t="e">
        <f>#REF!</f>
        <v>#REF!</v>
      </c>
      <c r="L305">
        <v>495</v>
      </c>
    </row>
    <row r="306" spans="1:12" x14ac:dyDescent="0.2">
      <c r="A306" t="e">
        <f>#REF!</f>
        <v>#REF!</v>
      </c>
      <c r="B306">
        <v>302</v>
      </c>
      <c r="E306" t="e">
        <f>#REF!</f>
        <v>#REF!</v>
      </c>
      <c r="F306">
        <v>771</v>
      </c>
      <c r="K306" t="e">
        <f>#REF!</f>
        <v>#REF!</v>
      </c>
      <c r="L306">
        <v>496</v>
      </c>
    </row>
    <row r="307" spans="1:12" x14ac:dyDescent="0.2">
      <c r="A307" t="e">
        <f>#REF!</f>
        <v>#REF!</v>
      </c>
      <c r="B307">
        <v>303</v>
      </c>
      <c r="E307" t="e">
        <f>#REF!</f>
        <v>#REF!</v>
      </c>
      <c r="F307">
        <v>772</v>
      </c>
      <c r="K307" t="e">
        <f>#REF!</f>
        <v>#REF!</v>
      </c>
      <c r="L307">
        <v>497</v>
      </c>
    </row>
    <row r="308" spans="1:12" x14ac:dyDescent="0.2">
      <c r="A308" t="e">
        <f>#REF!</f>
        <v>#REF!</v>
      </c>
      <c r="B308">
        <v>304</v>
      </c>
      <c r="E308" t="e">
        <f>#REF!</f>
        <v>#REF!</v>
      </c>
      <c r="F308">
        <v>773</v>
      </c>
      <c r="K308" t="e">
        <f>#REF!</f>
        <v>#REF!</v>
      </c>
      <c r="L308">
        <v>498</v>
      </c>
    </row>
    <row r="309" spans="1:12" x14ac:dyDescent="0.2">
      <c r="A309" t="e">
        <f>#REF!</f>
        <v>#REF!</v>
      </c>
      <c r="B309">
        <v>305</v>
      </c>
      <c r="E309" t="e">
        <f>#REF!</f>
        <v>#REF!</v>
      </c>
      <c r="F309">
        <v>774</v>
      </c>
      <c r="K309" t="e">
        <f>#REF!</f>
        <v>#REF!</v>
      </c>
      <c r="L309">
        <v>499</v>
      </c>
    </row>
    <row r="310" spans="1:12" x14ac:dyDescent="0.2">
      <c r="A310" t="e">
        <f>#REF!</f>
        <v>#REF!</v>
      </c>
      <c r="B310">
        <v>306</v>
      </c>
      <c r="E310" t="e">
        <f>#REF!</f>
        <v>#REF!</v>
      </c>
      <c r="F310">
        <v>775</v>
      </c>
      <c r="K310" t="e">
        <f>#REF!</f>
        <v>#REF!</v>
      </c>
      <c r="L310">
        <v>500</v>
      </c>
    </row>
    <row r="311" spans="1:12" x14ac:dyDescent="0.2">
      <c r="A311" t="e">
        <f>#REF!</f>
        <v>#REF!</v>
      </c>
      <c r="B311">
        <v>307</v>
      </c>
      <c r="E311" t="e">
        <f>#REF!</f>
        <v>#REF!</v>
      </c>
      <c r="F311">
        <v>776</v>
      </c>
      <c r="K311" t="e">
        <f>#REF!</f>
        <v>#REF!</v>
      </c>
      <c r="L311">
        <v>501</v>
      </c>
    </row>
    <row r="312" spans="1:12" x14ac:dyDescent="0.2">
      <c r="A312" t="e">
        <f>#REF!</f>
        <v>#REF!</v>
      </c>
      <c r="B312">
        <v>308</v>
      </c>
      <c r="E312" t="e">
        <f>#REF!</f>
        <v>#REF!</v>
      </c>
      <c r="F312">
        <v>777</v>
      </c>
      <c r="K312" t="e">
        <f>#REF!</f>
        <v>#REF!</v>
      </c>
      <c r="L312">
        <v>502</v>
      </c>
    </row>
    <row r="313" spans="1:12" x14ac:dyDescent="0.2">
      <c r="A313" t="e">
        <f>#REF!</f>
        <v>#REF!</v>
      </c>
      <c r="B313">
        <v>309</v>
      </c>
      <c r="E313" t="e">
        <f>#REF!</f>
        <v>#REF!</v>
      </c>
      <c r="F313">
        <v>778</v>
      </c>
      <c r="K313" t="e">
        <f>#REF!</f>
        <v>#REF!</v>
      </c>
      <c r="L313">
        <v>503</v>
      </c>
    </row>
    <row r="314" spans="1:12" x14ac:dyDescent="0.2">
      <c r="A314" t="e">
        <f>#REF!</f>
        <v>#REF!</v>
      </c>
      <c r="B314">
        <v>310</v>
      </c>
      <c r="E314" t="e">
        <f>#REF!</f>
        <v>#REF!</v>
      </c>
      <c r="F314">
        <v>779</v>
      </c>
      <c r="K314" t="e">
        <f>#REF!</f>
        <v>#REF!</v>
      </c>
      <c r="L314">
        <v>504</v>
      </c>
    </row>
    <row r="315" spans="1:12" x14ac:dyDescent="0.2">
      <c r="A315" t="e">
        <f>#REF!</f>
        <v>#REF!</v>
      </c>
      <c r="B315">
        <v>311</v>
      </c>
      <c r="E315" t="e">
        <f>#REF!</f>
        <v>#REF!</v>
      </c>
      <c r="F315">
        <v>780</v>
      </c>
      <c r="K315" t="e">
        <f>#REF!</f>
        <v>#REF!</v>
      </c>
      <c r="L315">
        <v>505</v>
      </c>
    </row>
    <row r="316" spans="1:12" x14ac:dyDescent="0.2">
      <c r="A316" t="e">
        <f>#REF!</f>
        <v>#REF!</v>
      </c>
      <c r="B316">
        <v>312</v>
      </c>
      <c r="E316" t="e">
        <f>#REF!</f>
        <v>#REF!</v>
      </c>
      <c r="F316">
        <v>781</v>
      </c>
      <c r="K316" t="e">
        <f>#REF!</f>
        <v>#REF!</v>
      </c>
      <c r="L316">
        <v>506</v>
      </c>
    </row>
    <row r="317" spans="1:12" x14ac:dyDescent="0.2">
      <c r="A317" t="e">
        <f>#REF!</f>
        <v>#REF!</v>
      </c>
      <c r="B317">
        <v>313</v>
      </c>
      <c r="E317" t="e">
        <f>#REF!</f>
        <v>#REF!</v>
      </c>
      <c r="F317">
        <v>782</v>
      </c>
      <c r="K317" t="e">
        <f>#REF!</f>
        <v>#REF!</v>
      </c>
      <c r="L317">
        <v>507</v>
      </c>
    </row>
    <row r="318" spans="1:12" x14ac:dyDescent="0.2">
      <c r="A318" t="e">
        <f>#REF!</f>
        <v>#REF!</v>
      </c>
      <c r="B318">
        <v>314</v>
      </c>
      <c r="E318" t="e">
        <f>#REF!</f>
        <v>#REF!</v>
      </c>
      <c r="F318">
        <v>783</v>
      </c>
      <c r="K318" t="e">
        <f>#REF!</f>
        <v>#REF!</v>
      </c>
      <c r="L318">
        <v>508</v>
      </c>
    </row>
    <row r="319" spans="1:12" x14ac:dyDescent="0.2">
      <c r="A319" t="e">
        <f>#REF!</f>
        <v>#REF!</v>
      </c>
      <c r="B319">
        <v>315</v>
      </c>
      <c r="E319" t="e">
        <f>#REF!</f>
        <v>#REF!</v>
      </c>
      <c r="F319">
        <v>784</v>
      </c>
      <c r="K319" t="e">
        <f>#REF!</f>
        <v>#REF!</v>
      </c>
      <c r="L319">
        <v>509</v>
      </c>
    </row>
    <row r="320" spans="1:12" x14ac:dyDescent="0.2">
      <c r="A320" t="e">
        <f>#REF!</f>
        <v>#REF!</v>
      </c>
      <c r="B320">
        <v>316</v>
      </c>
      <c r="E320" t="e">
        <f>#REF!</f>
        <v>#REF!</v>
      </c>
      <c r="F320">
        <v>785</v>
      </c>
      <c r="K320" t="e">
        <f>#REF!</f>
        <v>#REF!</v>
      </c>
      <c r="L320">
        <v>510</v>
      </c>
    </row>
    <row r="321" spans="1:12" x14ac:dyDescent="0.2">
      <c r="A321" t="e">
        <f>#REF!</f>
        <v>#REF!</v>
      </c>
      <c r="B321">
        <v>317</v>
      </c>
      <c r="E321" t="e">
        <f>#REF!</f>
        <v>#REF!</v>
      </c>
      <c r="F321">
        <v>786</v>
      </c>
      <c r="K321" t="e">
        <f>#REF!</f>
        <v>#REF!</v>
      </c>
      <c r="L321">
        <v>511</v>
      </c>
    </row>
    <row r="322" spans="1:12" x14ac:dyDescent="0.2">
      <c r="A322" t="e">
        <f>#REF!</f>
        <v>#REF!</v>
      </c>
      <c r="B322">
        <v>318</v>
      </c>
      <c r="E322" t="e">
        <f>#REF!</f>
        <v>#REF!</v>
      </c>
      <c r="F322">
        <v>787</v>
      </c>
      <c r="K322" t="e">
        <f>#REF!</f>
        <v>#REF!</v>
      </c>
      <c r="L322">
        <v>512</v>
      </c>
    </row>
    <row r="323" spans="1:12" x14ac:dyDescent="0.2">
      <c r="A323" t="e">
        <f>#REF!</f>
        <v>#REF!</v>
      </c>
      <c r="B323">
        <v>319</v>
      </c>
      <c r="E323" t="e">
        <f>#REF!</f>
        <v>#REF!</v>
      </c>
      <c r="F323">
        <v>788</v>
      </c>
      <c r="K323" t="e">
        <f>#REF!</f>
        <v>#REF!</v>
      </c>
      <c r="L323">
        <v>513</v>
      </c>
    </row>
    <row r="324" spans="1:12" x14ac:dyDescent="0.2">
      <c r="A324" t="e">
        <f>#REF!</f>
        <v>#REF!</v>
      </c>
      <c r="B324">
        <v>320</v>
      </c>
      <c r="E324" t="e">
        <f>#REF!</f>
        <v>#REF!</v>
      </c>
      <c r="F324">
        <v>789</v>
      </c>
      <c r="K324" t="e">
        <f>#REF!</f>
        <v>#REF!</v>
      </c>
      <c r="L324">
        <v>514</v>
      </c>
    </row>
    <row r="325" spans="1:12" x14ac:dyDescent="0.2">
      <c r="A325" t="e">
        <f>#REF!</f>
        <v>#REF!</v>
      </c>
      <c r="B325">
        <v>321</v>
      </c>
      <c r="E325" t="e">
        <f>#REF!</f>
        <v>#REF!</v>
      </c>
      <c r="F325">
        <v>790</v>
      </c>
      <c r="K325" t="e">
        <f>#REF!</f>
        <v>#REF!</v>
      </c>
      <c r="L325">
        <v>515</v>
      </c>
    </row>
    <row r="326" spans="1:12" x14ac:dyDescent="0.2">
      <c r="A326" t="e">
        <f>#REF!</f>
        <v>#REF!</v>
      </c>
      <c r="B326">
        <v>322</v>
      </c>
      <c r="E326" t="e">
        <f>#REF!</f>
        <v>#REF!</v>
      </c>
      <c r="F326">
        <v>791</v>
      </c>
      <c r="K326" t="e">
        <f>#REF!</f>
        <v>#REF!</v>
      </c>
      <c r="L326">
        <v>516</v>
      </c>
    </row>
    <row r="327" spans="1:12" x14ac:dyDescent="0.2">
      <c r="A327" t="e">
        <f>#REF!</f>
        <v>#REF!</v>
      </c>
      <c r="B327">
        <v>323</v>
      </c>
      <c r="E327" t="e">
        <f>#REF!</f>
        <v>#REF!</v>
      </c>
      <c r="F327">
        <v>792</v>
      </c>
      <c r="K327" t="e">
        <f>#REF!</f>
        <v>#REF!</v>
      </c>
      <c r="L327">
        <v>517</v>
      </c>
    </row>
    <row r="328" spans="1:12" x14ac:dyDescent="0.2">
      <c r="A328" t="e">
        <f>#REF!</f>
        <v>#REF!</v>
      </c>
      <c r="B328">
        <v>324</v>
      </c>
      <c r="E328" t="e">
        <f>#REF!</f>
        <v>#REF!</v>
      </c>
      <c r="F328">
        <v>793</v>
      </c>
      <c r="K328" t="e">
        <f>#REF!</f>
        <v>#REF!</v>
      </c>
      <c r="L328">
        <v>518</v>
      </c>
    </row>
    <row r="329" spans="1:12" x14ac:dyDescent="0.2">
      <c r="A329" t="e">
        <f>#REF!</f>
        <v>#REF!</v>
      </c>
      <c r="B329">
        <v>325</v>
      </c>
      <c r="E329" t="e">
        <f>#REF!</f>
        <v>#REF!</v>
      </c>
      <c r="F329">
        <v>794</v>
      </c>
      <c r="K329" t="e">
        <f>#REF!</f>
        <v>#REF!</v>
      </c>
      <c r="L329">
        <v>519</v>
      </c>
    </row>
    <row r="330" spans="1:12" x14ac:dyDescent="0.2">
      <c r="A330" t="e">
        <f>#REF!</f>
        <v>#REF!</v>
      </c>
      <c r="B330">
        <v>326</v>
      </c>
      <c r="E330" t="e">
        <f>#REF!</f>
        <v>#REF!</v>
      </c>
      <c r="F330">
        <v>795</v>
      </c>
      <c r="K330" t="e">
        <f>#REF!</f>
        <v>#REF!</v>
      </c>
      <c r="L330">
        <v>520</v>
      </c>
    </row>
    <row r="331" spans="1:12" x14ac:dyDescent="0.2">
      <c r="A331" t="e">
        <f>#REF!</f>
        <v>#REF!</v>
      </c>
      <c r="B331">
        <v>327</v>
      </c>
      <c r="E331" t="e">
        <f>#REF!</f>
        <v>#REF!</v>
      </c>
      <c r="F331">
        <v>796</v>
      </c>
      <c r="K331" t="e">
        <f>#REF!</f>
        <v>#REF!</v>
      </c>
      <c r="L331">
        <v>521</v>
      </c>
    </row>
    <row r="332" spans="1:12" x14ac:dyDescent="0.2">
      <c r="A332" t="e">
        <f>#REF!</f>
        <v>#REF!</v>
      </c>
      <c r="B332">
        <v>328</v>
      </c>
      <c r="E332" t="e">
        <f>#REF!</f>
        <v>#REF!</v>
      </c>
      <c r="F332">
        <v>797</v>
      </c>
      <c r="K332" t="e">
        <f>#REF!</f>
        <v>#REF!</v>
      </c>
      <c r="L332">
        <v>522</v>
      </c>
    </row>
    <row r="333" spans="1:12" x14ac:dyDescent="0.2">
      <c r="A333" t="e">
        <f>#REF!</f>
        <v>#REF!</v>
      </c>
      <c r="B333">
        <v>329</v>
      </c>
      <c r="E333" t="e">
        <f>#REF!</f>
        <v>#REF!</v>
      </c>
      <c r="F333">
        <v>798</v>
      </c>
      <c r="K333" t="e">
        <f>#REF!</f>
        <v>#REF!</v>
      </c>
      <c r="L333">
        <v>523</v>
      </c>
    </row>
    <row r="334" spans="1:12" x14ac:dyDescent="0.2">
      <c r="A334" t="e">
        <f>#REF!</f>
        <v>#REF!</v>
      </c>
      <c r="B334">
        <v>330</v>
      </c>
      <c r="E334" t="e">
        <f>#REF!</f>
        <v>#REF!</v>
      </c>
      <c r="F334">
        <v>799</v>
      </c>
      <c r="K334" t="e">
        <f>#REF!</f>
        <v>#REF!</v>
      </c>
      <c r="L334">
        <v>524</v>
      </c>
    </row>
    <row r="335" spans="1:12" x14ac:dyDescent="0.2">
      <c r="A335" t="e">
        <f>#REF!</f>
        <v>#REF!</v>
      </c>
      <c r="B335">
        <v>331</v>
      </c>
      <c r="E335" t="e">
        <f>#REF!</f>
        <v>#REF!</v>
      </c>
      <c r="F335">
        <v>800</v>
      </c>
      <c r="K335" t="e">
        <f>#REF!</f>
        <v>#REF!</v>
      </c>
      <c r="L335">
        <v>525</v>
      </c>
    </row>
    <row r="336" spans="1:12" x14ac:dyDescent="0.2">
      <c r="A336" t="e">
        <f>#REF!</f>
        <v>#REF!</v>
      </c>
      <c r="B336">
        <v>332</v>
      </c>
      <c r="E336" t="e">
        <f>#REF!</f>
        <v>#REF!</v>
      </c>
      <c r="F336">
        <v>801</v>
      </c>
      <c r="K336" t="e">
        <f>#REF!</f>
        <v>#REF!</v>
      </c>
      <c r="L336">
        <v>526</v>
      </c>
    </row>
    <row r="337" spans="1:12" x14ac:dyDescent="0.2">
      <c r="A337" t="e">
        <f>#REF!</f>
        <v>#REF!</v>
      </c>
      <c r="B337">
        <v>333</v>
      </c>
      <c r="E337" t="e">
        <f>#REF!</f>
        <v>#REF!</v>
      </c>
      <c r="F337">
        <v>802</v>
      </c>
      <c r="K337" t="e">
        <f>#REF!</f>
        <v>#REF!</v>
      </c>
      <c r="L337">
        <v>527</v>
      </c>
    </row>
    <row r="338" spans="1:12" x14ac:dyDescent="0.2">
      <c r="A338" t="e">
        <f>#REF!</f>
        <v>#REF!</v>
      </c>
      <c r="B338">
        <v>334</v>
      </c>
      <c r="E338" t="e">
        <f>#REF!</f>
        <v>#REF!</v>
      </c>
      <c r="F338">
        <v>803</v>
      </c>
      <c r="K338" t="e">
        <f>#REF!</f>
        <v>#REF!</v>
      </c>
      <c r="L338">
        <v>528</v>
      </c>
    </row>
    <row r="339" spans="1:12" x14ac:dyDescent="0.2">
      <c r="A339" t="e">
        <f>#REF!</f>
        <v>#REF!</v>
      </c>
      <c r="B339">
        <v>335</v>
      </c>
      <c r="E339" t="e">
        <f>#REF!</f>
        <v>#REF!</v>
      </c>
      <c r="F339">
        <v>804</v>
      </c>
      <c r="K339" t="e">
        <f>#REF!</f>
        <v>#REF!</v>
      </c>
      <c r="L339">
        <v>529</v>
      </c>
    </row>
    <row r="340" spans="1:12" x14ac:dyDescent="0.2">
      <c r="A340" t="e">
        <f>#REF!</f>
        <v>#REF!</v>
      </c>
      <c r="B340">
        <v>336</v>
      </c>
      <c r="E340" t="e">
        <f>#REF!</f>
        <v>#REF!</v>
      </c>
      <c r="F340">
        <v>805</v>
      </c>
      <c r="K340" t="e">
        <f>#REF!</f>
        <v>#REF!</v>
      </c>
      <c r="L340">
        <v>530</v>
      </c>
    </row>
    <row r="341" spans="1:12" x14ac:dyDescent="0.2">
      <c r="A341" t="e">
        <f>#REF!</f>
        <v>#REF!</v>
      </c>
      <c r="B341">
        <v>337</v>
      </c>
      <c r="E341" t="e">
        <f>#REF!</f>
        <v>#REF!</v>
      </c>
      <c r="F341">
        <v>806</v>
      </c>
      <c r="K341" t="e">
        <f>#REF!</f>
        <v>#REF!</v>
      </c>
      <c r="L341">
        <v>531</v>
      </c>
    </row>
    <row r="342" spans="1:12" x14ac:dyDescent="0.2">
      <c r="A342" t="e">
        <f>#REF!</f>
        <v>#REF!</v>
      </c>
      <c r="B342">
        <v>338</v>
      </c>
      <c r="E342" t="e">
        <f>#REF!</f>
        <v>#REF!</v>
      </c>
      <c r="F342">
        <v>807</v>
      </c>
      <c r="K342" t="e">
        <f>#REF!</f>
        <v>#REF!</v>
      </c>
      <c r="L342">
        <v>532</v>
      </c>
    </row>
    <row r="343" spans="1:12" x14ac:dyDescent="0.2">
      <c r="A343" t="e">
        <f>#REF!</f>
        <v>#REF!</v>
      </c>
      <c r="B343">
        <v>339</v>
      </c>
      <c r="E343" t="e">
        <f>#REF!</f>
        <v>#REF!</v>
      </c>
      <c r="F343">
        <v>808</v>
      </c>
      <c r="K343" t="e">
        <f>#REF!</f>
        <v>#REF!</v>
      </c>
      <c r="L343">
        <v>533</v>
      </c>
    </row>
    <row r="344" spans="1:12" x14ac:dyDescent="0.2">
      <c r="A344" t="e">
        <f>#REF!</f>
        <v>#REF!</v>
      </c>
      <c r="B344">
        <v>340</v>
      </c>
      <c r="E344" t="e">
        <f>#REF!</f>
        <v>#REF!</v>
      </c>
      <c r="F344">
        <v>809</v>
      </c>
      <c r="K344" t="e">
        <f>#REF!</f>
        <v>#REF!</v>
      </c>
      <c r="L344">
        <v>534</v>
      </c>
    </row>
    <row r="345" spans="1:12" x14ac:dyDescent="0.2">
      <c r="A345" t="e">
        <f>#REF!</f>
        <v>#REF!</v>
      </c>
      <c r="B345">
        <v>341</v>
      </c>
      <c r="E345" t="e">
        <f>#REF!</f>
        <v>#REF!</v>
      </c>
      <c r="F345">
        <v>810</v>
      </c>
      <c r="K345" t="e">
        <f>#REF!</f>
        <v>#REF!</v>
      </c>
      <c r="L345">
        <v>535</v>
      </c>
    </row>
    <row r="346" spans="1:12" x14ac:dyDescent="0.2">
      <c r="A346" t="e">
        <f>#REF!</f>
        <v>#REF!</v>
      </c>
      <c r="B346">
        <v>342</v>
      </c>
      <c r="E346" t="e">
        <f>#REF!</f>
        <v>#REF!</v>
      </c>
      <c r="F346">
        <v>811</v>
      </c>
      <c r="K346" t="e">
        <f>#REF!</f>
        <v>#REF!</v>
      </c>
      <c r="L346">
        <v>536</v>
      </c>
    </row>
    <row r="347" spans="1:12" x14ac:dyDescent="0.2">
      <c r="A347" t="e">
        <f>#REF!</f>
        <v>#REF!</v>
      </c>
      <c r="B347">
        <v>343</v>
      </c>
      <c r="E347" t="e">
        <f>#REF!</f>
        <v>#REF!</v>
      </c>
      <c r="F347">
        <v>812</v>
      </c>
      <c r="K347" t="e">
        <f>#REF!</f>
        <v>#REF!</v>
      </c>
      <c r="L347">
        <v>537</v>
      </c>
    </row>
    <row r="348" spans="1:12" x14ac:dyDescent="0.2">
      <c r="A348" t="e">
        <f>#REF!</f>
        <v>#REF!</v>
      </c>
      <c r="B348">
        <v>344</v>
      </c>
      <c r="E348" t="e">
        <f>#REF!</f>
        <v>#REF!</v>
      </c>
      <c r="F348">
        <v>813</v>
      </c>
      <c r="K348" t="e">
        <f>#REF!</f>
        <v>#REF!</v>
      </c>
      <c r="L348">
        <v>538</v>
      </c>
    </row>
    <row r="349" spans="1:12" x14ac:dyDescent="0.2">
      <c r="A349" t="e">
        <f>#REF!</f>
        <v>#REF!</v>
      </c>
      <c r="B349">
        <v>345</v>
      </c>
      <c r="E349" t="e">
        <f>#REF!</f>
        <v>#REF!</v>
      </c>
      <c r="F349">
        <v>814</v>
      </c>
      <c r="K349" t="e">
        <f>#REF!</f>
        <v>#REF!</v>
      </c>
      <c r="L349">
        <v>539</v>
      </c>
    </row>
    <row r="350" spans="1:12" x14ac:dyDescent="0.2">
      <c r="A350" t="e">
        <f>#REF!</f>
        <v>#REF!</v>
      </c>
      <c r="B350">
        <v>346</v>
      </c>
      <c r="E350" t="e">
        <f>#REF!</f>
        <v>#REF!</v>
      </c>
      <c r="F350">
        <v>815</v>
      </c>
      <c r="K350" t="e">
        <f>#REF!</f>
        <v>#REF!</v>
      </c>
      <c r="L350">
        <v>540</v>
      </c>
    </row>
    <row r="351" spans="1:12" x14ac:dyDescent="0.2">
      <c r="A351" t="e">
        <f>#REF!</f>
        <v>#REF!</v>
      </c>
      <c r="B351">
        <v>347</v>
      </c>
      <c r="E351" t="e">
        <f>#REF!</f>
        <v>#REF!</v>
      </c>
      <c r="F351">
        <v>816</v>
      </c>
      <c r="K351" t="e">
        <f>#REF!</f>
        <v>#REF!</v>
      </c>
      <c r="L351">
        <v>541</v>
      </c>
    </row>
    <row r="352" spans="1:12" x14ac:dyDescent="0.2">
      <c r="A352" t="e">
        <f>#REF!</f>
        <v>#REF!</v>
      </c>
      <c r="B352">
        <v>348</v>
      </c>
      <c r="E352" t="e">
        <f>#REF!</f>
        <v>#REF!</v>
      </c>
      <c r="F352">
        <v>817</v>
      </c>
      <c r="K352" t="e">
        <f>#REF!</f>
        <v>#REF!</v>
      </c>
      <c r="L352">
        <v>542</v>
      </c>
    </row>
    <row r="353" spans="1:12" x14ac:dyDescent="0.2">
      <c r="A353" t="e">
        <f>#REF!</f>
        <v>#REF!</v>
      </c>
      <c r="B353">
        <v>349</v>
      </c>
      <c r="E353" t="e">
        <f>#REF!</f>
        <v>#REF!</v>
      </c>
      <c r="F353">
        <v>818</v>
      </c>
      <c r="K353" t="e">
        <f>#REF!</f>
        <v>#REF!</v>
      </c>
      <c r="L353">
        <v>543</v>
      </c>
    </row>
    <row r="354" spans="1:12" x14ac:dyDescent="0.2">
      <c r="A354" t="e">
        <f>#REF!</f>
        <v>#REF!</v>
      </c>
      <c r="B354">
        <v>350</v>
      </c>
      <c r="E354" t="e">
        <f>#REF!</f>
        <v>#REF!</v>
      </c>
      <c r="F354">
        <v>819</v>
      </c>
      <c r="K354" t="e">
        <f>#REF!</f>
        <v>#REF!</v>
      </c>
      <c r="L354">
        <v>544</v>
      </c>
    </row>
    <row r="355" spans="1:12" x14ac:dyDescent="0.2">
      <c r="A355" t="e">
        <f>#REF!</f>
        <v>#REF!</v>
      </c>
      <c r="B355">
        <v>351</v>
      </c>
      <c r="E355" t="e">
        <f>#REF!</f>
        <v>#REF!</v>
      </c>
      <c r="F355">
        <v>820</v>
      </c>
      <c r="K355" t="e">
        <f>#REF!</f>
        <v>#REF!</v>
      </c>
      <c r="L355">
        <v>545</v>
      </c>
    </row>
    <row r="356" spans="1:12" x14ac:dyDescent="0.2">
      <c r="A356" t="e">
        <f>#REF!</f>
        <v>#REF!</v>
      </c>
      <c r="B356">
        <v>352</v>
      </c>
      <c r="E356" t="e">
        <f>#REF!</f>
        <v>#REF!</v>
      </c>
      <c r="F356">
        <v>821</v>
      </c>
      <c r="K356" t="e">
        <f>#REF!</f>
        <v>#REF!</v>
      </c>
      <c r="L356">
        <v>546</v>
      </c>
    </row>
    <row r="357" spans="1:12" x14ac:dyDescent="0.2">
      <c r="A357" t="e">
        <f>#REF!</f>
        <v>#REF!</v>
      </c>
      <c r="B357">
        <v>353</v>
      </c>
      <c r="E357" t="e">
        <f>#REF!</f>
        <v>#REF!</v>
      </c>
      <c r="F357">
        <v>822</v>
      </c>
      <c r="K357" t="e">
        <f>#REF!</f>
        <v>#REF!</v>
      </c>
      <c r="L357">
        <v>547</v>
      </c>
    </row>
    <row r="358" spans="1:12" x14ac:dyDescent="0.2">
      <c r="A358" t="e">
        <f>#REF!</f>
        <v>#REF!</v>
      </c>
      <c r="B358">
        <v>354</v>
      </c>
      <c r="E358" t="e">
        <f>#REF!</f>
        <v>#REF!</v>
      </c>
      <c r="F358">
        <v>823</v>
      </c>
      <c r="K358" t="e">
        <f>#REF!</f>
        <v>#REF!</v>
      </c>
      <c r="L358">
        <v>548</v>
      </c>
    </row>
    <row r="359" spans="1:12" x14ac:dyDescent="0.2">
      <c r="A359" t="e">
        <f>#REF!</f>
        <v>#REF!</v>
      </c>
      <c r="B359">
        <v>355</v>
      </c>
      <c r="E359" t="e">
        <f>#REF!</f>
        <v>#REF!</v>
      </c>
      <c r="F359">
        <v>824</v>
      </c>
      <c r="K359" t="e">
        <f>#REF!</f>
        <v>#REF!</v>
      </c>
      <c r="L359">
        <v>549</v>
      </c>
    </row>
    <row r="360" spans="1:12" x14ac:dyDescent="0.2">
      <c r="A360" t="e">
        <f>#REF!</f>
        <v>#REF!</v>
      </c>
      <c r="B360">
        <v>356</v>
      </c>
      <c r="E360" t="e">
        <f>#REF!</f>
        <v>#REF!</v>
      </c>
      <c r="F360">
        <v>825</v>
      </c>
      <c r="K360" t="e">
        <f>#REF!</f>
        <v>#REF!</v>
      </c>
      <c r="L360">
        <v>550</v>
      </c>
    </row>
    <row r="361" spans="1:12" x14ac:dyDescent="0.2">
      <c r="A361" t="e">
        <f>#REF!</f>
        <v>#REF!</v>
      </c>
      <c r="B361">
        <v>357</v>
      </c>
      <c r="E361" t="e">
        <f>#REF!</f>
        <v>#REF!</v>
      </c>
      <c r="F361">
        <v>826</v>
      </c>
      <c r="K361" t="e">
        <f>#REF!</f>
        <v>#REF!</v>
      </c>
      <c r="L361">
        <v>551</v>
      </c>
    </row>
    <row r="362" spans="1:12" x14ac:dyDescent="0.2">
      <c r="A362" t="e">
        <f>#REF!</f>
        <v>#REF!</v>
      </c>
      <c r="B362">
        <v>358</v>
      </c>
      <c r="E362" t="e">
        <f>#REF!</f>
        <v>#REF!</v>
      </c>
      <c r="F362">
        <v>827</v>
      </c>
      <c r="K362" t="e">
        <f>#REF!</f>
        <v>#REF!</v>
      </c>
      <c r="L362">
        <v>552</v>
      </c>
    </row>
    <row r="363" spans="1:12" x14ac:dyDescent="0.2">
      <c r="A363" t="e">
        <f>#REF!</f>
        <v>#REF!</v>
      </c>
      <c r="B363">
        <v>359</v>
      </c>
      <c r="E363" t="e">
        <f>#REF!</f>
        <v>#REF!</v>
      </c>
      <c r="F363">
        <v>828</v>
      </c>
      <c r="K363" t="e">
        <f>#REF!</f>
        <v>#REF!</v>
      </c>
      <c r="L363">
        <v>553</v>
      </c>
    </row>
    <row r="364" spans="1:12" x14ac:dyDescent="0.2">
      <c r="A364" t="e">
        <f>#REF!</f>
        <v>#REF!</v>
      </c>
      <c r="B364">
        <v>360</v>
      </c>
      <c r="E364" t="e">
        <f>#REF!</f>
        <v>#REF!</v>
      </c>
      <c r="F364">
        <v>829</v>
      </c>
      <c r="K364" t="e">
        <f>#REF!</f>
        <v>#REF!</v>
      </c>
      <c r="L364">
        <v>554</v>
      </c>
    </row>
    <row r="365" spans="1:12" x14ac:dyDescent="0.2">
      <c r="A365" t="e">
        <f>#REF!</f>
        <v>#REF!</v>
      </c>
      <c r="B365">
        <v>361</v>
      </c>
      <c r="E365" t="e">
        <f>#REF!</f>
        <v>#REF!</v>
      </c>
      <c r="F365">
        <v>830</v>
      </c>
      <c r="K365" t="e">
        <f>#REF!</f>
        <v>#REF!</v>
      </c>
      <c r="L365">
        <v>555</v>
      </c>
    </row>
    <row r="366" spans="1:12" x14ac:dyDescent="0.2">
      <c r="A366" t="e">
        <f>#REF!</f>
        <v>#REF!</v>
      </c>
      <c r="B366">
        <v>362</v>
      </c>
      <c r="E366" t="e">
        <f>#REF!</f>
        <v>#REF!</v>
      </c>
      <c r="F366">
        <v>831</v>
      </c>
      <c r="K366" t="e">
        <f>#REF!</f>
        <v>#REF!</v>
      </c>
      <c r="L366">
        <v>556</v>
      </c>
    </row>
    <row r="367" spans="1:12" x14ac:dyDescent="0.2">
      <c r="A367" t="e">
        <f>#REF!</f>
        <v>#REF!</v>
      </c>
      <c r="B367">
        <v>363</v>
      </c>
      <c r="E367" t="e">
        <f>#REF!</f>
        <v>#REF!</v>
      </c>
      <c r="F367">
        <v>832</v>
      </c>
      <c r="K367" t="e">
        <f>#REF!</f>
        <v>#REF!</v>
      </c>
      <c r="L367">
        <v>557</v>
      </c>
    </row>
    <row r="368" spans="1:12" x14ac:dyDescent="0.2">
      <c r="A368" t="e">
        <f>#REF!</f>
        <v>#REF!</v>
      </c>
      <c r="B368">
        <v>364</v>
      </c>
      <c r="E368" t="e">
        <f>#REF!</f>
        <v>#REF!</v>
      </c>
      <c r="F368">
        <v>833</v>
      </c>
      <c r="K368" t="e">
        <f>#REF!</f>
        <v>#REF!</v>
      </c>
      <c r="L368">
        <v>558</v>
      </c>
    </row>
    <row r="369" spans="1:12" x14ac:dyDescent="0.2">
      <c r="A369" t="e">
        <f>#REF!</f>
        <v>#REF!</v>
      </c>
      <c r="B369">
        <v>365</v>
      </c>
      <c r="E369" t="e">
        <f>#REF!</f>
        <v>#REF!</v>
      </c>
      <c r="F369">
        <v>834</v>
      </c>
      <c r="K369" t="e">
        <f>#REF!</f>
        <v>#REF!</v>
      </c>
      <c r="L369">
        <v>559</v>
      </c>
    </row>
    <row r="370" spans="1:12" x14ac:dyDescent="0.2">
      <c r="A370" t="e">
        <f>#REF!</f>
        <v>#REF!</v>
      </c>
      <c r="B370">
        <v>366</v>
      </c>
      <c r="E370" t="e">
        <f>#REF!</f>
        <v>#REF!</v>
      </c>
      <c r="F370">
        <v>835</v>
      </c>
      <c r="K370" t="e">
        <f>#REF!</f>
        <v>#REF!</v>
      </c>
      <c r="L370">
        <v>560</v>
      </c>
    </row>
    <row r="371" spans="1:12" x14ac:dyDescent="0.2">
      <c r="A371" t="e">
        <f>#REF!</f>
        <v>#REF!</v>
      </c>
      <c r="B371">
        <v>367</v>
      </c>
      <c r="E371" t="e">
        <f>#REF!</f>
        <v>#REF!</v>
      </c>
      <c r="F371">
        <v>836</v>
      </c>
      <c r="K371" t="e">
        <f>#REF!</f>
        <v>#REF!</v>
      </c>
      <c r="L371">
        <v>561</v>
      </c>
    </row>
    <row r="372" spans="1:12" x14ac:dyDescent="0.2">
      <c r="A372" t="e">
        <f>#REF!</f>
        <v>#REF!</v>
      </c>
      <c r="B372">
        <v>368</v>
      </c>
      <c r="E372" t="e">
        <f>#REF!</f>
        <v>#REF!</v>
      </c>
      <c r="F372">
        <v>837</v>
      </c>
      <c r="K372" t="e">
        <f>#REF!</f>
        <v>#REF!</v>
      </c>
      <c r="L372">
        <v>562</v>
      </c>
    </row>
    <row r="373" spans="1:12" x14ac:dyDescent="0.2">
      <c r="A373" t="e">
        <f>#REF!</f>
        <v>#REF!</v>
      </c>
      <c r="B373">
        <v>369</v>
      </c>
      <c r="E373" t="e">
        <f>#REF!</f>
        <v>#REF!</v>
      </c>
      <c r="F373">
        <v>838</v>
      </c>
      <c r="K373" t="e">
        <f>#REF!</f>
        <v>#REF!</v>
      </c>
      <c r="L373">
        <v>563</v>
      </c>
    </row>
    <row r="374" spans="1:12" x14ac:dyDescent="0.2">
      <c r="A374" t="e">
        <f>#REF!</f>
        <v>#REF!</v>
      </c>
      <c r="B374">
        <v>370</v>
      </c>
      <c r="E374" t="e">
        <f>#REF!</f>
        <v>#REF!</v>
      </c>
      <c r="F374">
        <v>839</v>
      </c>
      <c r="K374" t="e">
        <f>#REF!</f>
        <v>#REF!</v>
      </c>
      <c r="L374">
        <v>564</v>
      </c>
    </row>
    <row r="375" spans="1:12" x14ac:dyDescent="0.2">
      <c r="A375" t="e">
        <f>#REF!</f>
        <v>#REF!</v>
      </c>
      <c r="B375">
        <v>371</v>
      </c>
      <c r="E375" t="e">
        <f>#REF!</f>
        <v>#REF!</v>
      </c>
      <c r="F375">
        <v>840</v>
      </c>
      <c r="K375" t="e">
        <f>#REF!</f>
        <v>#REF!</v>
      </c>
      <c r="L375">
        <v>565</v>
      </c>
    </row>
    <row r="376" spans="1:12" x14ac:dyDescent="0.2">
      <c r="A376" t="e">
        <f>#REF!</f>
        <v>#REF!</v>
      </c>
      <c r="B376">
        <v>372</v>
      </c>
      <c r="E376" t="e">
        <f>#REF!</f>
        <v>#REF!</v>
      </c>
      <c r="F376">
        <v>841</v>
      </c>
      <c r="K376" t="e">
        <f>#REF!</f>
        <v>#REF!</v>
      </c>
      <c r="L376">
        <v>566</v>
      </c>
    </row>
    <row r="377" spans="1:12" x14ac:dyDescent="0.2">
      <c r="A377" t="e">
        <f>#REF!</f>
        <v>#REF!</v>
      </c>
      <c r="B377">
        <v>373</v>
      </c>
      <c r="E377" t="e">
        <f>#REF!</f>
        <v>#REF!</v>
      </c>
      <c r="F377">
        <v>842</v>
      </c>
      <c r="K377" t="e">
        <f>#REF!</f>
        <v>#REF!</v>
      </c>
      <c r="L377">
        <v>567</v>
      </c>
    </row>
    <row r="378" spans="1:12" x14ac:dyDescent="0.2">
      <c r="A378" t="e">
        <f>#REF!</f>
        <v>#REF!</v>
      </c>
      <c r="B378">
        <v>374</v>
      </c>
      <c r="E378" t="e">
        <f>#REF!</f>
        <v>#REF!</v>
      </c>
      <c r="F378">
        <v>843</v>
      </c>
      <c r="K378" t="e">
        <f>#REF!</f>
        <v>#REF!</v>
      </c>
      <c r="L378">
        <v>568</v>
      </c>
    </row>
    <row r="379" spans="1:12" x14ac:dyDescent="0.2">
      <c r="A379" t="e">
        <f>#REF!</f>
        <v>#REF!</v>
      </c>
      <c r="B379">
        <v>375</v>
      </c>
      <c r="E379" t="e">
        <f>#REF!</f>
        <v>#REF!</v>
      </c>
      <c r="F379">
        <v>844</v>
      </c>
      <c r="K379" t="e">
        <f>#REF!</f>
        <v>#REF!</v>
      </c>
      <c r="L379">
        <v>569</v>
      </c>
    </row>
    <row r="380" spans="1:12" x14ac:dyDescent="0.2">
      <c r="A380" t="e">
        <f>#REF!</f>
        <v>#REF!</v>
      </c>
      <c r="B380">
        <v>376</v>
      </c>
      <c r="E380" t="e">
        <f>#REF!</f>
        <v>#REF!</v>
      </c>
      <c r="F380">
        <v>845</v>
      </c>
      <c r="K380" t="e">
        <f>#REF!</f>
        <v>#REF!</v>
      </c>
      <c r="L380">
        <v>570</v>
      </c>
    </row>
    <row r="381" spans="1:12" x14ac:dyDescent="0.2">
      <c r="A381" t="e">
        <f>#REF!</f>
        <v>#REF!</v>
      </c>
      <c r="B381">
        <v>377</v>
      </c>
      <c r="E381" t="e">
        <f>#REF!</f>
        <v>#REF!</v>
      </c>
      <c r="F381">
        <v>846</v>
      </c>
      <c r="K381" t="e">
        <f>#REF!</f>
        <v>#REF!</v>
      </c>
      <c r="L381">
        <v>571</v>
      </c>
    </row>
    <row r="382" spans="1:12" x14ac:dyDescent="0.2">
      <c r="A382" t="e">
        <f>#REF!</f>
        <v>#REF!</v>
      </c>
      <c r="B382">
        <v>378</v>
      </c>
      <c r="E382" t="e">
        <f>#REF!</f>
        <v>#REF!</v>
      </c>
      <c r="F382">
        <v>847</v>
      </c>
      <c r="K382" t="e">
        <f>#REF!</f>
        <v>#REF!</v>
      </c>
      <c r="L382">
        <v>572</v>
      </c>
    </row>
    <row r="383" spans="1:12" x14ac:dyDescent="0.2">
      <c r="A383" t="e">
        <f>#REF!</f>
        <v>#REF!</v>
      </c>
      <c r="B383">
        <v>379</v>
      </c>
      <c r="E383" t="e">
        <f>#REF!</f>
        <v>#REF!</v>
      </c>
      <c r="F383">
        <v>848</v>
      </c>
      <c r="K383" t="e">
        <f>#REF!</f>
        <v>#REF!</v>
      </c>
      <c r="L383">
        <v>573</v>
      </c>
    </row>
    <row r="384" spans="1:12" x14ac:dyDescent="0.2">
      <c r="A384" t="e">
        <f>#REF!</f>
        <v>#REF!</v>
      </c>
      <c r="B384">
        <v>380</v>
      </c>
      <c r="E384" t="e">
        <f>#REF!</f>
        <v>#REF!</v>
      </c>
      <c r="F384">
        <v>849</v>
      </c>
      <c r="K384" t="e">
        <f>#REF!</f>
        <v>#REF!</v>
      </c>
      <c r="L384">
        <v>574</v>
      </c>
    </row>
    <row r="385" spans="1:12" x14ac:dyDescent="0.2">
      <c r="A385" t="e">
        <f>#REF!</f>
        <v>#REF!</v>
      </c>
      <c r="B385">
        <v>381</v>
      </c>
      <c r="E385" t="e">
        <f>#REF!</f>
        <v>#REF!</v>
      </c>
      <c r="F385">
        <v>850</v>
      </c>
      <c r="K385" t="e">
        <f>#REF!</f>
        <v>#REF!</v>
      </c>
      <c r="L385">
        <v>575</v>
      </c>
    </row>
    <row r="386" spans="1:12" x14ac:dyDescent="0.2">
      <c r="A386" t="e">
        <f>#REF!</f>
        <v>#REF!</v>
      </c>
      <c r="B386">
        <v>382</v>
      </c>
      <c r="E386" t="e">
        <f>#REF!</f>
        <v>#REF!</v>
      </c>
      <c r="F386">
        <v>851</v>
      </c>
      <c r="K386" t="e">
        <f>#REF!</f>
        <v>#REF!</v>
      </c>
      <c r="L386">
        <v>576</v>
      </c>
    </row>
    <row r="387" spans="1:12" x14ac:dyDescent="0.2">
      <c r="A387" t="e">
        <f>#REF!</f>
        <v>#REF!</v>
      </c>
      <c r="B387">
        <v>383</v>
      </c>
      <c r="E387" t="e">
        <f>#REF!</f>
        <v>#REF!</v>
      </c>
      <c r="F387">
        <v>852</v>
      </c>
      <c r="K387" t="e">
        <f>#REF!</f>
        <v>#REF!</v>
      </c>
      <c r="L387">
        <v>577</v>
      </c>
    </row>
    <row r="388" spans="1:12" x14ac:dyDescent="0.2">
      <c r="A388" t="e">
        <f>#REF!</f>
        <v>#REF!</v>
      </c>
      <c r="B388">
        <v>384</v>
      </c>
      <c r="E388" t="e">
        <f>#REF!</f>
        <v>#REF!</v>
      </c>
      <c r="F388">
        <v>853</v>
      </c>
      <c r="K388" t="e">
        <f>#REF!</f>
        <v>#REF!</v>
      </c>
      <c r="L388">
        <v>578</v>
      </c>
    </row>
    <row r="389" spans="1:12" x14ac:dyDescent="0.2">
      <c r="A389" t="e">
        <f>#REF!</f>
        <v>#REF!</v>
      </c>
      <c r="B389">
        <v>385</v>
      </c>
      <c r="E389" t="e">
        <f>#REF!</f>
        <v>#REF!</v>
      </c>
      <c r="F389">
        <v>854</v>
      </c>
      <c r="K389" t="e">
        <f>#REF!</f>
        <v>#REF!</v>
      </c>
      <c r="L389">
        <v>579</v>
      </c>
    </row>
    <row r="390" spans="1:12" x14ac:dyDescent="0.2">
      <c r="A390" t="e">
        <f>#REF!</f>
        <v>#REF!</v>
      </c>
      <c r="B390">
        <v>386</v>
      </c>
      <c r="E390" t="e">
        <f>#REF!</f>
        <v>#REF!</v>
      </c>
      <c r="F390">
        <v>855</v>
      </c>
      <c r="K390" t="e">
        <f>#REF!</f>
        <v>#REF!</v>
      </c>
      <c r="L390">
        <v>580</v>
      </c>
    </row>
    <row r="391" spans="1:12" x14ac:dyDescent="0.2">
      <c r="A391" t="e">
        <f>#REF!</f>
        <v>#REF!</v>
      </c>
      <c r="B391">
        <v>387</v>
      </c>
      <c r="E391" t="e">
        <f>#REF!</f>
        <v>#REF!</v>
      </c>
      <c r="F391">
        <v>856</v>
      </c>
      <c r="K391" t="e">
        <f>#REF!</f>
        <v>#REF!</v>
      </c>
      <c r="L391">
        <v>581</v>
      </c>
    </row>
    <row r="392" spans="1:12" x14ac:dyDescent="0.2">
      <c r="A392" t="e">
        <f>#REF!</f>
        <v>#REF!</v>
      </c>
      <c r="B392">
        <v>388</v>
      </c>
      <c r="E392" t="e">
        <f>#REF!</f>
        <v>#REF!</v>
      </c>
      <c r="F392">
        <v>857</v>
      </c>
      <c r="K392" t="e">
        <f>#REF!</f>
        <v>#REF!</v>
      </c>
      <c r="L392">
        <v>582</v>
      </c>
    </row>
    <row r="393" spans="1:12" x14ac:dyDescent="0.2">
      <c r="A393" t="e">
        <f>#REF!</f>
        <v>#REF!</v>
      </c>
      <c r="B393">
        <v>389</v>
      </c>
      <c r="E393" t="e">
        <f>#REF!</f>
        <v>#REF!</v>
      </c>
      <c r="F393">
        <v>858</v>
      </c>
      <c r="K393" t="e">
        <f>#REF!</f>
        <v>#REF!</v>
      </c>
      <c r="L393">
        <v>583</v>
      </c>
    </row>
    <row r="394" spans="1:12" x14ac:dyDescent="0.2">
      <c r="A394" t="e">
        <f>#REF!</f>
        <v>#REF!</v>
      </c>
      <c r="B394">
        <v>390</v>
      </c>
      <c r="E394" t="e">
        <f>#REF!</f>
        <v>#REF!</v>
      </c>
      <c r="F394">
        <v>859</v>
      </c>
      <c r="K394" t="e">
        <f>#REF!</f>
        <v>#REF!</v>
      </c>
      <c r="L394">
        <v>584</v>
      </c>
    </row>
    <row r="395" spans="1:12" x14ac:dyDescent="0.2">
      <c r="A395" t="e">
        <f>#REF!</f>
        <v>#REF!</v>
      </c>
      <c r="B395">
        <v>391</v>
      </c>
      <c r="E395" t="e">
        <f>#REF!</f>
        <v>#REF!</v>
      </c>
      <c r="F395">
        <v>860</v>
      </c>
      <c r="K395" t="e">
        <f>#REF!</f>
        <v>#REF!</v>
      </c>
      <c r="L395">
        <v>585</v>
      </c>
    </row>
    <row r="396" spans="1:12" x14ac:dyDescent="0.2">
      <c r="A396" t="e">
        <f>#REF!</f>
        <v>#REF!</v>
      </c>
      <c r="B396">
        <v>392</v>
      </c>
      <c r="E396" t="e">
        <f>#REF!</f>
        <v>#REF!</v>
      </c>
      <c r="F396">
        <v>861</v>
      </c>
      <c r="K396" t="e">
        <f>#REF!</f>
        <v>#REF!</v>
      </c>
      <c r="L396">
        <v>586</v>
      </c>
    </row>
    <row r="397" spans="1:12" x14ac:dyDescent="0.2">
      <c r="A397" t="e">
        <f>#REF!</f>
        <v>#REF!</v>
      </c>
      <c r="B397">
        <v>393</v>
      </c>
      <c r="E397" t="e">
        <f>#REF!</f>
        <v>#REF!</v>
      </c>
      <c r="F397">
        <v>862</v>
      </c>
      <c r="K397" t="e">
        <f>#REF!</f>
        <v>#REF!</v>
      </c>
      <c r="L397">
        <v>587</v>
      </c>
    </row>
    <row r="398" spans="1:12" x14ac:dyDescent="0.2">
      <c r="A398" t="e">
        <f>#REF!</f>
        <v>#REF!</v>
      </c>
      <c r="B398">
        <v>394</v>
      </c>
      <c r="E398" t="e">
        <f>#REF!</f>
        <v>#REF!</v>
      </c>
      <c r="F398">
        <v>863</v>
      </c>
      <c r="K398" t="e">
        <f>#REF!</f>
        <v>#REF!</v>
      </c>
      <c r="L398">
        <v>588</v>
      </c>
    </row>
    <row r="399" spans="1:12" x14ac:dyDescent="0.2">
      <c r="A399" t="e">
        <f>#REF!</f>
        <v>#REF!</v>
      </c>
      <c r="B399">
        <v>395</v>
      </c>
      <c r="E399" t="e">
        <f>#REF!</f>
        <v>#REF!</v>
      </c>
      <c r="F399">
        <v>864</v>
      </c>
      <c r="K399" t="e">
        <f>#REF!</f>
        <v>#REF!</v>
      </c>
      <c r="L399">
        <v>589</v>
      </c>
    </row>
    <row r="400" spans="1:12" x14ac:dyDescent="0.2">
      <c r="A400" t="e">
        <f>#REF!</f>
        <v>#REF!</v>
      </c>
      <c r="B400">
        <v>396</v>
      </c>
      <c r="E400" t="e">
        <f>#REF!</f>
        <v>#REF!</v>
      </c>
      <c r="F400">
        <v>865</v>
      </c>
      <c r="K400" t="e">
        <f>#REF!</f>
        <v>#REF!</v>
      </c>
      <c r="L400">
        <v>590</v>
      </c>
    </row>
    <row r="401" spans="1:12" x14ac:dyDescent="0.2">
      <c r="A401" t="e">
        <f>#REF!</f>
        <v>#REF!</v>
      </c>
      <c r="B401">
        <v>397</v>
      </c>
      <c r="E401" t="e">
        <f>#REF!</f>
        <v>#REF!</v>
      </c>
      <c r="F401">
        <v>866</v>
      </c>
      <c r="K401" t="e">
        <f>#REF!</f>
        <v>#REF!</v>
      </c>
      <c r="L401">
        <v>591</v>
      </c>
    </row>
    <row r="402" spans="1:12" x14ac:dyDescent="0.2">
      <c r="A402" t="e">
        <f>#REF!</f>
        <v>#REF!</v>
      </c>
      <c r="B402">
        <v>398</v>
      </c>
      <c r="E402" t="e">
        <f>#REF!</f>
        <v>#REF!</v>
      </c>
      <c r="F402">
        <v>867</v>
      </c>
      <c r="K402" t="e">
        <f>#REF!</f>
        <v>#REF!</v>
      </c>
      <c r="L402">
        <v>592</v>
      </c>
    </row>
    <row r="403" spans="1:12" x14ac:dyDescent="0.2">
      <c r="A403" t="e">
        <f>#REF!</f>
        <v>#REF!</v>
      </c>
      <c r="B403">
        <v>399</v>
      </c>
      <c r="E403" t="e">
        <f>#REF!</f>
        <v>#REF!</v>
      </c>
      <c r="F403">
        <v>868</v>
      </c>
      <c r="K403" t="e">
        <f>#REF!</f>
        <v>#REF!</v>
      </c>
      <c r="L403">
        <v>593</v>
      </c>
    </row>
    <row r="404" spans="1:12" x14ac:dyDescent="0.2">
      <c r="A404" t="e">
        <f>#REF!</f>
        <v>#REF!</v>
      </c>
      <c r="B404">
        <v>400</v>
      </c>
      <c r="E404" t="e">
        <f>#REF!</f>
        <v>#REF!</v>
      </c>
      <c r="F404">
        <v>869</v>
      </c>
      <c r="K404" t="e">
        <f>#REF!</f>
        <v>#REF!</v>
      </c>
      <c r="L404">
        <v>594</v>
      </c>
    </row>
    <row r="405" spans="1:12" x14ac:dyDescent="0.2">
      <c r="A405" t="e">
        <f>#REF!</f>
        <v>#REF!</v>
      </c>
      <c r="B405">
        <v>401</v>
      </c>
      <c r="E405" t="e">
        <f>#REF!</f>
        <v>#REF!</v>
      </c>
      <c r="F405">
        <v>870</v>
      </c>
      <c r="K405" t="e">
        <f>#REF!</f>
        <v>#REF!</v>
      </c>
      <c r="L405">
        <v>595</v>
      </c>
    </row>
    <row r="406" spans="1:12" x14ac:dyDescent="0.2">
      <c r="A406" t="e">
        <f>#REF!</f>
        <v>#REF!</v>
      </c>
      <c r="B406">
        <v>402</v>
      </c>
      <c r="E406" t="e">
        <f>#REF!</f>
        <v>#REF!</v>
      </c>
      <c r="F406">
        <v>871</v>
      </c>
      <c r="K406" t="e">
        <f>#REF!</f>
        <v>#REF!</v>
      </c>
      <c r="L406">
        <v>596</v>
      </c>
    </row>
    <row r="407" spans="1:12" x14ac:dyDescent="0.2">
      <c r="A407" t="e">
        <f>#REF!</f>
        <v>#REF!</v>
      </c>
      <c r="B407">
        <v>403</v>
      </c>
      <c r="E407" t="e">
        <f>#REF!</f>
        <v>#REF!</v>
      </c>
      <c r="F407">
        <v>872</v>
      </c>
      <c r="K407" t="e">
        <f>#REF!</f>
        <v>#REF!</v>
      </c>
      <c r="L407">
        <v>597</v>
      </c>
    </row>
    <row r="408" spans="1:12" x14ac:dyDescent="0.2">
      <c r="A408" t="e">
        <f>#REF!</f>
        <v>#REF!</v>
      </c>
      <c r="B408">
        <v>404</v>
      </c>
      <c r="E408" t="e">
        <f>#REF!</f>
        <v>#REF!</v>
      </c>
      <c r="F408">
        <v>873</v>
      </c>
      <c r="K408" t="e">
        <f>#REF!</f>
        <v>#REF!</v>
      </c>
      <c r="L408">
        <v>598</v>
      </c>
    </row>
    <row r="409" spans="1:12" x14ac:dyDescent="0.2">
      <c r="A409" t="e">
        <f>#REF!</f>
        <v>#REF!</v>
      </c>
      <c r="B409">
        <v>405</v>
      </c>
      <c r="E409" t="e">
        <f>#REF!</f>
        <v>#REF!</v>
      </c>
      <c r="F409">
        <v>874</v>
      </c>
      <c r="K409" t="e">
        <f>#REF!</f>
        <v>#REF!</v>
      </c>
      <c r="L409">
        <v>599</v>
      </c>
    </row>
    <row r="410" spans="1:12" x14ac:dyDescent="0.2">
      <c r="A410" t="e">
        <f>#REF!</f>
        <v>#REF!</v>
      </c>
      <c r="B410">
        <v>406</v>
      </c>
      <c r="E410" t="e">
        <f>#REF!</f>
        <v>#REF!</v>
      </c>
      <c r="F410">
        <v>875</v>
      </c>
      <c r="K410" t="e">
        <f>#REF!</f>
        <v>#REF!</v>
      </c>
      <c r="L410">
        <v>600</v>
      </c>
    </row>
    <row r="411" spans="1:12" x14ac:dyDescent="0.2">
      <c r="A411" t="e">
        <f>#REF!</f>
        <v>#REF!</v>
      </c>
      <c r="B411">
        <v>407</v>
      </c>
      <c r="E411" t="e">
        <f>#REF!</f>
        <v>#REF!</v>
      </c>
      <c r="F411">
        <v>876</v>
      </c>
      <c r="K411" t="e">
        <f>#REF!</f>
        <v>#REF!</v>
      </c>
      <c r="L411">
        <v>601</v>
      </c>
    </row>
    <row r="412" spans="1:12" x14ac:dyDescent="0.2">
      <c r="A412" t="e">
        <f>#REF!</f>
        <v>#REF!</v>
      </c>
      <c r="B412">
        <v>408</v>
      </c>
      <c r="E412" t="e">
        <f>#REF!</f>
        <v>#REF!</v>
      </c>
      <c r="F412">
        <v>877</v>
      </c>
      <c r="K412" t="e">
        <f>#REF!</f>
        <v>#REF!</v>
      </c>
      <c r="L412">
        <v>602</v>
      </c>
    </row>
    <row r="413" spans="1:12" x14ac:dyDescent="0.2">
      <c r="A413" t="e">
        <f>#REF!</f>
        <v>#REF!</v>
      </c>
      <c r="B413">
        <v>409</v>
      </c>
      <c r="E413" t="e">
        <f>#REF!</f>
        <v>#REF!</v>
      </c>
      <c r="F413">
        <v>878</v>
      </c>
      <c r="K413" t="e">
        <f>#REF!</f>
        <v>#REF!</v>
      </c>
      <c r="L413">
        <v>603</v>
      </c>
    </row>
    <row r="414" spans="1:12" x14ac:dyDescent="0.2">
      <c r="A414" t="e">
        <f>#REF!</f>
        <v>#REF!</v>
      </c>
      <c r="B414">
        <v>410</v>
      </c>
      <c r="E414" t="e">
        <f>#REF!</f>
        <v>#REF!</v>
      </c>
      <c r="F414">
        <v>879</v>
      </c>
      <c r="K414" t="e">
        <f>#REF!</f>
        <v>#REF!</v>
      </c>
      <c r="L414">
        <v>604</v>
      </c>
    </row>
    <row r="415" spans="1:12" x14ac:dyDescent="0.2">
      <c r="A415" t="e">
        <f>#REF!</f>
        <v>#REF!</v>
      </c>
      <c r="B415">
        <v>411</v>
      </c>
      <c r="E415" t="e">
        <f>#REF!</f>
        <v>#REF!</v>
      </c>
      <c r="F415">
        <v>880</v>
      </c>
      <c r="K415" t="e">
        <f>#REF!</f>
        <v>#REF!</v>
      </c>
      <c r="L415">
        <v>605</v>
      </c>
    </row>
    <row r="416" spans="1:12" x14ac:dyDescent="0.2">
      <c r="A416" t="e">
        <f>#REF!</f>
        <v>#REF!</v>
      </c>
      <c r="B416">
        <v>412</v>
      </c>
      <c r="E416" t="e">
        <f>#REF!</f>
        <v>#REF!</v>
      </c>
      <c r="F416">
        <v>881</v>
      </c>
      <c r="K416" t="e">
        <f>#REF!</f>
        <v>#REF!</v>
      </c>
      <c r="L416">
        <v>606</v>
      </c>
    </row>
    <row r="417" spans="1:12" x14ac:dyDescent="0.2">
      <c r="A417" t="e">
        <f>#REF!</f>
        <v>#REF!</v>
      </c>
      <c r="B417">
        <v>413</v>
      </c>
      <c r="E417" t="e">
        <f>#REF!</f>
        <v>#REF!</v>
      </c>
      <c r="F417">
        <v>882</v>
      </c>
      <c r="K417" t="e">
        <f>#REF!</f>
        <v>#REF!</v>
      </c>
      <c r="L417">
        <v>607</v>
      </c>
    </row>
    <row r="418" spans="1:12" x14ac:dyDescent="0.2">
      <c r="A418" t="e">
        <f>#REF!</f>
        <v>#REF!</v>
      </c>
      <c r="B418">
        <v>414</v>
      </c>
      <c r="E418" t="e">
        <f>#REF!</f>
        <v>#REF!</v>
      </c>
      <c r="F418">
        <v>883</v>
      </c>
      <c r="K418" t="e">
        <f>#REF!</f>
        <v>#REF!</v>
      </c>
      <c r="L418">
        <v>608</v>
      </c>
    </row>
    <row r="419" spans="1:12" x14ac:dyDescent="0.2">
      <c r="A419" t="e">
        <f>#REF!</f>
        <v>#REF!</v>
      </c>
      <c r="B419">
        <v>415</v>
      </c>
      <c r="E419" t="e">
        <f>#REF!</f>
        <v>#REF!</v>
      </c>
      <c r="F419">
        <v>884</v>
      </c>
      <c r="K419" t="e">
        <f>#REF!</f>
        <v>#REF!</v>
      </c>
      <c r="L419">
        <v>609</v>
      </c>
    </row>
    <row r="420" spans="1:12" x14ac:dyDescent="0.2">
      <c r="A420" t="e">
        <f>#REF!</f>
        <v>#REF!</v>
      </c>
      <c r="B420">
        <v>416</v>
      </c>
      <c r="E420" t="e">
        <f>#REF!</f>
        <v>#REF!</v>
      </c>
      <c r="F420">
        <v>885</v>
      </c>
      <c r="K420" t="e">
        <f>#REF!</f>
        <v>#REF!</v>
      </c>
      <c r="L420">
        <v>610</v>
      </c>
    </row>
    <row r="421" spans="1:12" x14ac:dyDescent="0.2">
      <c r="A421" t="e">
        <f>#REF!</f>
        <v>#REF!</v>
      </c>
      <c r="B421">
        <v>417</v>
      </c>
      <c r="E421" t="e">
        <f>#REF!</f>
        <v>#REF!</v>
      </c>
      <c r="F421">
        <v>886</v>
      </c>
      <c r="K421" t="e">
        <f>#REF!</f>
        <v>#REF!</v>
      </c>
      <c r="L421">
        <v>611</v>
      </c>
    </row>
    <row r="422" spans="1:12" x14ac:dyDescent="0.2">
      <c r="A422" t="e">
        <f>#REF!</f>
        <v>#REF!</v>
      </c>
      <c r="B422">
        <v>418</v>
      </c>
      <c r="E422" t="e">
        <f>#REF!</f>
        <v>#REF!</v>
      </c>
      <c r="F422">
        <v>887</v>
      </c>
      <c r="K422" t="e">
        <f>#REF!</f>
        <v>#REF!</v>
      </c>
      <c r="L422">
        <v>612</v>
      </c>
    </row>
    <row r="423" spans="1:12" x14ac:dyDescent="0.2">
      <c r="A423" t="e">
        <f>#REF!</f>
        <v>#REF!</v>
      </c>
      <c r="B423">
        <v>419</v>
      </c>
      <c r="E423" t="e">
        <f>#REF!</f>
        <v>#REF!</v>
      </c>
      <c r="F423">
        <v>888</v>
      </c>
      <c r="K423" t="e">
        <f>#REF!</f>
        <v>#REF!</v>
      </c>
      <c r="L423">
        <v>613</v>
      </c>
    </row>
    <row r="424" spans="1:12" x14ac:dyDescent="0.2">
      <c r="A424" t="e">
        <f>#REF!</f>
        <v>#REF!</v>
      </c>
      <c r="B424">
        <v>420</v>
      </c>
      <c r="E424" t="e">
        <f>#REF!</f>
        <v>#REF!</v>
      </c>
      <c r="F424">
        <v>889</v>
      </c>
      <c r="K424" t="e">
        <f>#REF!</f>
        <v>#REF!</v>
      </c>
      <c r="L424">
        <v>614</v>
      </c>
    </row>
    <row r="425" spans="1:12" x14ac:dyDescent="0.2">
      <c r="A425" t="e">
        <f>#REF!</f>
        <v>#REF!</v>
      </c>
      <c r="B425">
        <v>421</v>
      </c>
      <c r="E425" t="e">
        <f>#REF!</f>
        <v>#REF!</v>
      </c>
      <c r="F425">
        <v>890</v>
      </c>
      <c r="K425" t="e">
        <f>#REF!</f>
        <v>#REF!</v>
      </c>
      <c r="L425">
        <v>615</v>
      </c>
    </row>
    <row r="426" spans="1:12" x14ac:dyDescent="0.2">
      <c r="A426" t="e">
        <f>#REF!</f>
        <v>#REF!</v>
      </c>
      <c r="B426">
        <v>422</v>
      </c>
      <c r="E426" t="e">
        <f>#REF!</f>
        <v>#REF!</v>
      </c>
      <c r="F426">
        <v>891</v>
      </c>
      <c r="K426" t="e">
        <f>#REF!</f>
        <v>#REF!</v>
      </c>
      <c r="L426">
        <v>616</v>
      </c>
    </row>
    <row r="427" spans="1:12" x14ac:dyDescent="0.2">
      <c r="A427" t="e">
        <f>#REF!</f>
        <v>#REF!</v>
      </c>
      <c r="B427">
        <v>423</v>
      </c>
      <c r="E427" t="e">
        <f>#REF!</f>
        <v>#REF!</v>
      </c>
      <c r="F427">
        <v>892</v>
      </c>
      <c r="K427" t="e">
        <f>#REF!</f>
        <v>#REF!</v>
      </c>
      <c r="L427">
        <v>617</v>
      </c>
    </row>
    <row r="428" spans="1:12" x14ac:dyDescent="0.2">
      <c r="A428" t="e">
        <f>#REF!</f>
        <v>#REF!</v>
      </c>
      <c r="B428">
        <v>424</v>
      </c>
      <c r="E428" t="e">
        <f>#REF!</f>
        <v>#REF!</v>
      </c>
      <c r="F428">
        <v>893</v>
      </c>
      <c r="K428" t="e">
        <f>#REF!</f>
        <v>#REF!</v>
      </c>
      <c r="L428">
        <v>618</v>
      </c>
    </row>
    <row r="429" spans="1:12" x14ac:dyDescent="0.2">
      <c r="A429" t="e">
        <f>#REF!</f>
        <v>#REF!</v>
      </c>
      <c r="B429">
        <v>425</v>
      </c>
      <c r="E429" t="e">
        <f>#REF!</f>
        <v>#REF!</v>
      </c>
      <c r="F429">
        <v>894</v>
      </c>
      <c r="K429" t="e">
        <f>#REF!</f>
        <v>#REF!</v>
      </c>
      <c r="L429">
        <v>619</v>
      </c>
    </row>
    <row r="430" spans="1:12" x14ac:dyDescent="0.2">
      <c r="A430" t="e">
        <f>#REF!</f>
        <v>#REF!</v>
      </c>
      <c r="B430">
        <v>426</v>
      </c>
      <c r="E430" t="e">
        <f>#REF!</f>
        <v>#REF!</v>
      </c>
      <c r="F430">
        <v>895</v>
      </c>
      <c r="K430" t="e">
        <f>#REF!</f>
        <v>#REF!</v>
      </c>
      <c r="L430">
        <v>620</v>
      </c>
    </row>
    <row r="431" spans="1:12" x14ac:dyDescent="0.2">
      <c r="A431" t="e">
        <f>#REF!</f>
        <v>#REF!</v>
      </c>
      <c r="B431">
        <v>427</v>
      </c>
      <c r="E431" t="e">
        <f>#REF!</f>
        <v>#REF!</v>
      </c>
      <c r="F431">
        <v>896</v>
      </c>
      <c r="K431" t="e">
        <f>#REF!</f>
        <v>#REF!</v>
      </c>
      <c r="L431">
        <v>621</v>
      </c>
    </row>
    <row r="432" spans="1:12" x14ac:dyDescent="0.2">
      <c r="A432" t="e">
        <f>#REF!</f>
        <v>#REF!</v>
      </c>
      <c r="B432">
        <v>428</v>
      </c>
      <c r="E432" t="e">
        <f>#REF!</f>
        <v>#REF!</v>
      </c>
      <c r="F432">
        <v>897</v>
      </c>
      <c r="K432" t="e">
        <f>#REF!</f>
        <v>#REF!</v>
      </c>
      <c r="L432">
        <v>622</v>
      </c>
    </row>
    <row r="433" spans="1:12" x14ac:dyDescent="0.2">
      <c r="A433" t="e">
        <f>#REF!</f>
        <v>#REF!</v>
      </c>
      <c r="B433">
        <v>429</v>
      </c>
      <c r="E433" t="e">
        <f>#REF!</f>
        <v>#REF!</v>
      </c>
      <c r="F433">
        <v>898</v>
      </c>
      <c r="K433" t="e">
        <f>#REF!</f>
        <v>#REF!</v>
      </c>
      <c r="L433">
        <v>623</v>
      </c>
    </row>
    <row r="434" spans="1:12" x14ac:dyDescent="0.2">
      <c r="A434" t="e">
        <f>#REF!</f>
        <v>#REF!</v>
      </c>
      <c r="B434">
        <v>430</v>
      </c>
      <c r="E434" t="e">
        <f>#REF!</f>
        <v>#REF!</v>
      </c>
      <c r="F434">
        <v>899</v>
      </c>
      <c r="K434" t="e">
        <f>#REF!</f>
        <v>#REF!</v>
      </c>
      <c r="L434">
        <v>624</v>
      </c>
    </row>
    <row r="435" spans="1:12" x14ac:dyDescent="0.2">
      <c r="A435" t="e">
        <f>#REF!</f>
        <v>#REF!</v>
      </c>
      <c r="B435">
        <v>431</v>
      </c>
      <c r="E435" t="e">
        <f>#REF!</f>
        <v>#REF!</v>
      </c>
      <c r="F435">
        <v>900</v>
      </c>
      <c r="K435" t="e">
        <f>#REF!</f>
        <v>#REF!</v>
      </c>
      <c r="L435">
        <v>625</v>
      </c>
    </row>
    <row r="436" spans="1:12" x14ac:dyDescent="0.2">
      <c r="A436" t="e">
        <f>#REF!</f>
        <v>#REF!</v>
      </c>
      <c r="B436">
        <v>432</v>
      </c>
      <c r="E436" t="e">
        <f>#REF!</f>
        <v>#REF!</v>
      </c>
      <c r="F436">
        <v>901</v>
      </c>
      <c r="K436" t="e">
        <f>#REF!</f>
        <v>#REF!</v>
      </c>
      <c r="L436">
        <v>626</v>
      </c>
    </row>
    <row r="437" spans="1:12" x14ac:dyDescent="0.2">
      <c r="A437" t="e">
        <f>#REF!</f>
        <v>#REF!</v>
      </c>
      <c r="B437">
        <v>433</v>
      </c>
      <c r="E437" t="e">
        <f>#REF!</f>
        <v>#REF!</v>
      </c>
      <c r="F437">
        <v>902</v>
      </c>
      <c r="K437" t="e">
        <f>#REF!</f>
        <v>#REF!</v>
      </c>
      <c r="L437">
        <v>627</v>
      </c>
    </row>
    <row r="438" spans="1:12" x14ac:dyDescent="0.2">
      <c r="A438" t="e">
        <f>#REF!</f>
        <v>#REF!</v>
      </c>
      <c r="B438">
        <v>434</v>
      </c>
      <c r="E438" t="e">
        <f>#REF!</f>
        <v>#REF!</v>
      </c>
      <c r="F438">
        <v>903</v>
      </c>
      <c r="K438" t="e">
        <f>#REF!</f>
        <v>#REF!</v>
      </c>
      <c r="L438">
        <v>628</v>
      </c>
    </row>
    <row r="439" spans="1:12" x14ac:dyDescent="0.2">
      <c r="A439" t="e">
        <f>#REF!</f>
        <v>#REF!</v>
      </c>
      <c r="B439">
        <v>435</v>
      </c>
      <c r="E439" t="e">
        <f>#REF!</f>
        <v>#REF!</v>
      </c>
      <c r="F439">
        <v>904</v>
      </c>
      <c r="K439" t="e">
        <f>#REF!</f>
        <v>#REF!</v>
      </c>
      <c r="L439">
        <v>629</v>
      </c>
    </row>
    <row r="440" spans="1:12" x14ac:dyDescent="0.2">
      <c r="A440" t="e">
        <f>#REF!</f>
        <v>#REF!</v>
      </c>
      <c r="B440">
        <v>436</v>
      </c>
      <c r="E440" t="e">
        <f>#REF!</f>
        <v>#REF!</v>
      </c>
      <c r="F440">
        <v>905</v>
      </c>
      <c r="K440" t="e">
        <f>#REF!</f>
        <v>#REF!</v>
      </c>
      <c r="L440">
        <v>630</v>
      </c>
    </row>
    <row r="441" spans="1:12" x14ac:dyDescent="0.2">
      <c r="A441" t="e">
        <f>#REF!</f>
        <v>#REF!</v>
      </c>
      <c r="B441">
        <v>437</v>
      </c>
      <c r="E441" t="e">
        <f>#REF!</f>
        <v>#REF!</v>
      </c>
      <c r="F441">
        <v>906</v>
      </c>
      <c r="K441" t="e">
        <f>#REF!</f>
        <v>#REF!</v>
      </c>
      <c r="L441">
        <v>631</v>
      </c>
    </row>
    <row r="442" spans="1:12" x14ac:dyDescent="0.2">
      <c r="A442" t="e">
        <f>#REF!</f>
        <v>#REF!</v>
      </c>
      <c r="B442">
        <v>438</v>
      </c>
      <c r="E442" t="e">
        <f>#REF!</f>
        <v>#REF!</v>
      </c>
      <c r="F442">
        <v>907</v>
      </c>
      <c r="K442" t="e">
        <f>#REF!</f>
        <v>#REF!</v>
      </c>
      <c r="L442">
        <v>632</v>
      </c>
    </row>
    <row r="443" spans="1:12" x14ac:dyDescent="0.2">
      <c r="A443" t="e">
        <f>#REF!</f>
        <v>#REF!</v>
      </c>
      <c r="B443">
        <v>439</v>
      </c>
      <c r="E443" t="e">
        <f>#REF!</f>
        <v>#REF!</v>
      </c>
      <c r="F443">
        <v>908</v>
      </c>
      <c r="K443" t="e">
        <f>#REF!</f>
        <v>#REF!</v>
      </c>
      <c r="L443">
        <v>633</v>
      </c>
    </row>
    <row r="444" spans="1:12" x14ac:dyDescent="0.2">
      <c r="A444" t="e">
        <f>#REF!</f>
        <v>#REF!</v>
      </c>
      <c r="B444">
        <v>440</v>
      </c>
      <c r="E444" t="e">
        <f>#REF!</f>
        <v>#REF!</v>
      </c>
      <c r="F444">
        <v>909</v>
      </c>
      <c r="K444" t="e">
        <f>#REF!</f>
        <v>#REF!</v>
      </c>
      <c r="L444">
        <v>634</v>
      </c>
    </row>
    <row r="445" spans="1:12" x14ac:dyDescent="0.2">
      <c r="A445" t="e">
        <f>#REF!</f>
        <v>#REF!</v>
      </c>
      <c r="B445">
        <v>441</v>
      </c>
      <c r="E445" t="e">
        <f>#REF!</f>
        <v>#REF!</v>
      </c>
      <c r="F445">
        <v>910</v>
      </c>
      <c r="K445" t="e">
        <f>#REF!</f>
        <v>#REF!</v>
      </c>
      <c r="L445">
        <v>635</v>
      </c>
    </row>
    <row r="446" spans="1:12" x14ac:dyDescent="0.2">
      <c r="A446" t="e">
        <f>#REF!</f>
        <v>#REF!</v>
      </c>
      <c r="B446">
        <v>442</v>
      </c>
      <c r="E446" t="e">
        <f>#REF!</f>
        <v>#REF!</v>
      </c>
      <c r="F446">
        <v>911</v>
      </c>
      <c r="K446" t="e">
        <f>#REF!</f>
        <v>#REF!</v>
      </c>
      <c r="L446">
        <v>636</v>
      </c>
    </row>
    <row r="447" spans="1:12" x14ac:dyDescent="0.2">
      <c r="A447" t="e">
        <f>#REF!</f>
        <v>#REF!</v>
      </c>
      <c r="B447">
        <v>443</v>
      </c>
      <c r="E447" t="e">
        <f>#REF!</f>
        <v>#REF!</v>
      </c>
      <c r="F447">
        <v>912</v>
      </c>
      <c r="K447" t="e">
        <f>#REF!</f>
        <v>#REF!</v>
      </c>
      <c r="L447">
        <v>637</v>
      </c>
    </row>
    <row r="448" spans="1:12" x14ac:dyDescent="0.2">
      <c r="A448" t="e">
        <f>#REF!</f>
        <v>#REF!</v>
      </c>
      <c r="B448">
        <v>444</v>
      </c>
      <c r="E448" t="e">
        <f>#REF!</f>
        <v>#REF!</v>
      </c>
      <c r="F448">
        <v>913</v>
      </c>
      <c r="K448" t="e">
        <f>#REF!</f>
        <v>#REF!</v>
      </c>
      <c r="L448">
        <v>638</v>
      </c>
    </row>
    <row r="449" spans="1:12" x14ac:dyDescent="0.2">
      <c r="A449" t="e">
        <f>#REF!</f>
        <v>#REF!</v>
      </c>
      <c r="B449">
        <v>445</v>
      </c>
      <c r="E449" t="e">
        <f>#REF!</f>
        <v>#REF!</v>
      </c>
      <c r="F449">
        <v>914</v>
      </c>
      <c r="K449" t="e">
        <f>#REF!</f>
        <v>#REF!</v>
      </c>
      <c r="L449">
        <v>639</v>
      </c>
    </row>
    <row r="450" spans="1:12" x14ac:dyDescent="0.2">
      <c r="A450" t="e">
        <f>#REF!</f>
        <v>#REF!</v>
      </c>
      <c r="B450">
        <v>446</v>
      </c>
      <c r="E450" t="e">
        <f>#REF!</f>
        <v>#REF!</v>
      </c>
      <c r="F450">
        <v>915</v>
      </c>
      <c r="K450" t="e">
        <f>#REF!</f>
        <v>#REF!</v>
      </c>
      <c r="L450">
        <v>640</v>
      </c>
    </row>
    <row r="451" spans="1:12" x14ac:dyDescent="0.2">
      <c r="A451" t="e">
        <f>#REF!</f>
        <v>#REF!</v>
      </c>
      <c r="B451">
        <v>447</v>
      </c>
      <c r="E451" t="e">
        <f>#REF!</f>
        <v>#REF!</v>
      </c>
      <c r="F451">
        <v>916</v>
      </c>
      <c r="K451" t="e">
        <f>#REF!</f>
        <v>#REF!</v>
      </c>
      <c r="L451">
        <v>641</v>
      </c>
    </row>
    <row r="452" spans="1:12" x14ac:dyDescent="0.2">
      <c r="A452" t="e">
        <f>#REF!</f>
        <v>#REF!</v>
      </c>
      <c r="B452">
        <v>6837</v>
      </c>
      <c r="E452" t="e">
        <f>#REF!</f>
        <v>#REF!</v>
      </c>
      <c r="F452">
        <v>917</v>
      </c>
      <c r="K452" t="e">
        <f>#REF!</f>
        <v>#REF!</v>
      </c>
      <c r="L452">
        <v>642</v>
      </c>
    </row>
    <row r="453" spans="1:12" x14ac:dyDescent="0.2">
      <c r="E453" t="e">
        <f>#REF!</f>
        <v>#REF!</v>
      </c>
      <c r="F453">
        <v>918</v>
      </c>
      <c r="K453" t="e">
        <f>#REF!</f>
        <v>#REF!</v>
      </c>
      <c r="L453">
        <v>643</v>
      </c>
    </row>
    <row r="454" spans="1:12" x14ac:dyDescent="0.2">
      <c r="E454" t="e">
        <f>#REF!</f>
        <v>#REF!</v>
      </c>
      <c r="F454">
        <v>919</v>
      </c>
      <c r="K454" t="e">
        <f>#REF!</f>
        <v>#REF!</v>
      </c>
      <c r="L454">
        <v>644</v>
      </c>
    </row>
    <row r="455" spans="1:12" x14ac:dyDescent="0.2">
      <c r="E455" t="e">
        <f>#REF!</f>
        <v>#REF!</v>
      </c>
      <c r="F455">
        <v>920</v>
      </c>
      <c r="K455" t="e">
        <f>#REF!</f>
        <v>#REF!</v>
      </c>
      <c r="L455">
        <v>645</v>
      </c>
    </row>
    <row r="456" spans="1:12" x14ac:dyDescent="0.2">
      <c r="E456" t="e">
        <f>#REF!</f>
        <v>#REF!</v>
      </c>
      <c r="F456">
        <v>921</v>
      </c>
      <c r="K456" t="e">
        <f>#REF!</f>
        <v>#REF!</v>
      </c>
      <c r="L456">
        <v>646</v>
      </c>
    </row>
    <row r="457" spans="1:12" x14ac:dyDescent="0.2">
      <c r="E457" t="e">
        <f>#REF!</f>
        <v>#REF!</v>
      </c>
      <c r="F457">
        <v>922</v>
      </c>
      <c r="K457" t="e">
        <f>#REF!</f>
        <v>#REF!</v>
      </c>
      <c r="L457">
        <v>647</v>
      </c>
    </row>
    <row r="458" spans="1:12" x14ac:dyDescent="0.2">
      <c r="E458" t="e">
        <f>#REF!</f>
        <v>#REF!</v>
      </c>
      <c r="F458">
        <v>923</v>
      </c>
      <c r="K458" t="e">
        <f>#REF!</f>
        <v>#REF!</v>
      </c>
      <c r="L458">
        <v>648</v>
      </c>
    </row>
    <row r="459" spans="1:12" x14ac:dyDescent="0.2">
      <c r="E459" t="e">
        <f>#REF!</f>
        <v>#REF!</v>
      </c>
      <c r="F459">
        <v>924</v>
      </c>
      <c r="K459" t="e">
        <f>#REF!</f>
        <v>#REF!</v>
      </c>
      <c r="L459">
        <v>649</v>
      </c>
    </row>
    <row r="460" spans="1:12" x14ac:dyDescent="0.2">
      <c r="E460" t="e">
        <f>#REF!</f>
        <v>#REF!</v>
      </c>
      <c r="F460">
        <v>925</v>
      </c>
      <c r="K460" t="e">
        <f>#REF!</f>
        <v>#REF!</v>
      </c>
      <c r="L460">
        <v>650</v>
      </c>
    </row>
    <row r="461" spans="1:12" x14ac:dyDescent="0.2">
      <c r="E461" t="e">
        <f>#REF!</f>
        <v>#REF!</v>
      </c>
      <c r="F461">
        <v>926</v>
      </c>
      <c r="K461" t="e">
        <f>#REF!</f>
        <v>#REF!</v>
      </c>
      <c r="L461">
        <v>651</v>
      </c>
    </row>
    <row r="462" spans="1:12" x14ac:dyDescent="0.2">
      <c r="E462" t="e">
        <f>#REF!</f>
        <v>#REF!</v>
      </c>
      <c r="F462">
        <v>927</v>
      </c>
      <c r="K462" t="e">
        <f>#REF!</f>
        <v>#REF!</v>
      </c>
      <c r="L462">
        <v>652</v>
      </c>
    </row>
    <row r="463" spans="1:12" x14ac:dyDescent="0.2">
      <c r="E463" t="e">
        <f>#REF!</f>
        <v>#REF!</v>
      </c>
      <c r="F463">
        <v>928</v>
      </c>
      <c r="K463" t="e">
        <f>#REF!</f>
        <v>#REF!</v>
      </c>
      <c r="L463">
        <v>653</v>
      </c>
    </row>
    <row r="464" spans="1:12" x14ac:dyDescent="0.2">
      <c r="E464" t="e">
        <f>#REF!</f>
        <v>#REF!</v>
      </c>
      <c r="F464">
        <v>929</v>
      </c>
      <c r="K464" t="e">
        <f>#REF!</f>
        <v>#REF!</v>
      </c>
      <c r="L464">
        <v>654</v>
      </c>
    </row>
    <row r="465" spans="5:12" x14ac:dyDescent="0.2">
      <c r="E465" t="e">
        <f>#REF!</f>
        <v>#REF!</v>
      </c>
      <c r="F465">
        <v>930</v>
      </c>
      <c r="K465" t="e">
        <f>#REF!</f>
        <v>#REF!</v>
      </c>
      <c r="L465">
        <v>655</v>
      </c>
    </row>
    <row r="466" spans="5:12" x14ac:dyDescent="0.2">
      <c r="E466" t="e">
        <f>#REF!</f>
        <v>#REF!</v>
      </c>
      <c r="F466">
        <v>931</v>
      </c>
      <c r="K466" t="e">
        <f>#REF!</f>
        <v>#REF!</v>
      </c>
      <c r="L466">
        <v>656</v>
      </c>
    </row>
    <row r="467" spans="5:12" x14ac:dyDescent="0.2">
      <c r="E467" t="e">
        <f>#REF!</f>
        <v>#REF!</v>
      </c>
      <c r="F467">
        <v>932</v>
      </c>
      <c r="K467" t="e">
        <f>#REF!</f>
        <v>#REF!</v>
      </c>
      <c r="L467">
        <v>657</v>
      </c>
    </row>
    <row r="468" spans="5:12" x14ac:dyDescent="0.2">
      <c r="E468" t="e">
        <f>#REF!</f>
        <v>#REF!</v>
      </c>
      <c r="F468">
        <v>933</v>
      </c>
      <c r="K468" t="e">
        <f>#REF!</f>
        <v>#REF!</v>
      </c>
      <c r="L468">
        <v>658</v>
      </c>
    </row>
    <row r="469" spans="5:12" x14ac:dyDescent="0.2">
      <c r="E469" t="e">
        <f>#REF!</f>
        <v>#REF!</v>
      </c>
      <c r="F469">
        <v>934</v>
      </c>
      <c r="K469" t="e">
        <f>#REF!</f>
        <v>#REF!</v>
      </c>
      <c r="L469">
        <v>659</v>
      </c>
    </row>
    <row r="470" spans="5:12" x14ac:dyDescent="0.2">
      <c r="E470" t="e">
        <f>#REF!</f>
        <v>#REF!</v>
      </c>
      <c r="F470">
        <v>935</v>
      </c>
      <c r="K470" t="e">
        <f>#REF!</f>
        <v>#REF!</v>
      </c>
      <c r="L470">
        <v>660</v>
      </c>
    </row>
    <row r="471" spans="5:12" x14ac:dyDescent="0.2">
      <c r="E471" t="e">
        <f>#REF!</f>
        <v>#REF!</v>
      </c>
      <c r="F471">
        <v>936</v>
      </c>
      <c r="K471" t="e">
        <f>#REF!</f>
        <v>#REF!</v>
      </c>
      <c r="L471">
        <v>661</v>
      </c>
    </row>
    <row r="472" spans="5:12" x14ac:dyDescent="0.2">
      <c r="E472" t="e">
        <f>#REF!</f>
        <v>#REF!</v>
      </c>
      <c r="F472">
        <v>937</v>
      </c>
      <c r="K472" t="e">
        <f>#REF!</f>
        <v>#REF!</v>
      </c>
      <c r="L472">
        <v>662</v>
      </c>
    </row>
    <row r="473" spans="5:12" x14ac:dyDescent="0.2">
      <c r="E473" t="e">
        <f>#REF!</f>
        <v>#REF!</v>
      </c>
      <c r="F473">
        <v>938</v>
      </c>
      <c r="K473" t="e">
        <f>#REF!</f>
        <v>#REF!</v>
      </c>
      <c r="L473">
        <v>663</v>
      </c>
    </row>
    <row r="474" spans="5:12" x14ac:dyDescent="0.2">
      <c r="E474" t="e">
        <f>#REF!</f>
        <v>#REF!</v>
      </c>
      <c r="F474">
        <v>939</v>
      </c>
      <c r="K474" t="e">
        <f>#REF!</f>
        <v>#REF!</v>
      </c>
      <c r="L474">
        <v>664</v>
      </c>
    </row>
    <row r="475" spans="5:12" x14ac:dyDescent="0.2">
      <c r="E475" t="e">
        <f>#REF!</f>
        <v>#REF!</v>
      </c>
      <c r="F475">
        <v>940</v>
      </c>
      <c r="K475" t="e">
        <f>#REF!</f>
        <v>#REF!</v>
      </c>
      <c r="L475">
        <v>665</v>
      </c>
    </row>
    <row r="476" spans="5:12" x14ac:dyDescent="0.2">
      <c r="E476" t="e">
        <f>#REF!</f>
        <v>#REF!</v>
      </c>
      <c r="F476">
        <v>941</v>
      </c>
      <c r="K476" t="e">
        <f>#REF!</f>
        <v>#REF!</v>
      </c>
      <c r="L476">
        <v>666</v>
      </c>
    </row>
    <row r="477" spans="5:12" x14ac:dyDescent="0.2">
      <c r="E477" t="e">
        <f>#REF!</f>
        <v>#REF!</v>
      </c>
      <c r="F477">
        <v>942</v>
      </c>
      <c r="K477" t="e">
        <f>#REF!</f>
        <v>#REF!</v>
      </c>
      <c r="L477">
        <v>667</v>
      </c>
    </row>
    <row r="478" spans="5:12" x14ac:dyDescent="0.2">
      <c r="E478" t="e">
        <f>#REF!</f>
        <v>#REF!</v>
      </c>
      <c r="F478">
        <v>943</v>
      </c>
      <c r="K478" t="e">
        <f>#REF!</f>
        <v>#REF!</v>
      </c>
      <c r="L478">
        <v>668</v>
      </c>
    </row>
    <row r="479" spans="5:12" x14ac:dyDescent="0.2">
      <c r="E479" t="e">
        <f>#REF!</f>
        <v>#REF!</v>
      </c>
      <c r="F479">
        <v>944</v>
      </c>
      <c r="K479" t="e">
        <f>#REF!</f>
        <v>#REF!</v>
      </c>
      <c r="L479">
        <v>669</v>
      </c>
    </row>
    <row r="480" spans="5:12" x14ac:dyDescent="0.2">
      <c r="E480" t="e">
        <f>#REF!</f>
        <v>#REF!</v>
      </c>
      <c r="F480">
        <v>945</v>
      </c>
      <c r="K480" t="e">
        <f>#REF!</f>
        <v>#REF!</v>
      </c>
      <c r="L480">
        <v>670</v>
      </c>
    </row>
    <row r="481" spans="5:12" x14ac:dyDescent="0.2">
      <c r="E481" t="e">
        <f>#REF!</f>
        <v>#REF!</v>
      </c>
      <c r="F481">
        <v>946</v>
      </c>
      <c r="K481" t="e">
        <f>#REF!</f>
        <v>#REF!</v>
      </c>
      <c r="L481">
        <v>671</v>
      </c>
    </row>
    <row r="482" spans="5:12" x14ac:dyDescent="0.2">
      <c r="E482" t="e">
        <f>#REF!</f>
        <v>#REF!</v>
      </c>
      <c r="F482">
        <v>947</v>
      </c>
      <c r="K482" t="e">
        <f>#REF!</f>
        <v>#REF!</v>
      </c>
      <c r="L482">
        <v>672</v>
      </c>
    </row>
    <row r="483" spans="5:12" x14ac:dyDescent="0.2">
      <c r="E483" t="e">
        <f>#REF!</f>
        <v>#REF!</v>
      </c>
      <c r="F483">
        <v>948</v>
      </c>
      <c r="K483" t="e">
        <f>#REF!</f>
        <v>#REF!</v>
      </c>
      <c r="L483">
        <v>673</v>
      </c>
    </row>
    <row r="484" spans="5:12" x14ac:dyDescent="0.2">
      <c r="E484" t="e">
        <f>#REF!</f>
        <v>#REF!</v>
      </c>
      <c r="F484">
        <v>949</v>
      </c>
      <c r="K484" t="e">
        <f>#REF!</f>
        <v>#REF!</v>
      </c>
      <c r="L484">
        <v>674</v>
      </c>
    </row>
    <row r="485" spans="5:12" x14ac:dyDescent="0.2">
      <c r="E485" t="e">
        <f>#REF!</f>
        <v>#REF!</v>
      </c>
      <c r="F485">
        <v>950</v>
      </c>
      <c r="K485" t="e">
        <f>#REF!</f>
        <v>#REF!</v>
      </c>
      <c r="L485">
        <v>675</v>
      </c>
    </row>
    <row r="486" spans="5:12" x14ac:dyDescent="0.2">
      <c r="E486" t="e">
        <f>#REF!</f>
        <v>#REF!</v>
      </c>
      <c r="F486">
        <v>951</v>
      </c>
      <c r="K486" t="e">
        <f>#REF!</f>
        <v>#REF!</v>
      </c>
      <c r="L486">
        <v>676</v>
      </c>
    </row>
    <row r="487" spans="5:12" x14ac:dyDescent="0.2">
      <c r="E487" t="e">
        <f>#REF!</f>
        <v>#REF!</v>
      </c>
      <c r="F487">
        <v>952</v>
      </c>
      <c r="K487" t="e">
        <f>#REF!</f>
        <v>#REF!</v>
      </c>
      <c r="L487">
        <v>677</v>
      </c>
    </row>
    <row r="488" spans="5:12" x14ac:dyDescent="0.2">
      <c r="E488" t="e">
        <f>#REF!</f>
        <v>#REF!</v>
      </c>
      <c r="F488">
        <v>953</v>
      </c>
      <c r="K488" t="e">
        <f>#REF!</f>
        <v>#REF!</v>
      </c>
      <c r="L488">
        <v>678</v>
      </c>
    </row>
    <row r="489" spans="5:12" x14ac:dyDescent="0.2">
      <c r="E489" t="e">
        <f>#REF!</f>
        <v>#REF!</v>
      </c>
      <c r="F489">
        <v>954</v>
      </c>
      <c r="K489" t="e">
        <f>#REF!</f>
        <v>#REF!</v>
      </c>
      <c r="L489">
        <v>679</v>
      </c>
    </row>
    <row r="490" spans="5:12" x14ac:dyDescent="0.2">
      <c r="E490" t="e">
        <f>#REF!</f>
        <v>#REF!</v>
      </c>
      <c r="F490">
        <v>955</v>
      </c>
      <c r="K490" t="e">
        <f>#REF!</f>
        <v>#REF!</v>
      </c>
      <c r="L490">
        <v>680</v>
      </c>
    </row>
    <row r="491" spans="5:12" x14ac:dyDescent="0.2">
      <c r="E491" t="e">
        <f>#REF!</f>
        <v>#REF!</v>
      </c>
      <c r="F491">
        <v>956</v>
      </c>
      <c r="K491" t="e">
        <f>#REF!</f>
        <v>#REF!</v>
      </c>
      <c r="L491">
        <v>681</v>
      </c>
    </row>
    <row r="492" spans="5:12" x14ac:dyDescent="0.2">
      <c r="E492" t="e">
        <f>#REF!</f>
        <v>#REF!</v>
      </c>
      <c r="F492">
        <v>957</v>
      </c>
      <c r="K492" t="e">
        <f>#REF!</f>
        <v>#REF!</v>
      </c>
      <c r="L492">
        <v>682</v>
      </c>
    </row>
    <row r="493" spans="5:12" x14ac:dyDescent="0.2">
      <c r="E493" t="e">
        <f>#REF!</f>
        <v>#REF!</v>
      </c>
      <c r="F493">
        <v>958</v>
      </c>
      <c r="K493" t="e">
        <f>#REF!</f>
        <v>#REF!</v>
      </c>
      <c r="L493">
        <v>683</v>
      </c>
    </row>
    <row r="494" spans="5:12" x14ac:dyDescent="0.2">
      <c r="E494" t="e">
        <f>#REF!</f>
        <v>#REF!</v>
      </c>
      <c r="F494">
        <v>959</v>
      </c>
      <c r="K494" t="e">
        <f>#REF!</f>
        <v>#REF!</v>
      </c>
      <c r="L494">
        <v>684</v>
      </c>
    </row>
    <row r="495" spans="5:12" x14ac:dyDescent="0.2">
      <c r="E495" t="e">
        <f>#REF!</f>
        <v>#REF!</v>
      </c>
      <c r="F495">
        <v>960</v>
      </c>
      <c r="K495" t="e">
        <f>#REF!</f>
        <v>#REF!</v>
      </c>
      <c r="L495">
        <v>685</v>
      </c>
    </row>
    <row r="496" spans="5:12" x14ac:dyDescent="0.2">
      <c r="E496" t="e">
        <f>#REF!</f>
        <v>#REF!</v>
      </c>
      <c r="F496">
        <v>961</v>
      </c>
      <c r="K496" t="e">
        <f>#REF!</f>
        <v>#REF!</v>
      </c>
      <c r="L496">
        <v>686</v>
      </c>
    </row>
    <row r="497" spans="5:12" x14ac:dyDescent="0.2">
      <c r="E497" t="e">
        <f>#REF!</f>
        <v>#REF!</v>
      </c>
      <c r="F497">
        <v>962</v>
      </c>
      <c r="K497" t="e">
        <f>#REF!</f>
        <v>#REF!</v>
      </c>
      <c r="L497">
        <v>687</v>
      </c>
    </row>
    <row r="498" spans="5:12" x14ac:dyDescent="0.2">
      <c r="E498" t="e">
        <f>#REF!</f>
        <v>#REF!</v>
      </c>
      <c r="F498">
        <v>963</v>
      </c>
      <c r="K498" t="e">
        <f>#REF!</f>
        <v>#REF!</v>
      </c>
      <c r="L498">
        <v>688</v>
      </c>
    </row>
    <row r="499" spans="5:12" x14ac:dyDescent="0.2">
      <c r="E499" t="e">
        <f>#REF!</f>
        <v>#REF!</v>
      </c>
      <c r="F499">
        <v>964</v>
      </c>
      <c r="K499" t="e">
        <f>#REF!</f>
        <v>#REF!</v>
      </c>
      <c r="L499">
        <v>689</v>
      </c>
    </row>
    <row r="500" spans="5:12" x14ac:dyDescent="0.2">
      <c r="E500" t="e">
        <f>#REF!</f>
        <v>#REF!</v>
      </c>
      <c r="F500">
        <v>965</v>
      </c>
      <c r="K500" t="e">
        <f>#REF!</f>
        <v>#REF!</v>
      </c>
      <c r="L500">
        <v>690</v>
      </c>
    </row>
    <row r="501" spans="5:12" x14ac:dyDescent="0.2">
      <c r="E501" t="e">
        <f>#REF!</f>
        <v>#REF!</v>
      </c>
      <c r="F501">
        <v>966</v>
      </c>
      <c r="K501" t="e">
        <f>#REF!</f>
        <v>#REF!</v>
      </c>
      <c r="L501">
        <v>691</v>
      </c>
    </row>
    <row r="502" spans="5:12" x14ac:dyDescent="0.2">
      <c r="E502" t="e">
        <f>#REF!</f>
        <v>#REF!</v>
      </c>
      <c r="F502">
        <v>967</v>
      </c>
      <c r="K502" t="e">
        <f>#REF!</f>
        <v>#REF!</v>
      </c>
      <c r="L502">
        <v>692</v>
      </c>
    </row>
    <row r="503" spans="5:12" x14ac:dyDescent="0.2">
      <c r="E503" t="e">
        <f>#REF!</f>
        <v>#REF!</v>
      </c>
      <c r="F503">
        <v>968</v>
      </c>
      <c r="K503" t="e">
        <f>#REF!</f>
        <v>#REF!</v>
      </c>
      <c r="L503">
        <v>693</v>
      </c>
    </row>
    <row r="504" spans="5:12" x14ac:dyDescent="0.2">
      <c r="E504" t="e">
        <f>#REF!</f>
        <v>#REF!</v>
      </c>
      <c r="F504">
        <v>969</v>
      </c>
      <c r="K504" t="e">
        <f>#REF!</f>
        <v>#REF!</v>
      </c>
      <c r="L504">
        <v>694</v>
      </c>
    </row>
    <row r="505" spans="5:12" x14ac:dyDescent="0.2">
      <c r="E505" t="e">
        <f>#REF!</f>
        <v>#REF!</v>
      </c>
      <c r="F505">
        <v>970</v>
      </c>
      <c r="K505" t="e">
        <f>#REF!</f>
        <v>#REF!</v>
      </c>
      <c r="L505">
        <v>695</v>
      </c>
    </row>
    <row r="506" spans="5:12" x14ac:dyDescent="0.2">
      <c r="E506" t="e">
        <f>#REF!</f>
        <v>#REF!</v>
      </c>
      <c r="F506">
        <v>971</v>
      </c>
      <c r="K506" t="e">
        <f>#REF!</f>
        <v>#REF!</v>
      </c>
      <c r="L506">
        <v>696</v>
      </c>
    </row>
    <row r="507" spans="5:12" x14ac:dyDescent="0.2">
      <c r="E507" t="e">
        <f>#REF!</f>
        <v>#REF!</v>
      </c>
      <c r="F507">
        <v>972</v>
      </c>
      <c r="K507" t="e">
        <f>#REF!</f>
        <v>#REF!</v>
      </c>
      <c r="L507">
        <v>697</v>
      </c>
    </row>
    <row r="508" spans="5:12" x14ac:dyDescent="0.2">
      <c r="E508" t="e">
        <f>#REF!</f>
        <v>#REF!</v>
      </c>
      <c r="F508">
        <v>973</v>
      </c>
      <c r="K508" t="e">
        <f>#REF!</f>
        <v>#REF!</v>
      </c>
      <c r="L508">
        <v>698</v>
      </c>
    </row>
    <row r="509" spans="5:12" x14ac:dyDescent="0.2">
      <c r="E509" t="e">
        <f>#REF!</f>
        <v>#REF!</v>
      </c>
      <c r="F509">
        <v>974</v>
      </c>
      <c r="K509" t="e">
        <f>#REF!</f>
        <v>#REF!</v>
      </c>
      <c r="L509">
        <v>699</v>
      </c>
    </row>
    <row r="510" spans="5:12" x14ac:dyDescent="0.2">
      <c r="E510" t="e">
        <f>#REF!</f>
        <v>#REF!</v>
      </c>
      <c r="F510">
        <v>975</v>
      </c>
      <c r="K510" t="e">
        <f>#REF!</f>
        <v>#REF!</v>
      </c>
      <c r="L510">
        <v>700</v>
      </c>
    </row>
    <row r="511" spans="5:12" x14ac:dyDescent="0.2">
      <c r="E511" t="e">
        <f>#REF!</f>
        <v>#REF!</v>
      </c>
      <c r="F511">
        <v>976</v>
      </c>
      <c r="K511" t="e">
        <f>#REF!</f>
        <v>#REF!</v>
      </c>
      <c r="L511">
        <v>701</v>
      </c>
    </row>
    <row r="512" spans="5:12" x14ac:dyDescent="0.2">
      <c r="E512" t="e">
        <f>#REF!</f>
        <v>#REF!</v>
      </c>
      <c r="F512">
        <v>977</v>
      </c>
      <c r="K512" t="e">
        <f>#REF!</f>
        <v>#REF!</v>
      </c>
      <c r="L512">
        <v>702</v>
      </c>
    </row>
    <row r="513" spans="5:12" x14ac:dyDescent="0.2">
      <c r="E513" t="e">
        <f>#REF!</f>
        <v>#REF!</v>
      </c>
      <c r="F513">
        <v>978</v>
      </c>
      <c r="K513" t="e">
        <f>#REF!</f>
        <v>#REF!</v>
      </c>
      <c r="L513">
        <v>703</v>
      </c>
    </row>
    <row r="514" spans="5:12" x14ac:dyDescent="0.2">
      <c r="E514" t="e">
        <f>#REF!</f>
        <v>#REF!</v>
      </c>
      <c r="F514">
        <v>979</v>
      </c>
      <c r="K514" t="e">
        <f>#REF!</f>
        <v>#REF!</v>
      </c>
      <c r="L514">
        <v>704</v>
      </c>
    </row>
    <row r="515" spans="5:12" x14ac:dyDescent="0.2">
      <c r="E515" t="e">
        <f>#REF!</f>
        <v>#REF!</v>
      </c>
      <c r="F515">
        <v>980</v>
      </c>
      <c r="K515" t="e">
        <f>#REF!</f>
        <v>#REF!</v>
      </c>
      <c r="L515">
        <v>705</v>
      </c>
    </row>
    <row r="516" spans="5:12" x14ac:dyDescent="0.2">
      <c r="E516" t="e">
        <f>#REF!</f>
        <v>#REF!</v>
      </c>
      <c r="F516">
        <v>981</v>
      </c>
      <c r="K516" t="e">
        <f>#REF!</f>
        <v>#REF!</v>
      </c>
      <c r="L516">
        <v>706</v>
      </c>
    </row>
    <row r="517" spans="5:12" x14ac:dyDescent="0.2">
      <c r="E517" t="e">
        <f>#REF!</f>
        <v>#REF!</v>
      </c>
      <c r="F517">
        <v>982</v>
      </c>
      <c r="K517" t="e">
        <f>#REF!</f>
        <v>#REF!</v>
      </c>
      <c r="L517">
        <v>707</v>
      </c>
    </row>
    <row r="518" spans="5:12" x14ac:dyDescent="0.2">
      <c r="E518" t="e">
        <f>#REF!</f>
        <v>#REF!</v>
      </c>
      <c r="F518">
        <v>983</v>
      </c>
      <c r="K518" t="e">
        <f>#REF!</f>
        <v>#REF!</v>
      </c>
      <c r="L518">
        <v>708</v>
      </c>
    </row>
    <row r="519" spans="5:12" x14ac:dyDescent="0.2">
      <c r="E519" t="e">
        <f>#REF!</f>
        <v>#REF!</v>
      </c>
      <c r="F519">
        <v>984</v>
      </c>
      <c r="K519" t="e">
        <f>#REF!</f>
        <v>#REF!</v>
      </c>
      <c r="L519">
        <v>709</v>
      </c>
    </row>
    <row r="520" spans="5:12" x14ac:dyDescent="0.2">
      <c r="E520" t="e">
        <f>#REF!</f>
        <v>#REF!</v>
      </c>
      <c r="F520">
        <v>985</v>
      </c>
      <c r="K520" t="e">
        <f>#REF!</f>
        <v>#REF!</v>
      </c>
      <c r="L520">
        <v>710</v>
      </c>
    </row>
    <row r="521" spans="5:12" x14ac:dyDescent="0.2">
      <c r="E521" t="e">
        <f>#REF!</f>
        <v>#REF!</v>
      </c>
      <c r="F521">
        <v>986</v>
      </c>
      <c r="K521" t="e">
        <f>#REF!</f>
        <v>#REF!</v>
      </c>
      <c r="L521">
        <v>711</v>
      </c>
    </row>
    <row r="522" spans="5:12" x14ac:dyDescent="0.2">
      <c r="E522" t="e">
        <f>#REF!</f>
        <v>#REF!</v>
      </c>
      <c r="F522">
        <v>987</v>
      </c>
      <c r="K522" t="e">
        <f>#REF!</f>
        <v>#REF!</v>
      </c>
      <c r="L522">
        <v>712</v>
      </c>
    </row>
    <row r="523" spans="5:12" x14ac:dyDescent="0.2">
      <c r="E523" t="e">
        <f>#REF!</f>
        <v>#REF!</v>
      </c>
      <c r="F523">
        <v>988</v>
      </c>
      <c r="K523" t="e">
        <f>#REF!</f>
        <v>#REF!</v>
      </c>
      <c r="L523">
        <v>713</v>
      </c>
    </row>
    <row r="524" spans="5:12" x14ac:dyDescent="0.2">
      <c r="E524" t="e">
        <f>#REF!</f>
        <v>#REF!</v>
      </c>
      <c r="F524">
        <v>989</v>
      </c>
      <c r="K524" t="e">
        <f>#REF!</f>
        <v>#REF!</v>
      </c>
      <c r="L524">
        <v>714</v>
      </c>
    </row>
    <row r="525" spans="5:12" x14ac:dyDescent="0.2">
      <c r="E525" t="e">
        <f>#REF!</f>
        <v>#REF!</v>
      </c>
      <c r="F525">
        <v>990</v>
      </c>
      <c r="K525" t="e">
        <f>#REF!</f>
        <v>#REF!</v>
      </c>
      <c r="L525">
        <v>715</v>
      </c>
    </row>
    <row r="526" spans="5:12" x14ac:dyDescent="0.2">
      <c r="E526" t="e">
        <f>#REF!</f>
        <v>#REF!</v>
      </c>
      <c r="F526">
        <v>991</v>
      </c>
      <c r="K526" t="e">
        <f>#REF!</f>
        <v>#REF!</v>
      </c>
      <c r="L526">
        <v>716</v>
      </c>
    </row>
    <row r="527" spans="5:12" x14ac:dyDescent="0.2">
      <c r="E527" t="e">
        <f>#REF!</f>
        <v>#REF!</v>
      </c>
      <c r="F527">
        <v>992</v>
      </c>
      <c r="K527" t="e">
        <f>#REF!</f>
        <v>#REF!</v>
      </c>
      <c r="L527">
        <v>717</v>
      </c>
    </row>
    <row r="528" spans="5:12" x14ac:dyDescent="0.2">
      <c r="E528" t="e">
        <f>#REF!</f>
        <v>#REF!</v>
      </c>
      <c r="F528">
        <v>993</v>
      </c>
      <c r="K528" t="e">
        <f>#REF!</f>
        <v>#REF!</v>
      </c>
      <c r="L528">
        <v>718</v>
      </c>
    </row>
    <row r="529" spans="5:12" x14ac:dyDescent="0.2">
      <c r="E529" t="e">
        <f>#REF!</f>
        <v>#REF!</v>
      </c>
      <c r="F529">
        <v>994</v>
      </c>
      <c r="K529" t="e">
        <f>#REF!</f>
        <v>#REF!</v>
      </c>
      <c r="L529">
        <v>719</v>
      </c>
    </row>
    <row r="530" spans="5:12" x14ac:dyDescent="0.2">
      <c r="E530" t="e">
        <f>#REF!</f>
        <v>#REF!</v>
      </c>
      <c r="F530">
        <v>995</v>
      </c>
      <c r="K530" t="e">
        <f>#REF!</f>
        <v>#REF!</v>
      </c>
      <c r="L530">
        <v>720</v>
      </c>
    </row>
    <row r="531" spans="5:12" x14ac:dyDescent="0.2">
      <c r="E531" t="e">
        <f>#REF!</f>
        <v>#REF!</v>
      </c>
      <c r="F531">
        <v>996</v>
      </c>
      <c r="K531" t="e">
        <f>#REF!</f>
        <v>#REF!</v>
      </c>
      <c r="L531">
        <v>721</v>
      </c>
    </row>
    <row r="532" spans="5:12" x14ac:dyDescent="0.2">
      <c r="E532" t="e">
        <f>#REF!</f>
        <v>#REF!</v>
      </c>
      <c r="F532">
        <v>997</v>
      </c>
      <c r="K532" t="e">
        <f>#REF!</f>
        <v>#REF!</v>
      </c>
      <c r="L532">
        <v>722</v>
      </c>
    </row>
    <row r="533" spans="5:12" x14ac:dyDescent="0.2">
      <c r="E533" t="e">
        <f>#REF!</f>
        <v>#REF!</v>
      </c>
      <c r="F533">
        <v>998</v>
      </c>
      <c r="K533" t="e">
        <f>#REF!</f>
        <v>#REF!</v>
      </c>
      <c r="L533">
        <v>723</v>
      </c>
    </row>
    <row r="534" spans="5:12" x14ac:dyDescent="0.2">
      <c r="E534" t="e">
        <f>#REF!</f>
        <v>#REF!</v>
      </c>
      <c r="F534">
        <v>999</v>
      </c>
      <c r="K534" t="e">
        <f>#REF!</f>
        <v>#REF!</v>
      </c>
      <c r="L534">
        <v>724</v>
      </c>
    </row>
    <row r="535" spans="5:12" x14ac:dyDescent="0.2">
      <c r="E535" t="e">
        <f>#REF!</f>
        <v>#REF!</v>
      </c>
      <c r="F535">
        <v>1000</v>
      </c>
      <c r="K535" t="e">
        <f>#REF!</f>
        <v>#REF!</v>
      </c>
      <c r="L535">
        <v>725</v>
      </c>
    </row>
    <row r="536" spans="5:12" x14ac:dyDescent="0.2">
      <c r="E536" t="e">
        <f>#REF!</f>
        <v>#REF!</v>
      </c>
      <c r="F536">
        <v>1001</v>
      </c>
      <c r="K536" t="e">
        <f>#REF!</f>
        <v>#REF!</v>
      </c>
      <c r="L536">
        <v>726</v>
      </c>
    </row>
    <row r="537" spans="5:12" x14ac:dyDescent="0.2">
      <c r="E537" t="e">
        <f>#REF!</f>
        <v>#REF!</v>
      </c>
      <c r="F537">
        <v>1002</v>
      </c>
      <c r="K537" t="e">
        <f>#REF!</f>
        <v>#REF!</v>
      </c>
      <c r="L537">
        <v>727</v>
      </c>
    </row>
    <row r="538" spans="5:12" x14ac:dyDescent="0.2">
      <c r="E538" t="e">
        <f>#REF!</f>
        <v>#REF!</v>
      </c>
      <c r="F538">
        <v>1003</v>
      </c>
      <c r="K538" t="e">
        <f>#REF!</f>
        <v>#REF!</v>
      </c>
      <c r="L538">
        <v>728</v>
      </c>
    </row>
    <row r="539" spans="5:12" x14ac:dyDescent="0.2">
      <c r="E539" t="e">
        <f>#REF!</f>
        <v>#REF!</v>
      </c>
      <c r="F539">
        <v>1004</v>
      </c>
      <c r="K539" t="e">
        <f>#REF!</f>
        <v>#REF!</v>
      </c>
      <c r="L539">
        <v>729</v>
      </c>
    </row>
    <row r="540" spans="5:12" x14ac:dyDescent="0.2">
      <c r="E540" t="e">
        <f>#REF!</f>
        <v>#REF!</v>
      </c>
      <c r="F540">
        <v>1005</v>
      </c>
      <c r="K540" t="e">
        <f>#REF!</f>
        <v>#REF!</v>
      </c>
      <c r="L540">
        <v>730</v>
      </c>
    </row>
    <row r="541" spans="5:12" x14ac:dyDescent="0.2">
      <c r="E541" t="e">
        <f>#REF!</f>
        <v>#REF!</v>
      </c>
      <c r="F541">
        <v>1006</v>
      </c>
      <c r="K541" t="e">
        <f>#REF!</f>
        <v>#REF!</v>
      </c>
      <c r="L541">
        <v>731</v>
      </c>
    </row>
    <row r="542" spans="5:12" x14ac:dyDescent="0.2">
      <c r="E542" t="e">
        <f>#REF!</f>
        <v>#REF!</v>
      </c>
      <c r="F542">
        <v>1007</v>
      </c>
      <c r="K542" t="e">
        <f>#REF!</f>
        <v>#REF!</v>
      </c>
      <c r="L542">
        <v>732</v>
      </c>
    </row>
    <row r="543" spans="5:12" x14ac:dyDescent="0.2">
      <c r="E543" t="e">
        <f>#REF!</f>
        <v>#REF!</v>
      </c>
      <c r="F543">
        <v>1008</v>
      </c>
      <c r="K543" t="e">
        <f>#REF!</f>
        <v>#REF!</v>
      </c>
      <c r="L543">
        <v>733</v>
      </c>
    </row>
    <row r="544" spans="5:12" x14ac:dyDescent="0.2">
      <c r="E544" t="e">
        <f>#REF!</f>
        <v>#REF!</v>
      </c>
      <c r="F544">
        <v>1009</v>
      </c>
      <c r="K544" t="e">
        <f>#REF!</f>
        <v>#REF!</v>
      </c>
      <c r="L544">
        <v>734</v>
      </c>
    </row>
    <row r="545" spans="5:12" x14ac:dyDescent="0.2">
      <c r="E545" t="e">
        <f>#REF!</f>
        <v>#REF!</v>
      </c>
      <c r="F545">
        <v>1010</v>
      </c>
      <c r="K545" t="e">
        <f>#REF!</f>
        <v>#REF!</v>
      </c>
      <c r="L545">
        <v>735</v>
      </c>
    </row>
    <row r="546" spans="5:12" x14ac:dyDescent="0.2">
      <c r="E546" t="e">
        <f>#REF!</f>
        <v>#REF!</v>
      </c>
      <c r="F546">
        <v>1011</v>
      </c>
      <c r="K546" t="e">
        <f>#REF!</f>
        <v>#REF!</v>
      </c>
      <c r="L546">
        <v>736</v>
      </c>
    </row>
    <row r="547" spans="5:12" x14ac:dyDescent="0.2">
      <c r="E547" t="e">
        <f>#REF!</f>
        <v>#REF!</v>
      </c>
      <c r="F547">
        <v>1012</v>
      </c>
      <c r="K547" t="e">
        <f>#REF!</f>
        <v>#REF!</v>
      </c>
      <c r="L547">
        <v>737</v>
      </c>
    </row>
    <row r="548" spans="5:12" x14ac:dyDescent="0.2">
      <c r="E548" t="e">
        <f>#REF!</f>
        <v>#REF!</v>
      </c>
      <c r="F548">
        <v>1013</v>
      </c>
      <c r="K548" t="e">
        <f>#REF!</f>
        <v>#REF!</v>
      </c>
      <c r="L548">
        <v>738</v>
      </c>
    </row>
    <row r="549" spans="5:12" x14ac:dyDescent="0.2">
      <c r="E549" t="e">
        <f>#REF!</f>
        <v>#REF!</v>
      </c>
      <c r="F549">
        <v>1014</v>
      </c>
      <c r="K549" t="e">
        <f>#REF!</f>
        <v>#REF!</v>
      </c>
      <c r="L549">
        <v>739</v>
      </c>
    </row>
    <row r="550" spans="5:12" x14ac:dyDescent="0.2">
      <c r="E550" t="e">
        <f>#REF!</f>
        <v>#REF!</v>
      </c>
      <c r="F550">
        <v>1015</v>
      </c>
      <c r="K550" t="e">
        <f>#REF!</f>
        <v>#REF!</v>
      </c>
      <c r="L550">
        <v>740</v>
      </c>
    </row>
    <row r="551" spans="5:12" x14ac:dyDescent="0.2">
      <c r="E551" t="e">
        <f>#REF!</f>
        <v>#REF!</v>
      </c>
      <c r="F551">
        <v>1016</v>
      </c>
      <c r="K551" t="e">
        <f>#REF!</f>
        <v>#REF!</v>
      </c>
      <c r="L551">
        <v>741</v>
      </c>
    </row>
    <row r="552" spans="5:12" x14ac:dyDescent="0.2">
      <c r="E552" t="e">
        <f>#REF!</f>
        <v>#REF!</v>
      </c>
      <c r="F552">
        <v>1017</v>
      </c>
      <c r="K552" t="e">
        <f>#REF!</f>
        <v>#REF!</v>
      </c>
      <c r="L552">
        <v>742</v>
      </c>
    </row>
    <row r="553" spans="5:12" x14ac:dyDescent="0.2">
      <c r="E553" t="e">
        <f>#REF!</f>
        <v>#REF!</v>
      </c>
      <c r="F553">
        <v>1018</v>
      </c>
      <c r="K553" t="e">
        <f>#REF!</f>
        <v>#REF!</v>
      </c>
      <c r="L553">
        <v>743</v>
      </c>
    </row>
    <row r="554" spans="5:12" x14ac:dyDescent="0.2">
      <c r="E554" t="e">
        <f>#REF!</f>
        <v>#REF!</v>
      </c>
      <c r="F554">
        <v>1019</v>
      </c>
      <c r="K554" t="e">
        <f>#REF!</f>
        <v>#REF!</v>
      </c>
      <c r="L554">
        <v>744</v>
      </c>
    </row>
    <row r="555" spans="5:12" x14ac:dyDescent="0.2">
      <c r="E555" t="e">
        <f>#REF!</f>
        <v>#REF!</v>
      </c>
      <c r="F555">
        <v>1020</v>
      </c>
      <c r="K555" t="e">
        <f>#REF!</f>
        <v>#REF!</v>
      </c>
      <c r="L555">
        <v>745</v>
      </c>
    </row>
    <row r="556" spans="5:12" x14ac:dyDescent="0.2">
      <c r="E556" t="e">
        <f>#REF!</f>
        <v>#REF!</v>
      </c>
      <c r="F556">
        <v>1021</v>
      </c>
      <c r="K556" t="e">
        <f>#REF!</f>
        <v>#REF!</v>
      </c>
      <c r="L556">
        <v>746</v>
      </c>
    </row>
    <row r="557" spans="5:12" x14ac:dyDescent="0.2">
      <c r="E557" t="e">
        <f>#REF!</f>
        <v>#REF!</v>
      </c>
      <c r="F557">
        <v>1022</v>
      </c>
      <c r="K557" t="e">
        <f>#REF!</f>
        <v>#REF!</v>
      </c>
      <c r="L557">
        <v>747</v>
      </c>
    </row>
    <row r="558" spans="5:12" x14ac:dyDescent="0.2">
      <c r="E558" t="e">
        <f>#REF!</f>
        <v>#REF!</v>
      </c>
      <c r="F558">
        <v>1023</v>
      </c>
      <c r="K558" t="e">
        <f>#REF!</f>
        <v>#REF!</v>
      </c>
      <c r="L558">
        <v>748</v>
      </c>
    </row>
    <row r="559" spans="5:12" x14ac:dyDescent="0.2">
      <c r="E559" t="e">
        <f>#REF!</f>
        <v>#REF!</v>
      </c>
      <c r="F559">
        <v>1024</v>
      </c>
      <c r="K559" t="e">
        <f>#REF!</f>
        <v>#REF!</v>
      </c>
      <c r="L559">
        <v>749</v>
      </c>
    </row>
    <row r="560" spans="5:12" x14ac:dyDescent="0.2">
      <c r="E560" t="e">
        <f>#REF!</f>
        <v>#REF!</v>
      </c>
      <c r="F560">
        <v>1025</v>
      </c>
      <c r="K560" t="e">
        <f>#REF!</f>
        <v>#REF!</v>
      </c>
      <c r="L560">
        <v>750</v>
      </c>
    </row>
    <row r="561" spans="5:12" x14ac:dyDescent="0.2">
      <c r="E561" t="e">
        <f>#REF!</f>
        <v>#REF!</v>
      </c>
      <c r="F561">
        <v>1026</v>
      </c>
      <c r="K561" t="e">
        <f>#REF!</f>
        <v>#REF!</v>
      </c>
      <c r="L561">
        <v>751</v>
      </c>
    </row>
    <row r="562" spans="5:12" x14ac:dyDescent="0.2">
      <c r="E562" t="e">
        <f>#REF!</f>
        <v>#REF!</v>
      </c>
      <c r="F562">
        <v>1027</v>
      </c>
      <c r="K562" t="e">
        <f>#REF!</f>
        <v>#REF!</v>
      </c>
      <c r="L562">
        <v>752</v>
      </c>
    </row>
    <row r="563" spans="5:12" x14ac:dyDescent="0.2">
      <c r="E563" t="e">
        <f>#REF!</f>
        <v>#REF!</v>
      </c>
      <c r="F563">
        <v>1028</v>
      </c>
      <c r="K563" t="e">
        <f>#REF!</f>
        <v>#REF!</v>
      </c>
      <c r="L563">
        <v>753</v>
      </c>
    </row>
    <row r="564" spans="5:12" x14ac:dyDescent="0.2">
      <c r="E564" t="e">
        <f>#REF!</f>
        <v>#REF!</v>
      </c>
      <c r="F564">
        <v>1029</v>
      </c>
      <c r="K564" t="e">
        <f>#REF!</f>
        <v>#REF!</v>
      </c>
      <c r="L564">
        <v>754</v>
      </c>
    </row>
    <row r="565" spans="5:12" x14ac:dyDescent="0.2">
      <c r="E565" t="e">
        <f>#REF!</f>
        <v>#REF!</v>
      </c>
      <c r="F565">
        <v>1030</v>
      </c>
      <c r="K565" t="e">
        <f>#REF!</f>
        <v>#REF!</v>
      </c>
      <c r="L565">
        <v>755</v>
      </c>
    </row>
    <row r="566" spans="5:12" x14ac:dyDescent="0.2">
      <c r="E566" t="e">
        <f>#REF!</f>
        <v>#REF!</v>
      </c>
      <c r="F566">
        <v>1031</v>
      </c>
      <c r="K566" t="e">
        <f>#REF!</f>
        <v>#REF!</v>
      </c>
      <c r="L566">
        <v>756</v>
      </c>
    </row>
    <row r="567" spans="5:12" x14ac:dyDescent="0.2">
      <c r="E567" t="e">
        <f>#REF!</f>
        <v>#REF!</v>
      </c>
      <c r="F567">
        <v>1032</v>
      </c>
      <c r="K567" t="e">
        <f>#REF!</f>
        <v>#REF!</v>
      </c>
      <c r="L567">
        <v>757</v>
      </c>
    </row>
    <row r="568" spans="5:12" x14ac:dyDescent="0.2">
      <c r="E568" t="e">
        <f>#REF!</f>
        <v>#REF!</v>
      </c>
      <c r="F568">
        <v>1033</v>
      </c>
      <c r="K568" t="e">
        <f>#REF!</f>
        <v>#REF!</v>
      </c>
      <c r="L568">
        <v>758</v>
      </c>
    </row>
    <row r="569" spans="5:12" x14ac:dyDescent="0.2">
      <c r="E569" t="e">
        <f>#REF!</f>
        <v>#REF!</v>
      </c>
      <c r="F569">
        <v>1034</v>
      </c>
      <c r="K569" t="e">
        <f>#REF!</f>
        <v>#REF!</v>
      </c>
      <c r="L569">
        <v>759</v>
      </c>
    </row>
    <row r="570" spans="5:12" x14ac:dyDescent="0.2">
      <c r="E570" t="e">
        <f>#REF!</f>
        <v>#REF!</v>
      </c>
      <c r="F570">
        <v>1035</v>
      </c>
      <c r="K570" t="e">
        <f>#REF!</f>
        <v>#REF!</v>
      </c>
      <c r="L570">
        <v>760</v>
      </c>
    </row>
    <row r="571" spans="5:12" x14ac:dyDescent="0.2">
      <c r="E571" t="e">
        <f>#REF!</f>
        <v>#REF!</v>
      </c>
      <c r="F571">
        <v>1036</v>
      </c>
      <c r="K571" t="e">
        <f>#REF!</f>
        <v>#REF!</v>
      </c>
      <c r="L571">
        <v>761</v>
      </c>
    </row>
    <row r="572" spans="5:12" x14ac:dyDescent="0.2">
      <c r="E572" t="e">
        <f>#REF!</f>
        <v>#REF!</v>
      </c>
      <c r="F572">
        <v>1037</v>
      </c>
      <c r="K572" t="e">
        <f>#REF!</f>
        <v>#REF!</v>
      </c>
      <c r="L572">
        <v>762</v>
      </c>
    </row>
    <row r="573" spans="5:12" x14ac:dyDescent="0.2">
      <c r="E573" t="e">
        <f>#REF!</f>
        <v>#REF!</v>
      </c>
      <c r="F573">
        <v>1038</v>
      </c>
      <c r="K573" t="e">
        <f>#REF!</f>
        <v>#REF!</v>
      </c>
      <c r="L573">
        <v>763</v>
      </c>
    </row>
    <row r="574" spans="5:12" x14ac:dyDescent="0.2">
      <c r="E574" t="e">
        <f>#REF!</f>
        <v>#REF!</v>
      </c>
      <c r="F574">
        <v>1039</v>
      </c>
      <c r="K574" t="e">
        <f>#REF!</f>
        <v>#REF!</v>
      </c>
      <c r="L574">
        <v>764</v>
      </c>
    </row>
    <row r="575" spans="5:12" x14ac:dyDescent="0.2">
      <c r="E575" t="e">
        <f>#REF!</f>
        <v>#REF!</v>
      </c>
      <c r="F575">
        <v>1040</v>
      </c>
      <c r="K575" t="e">
        <f>#REF!</f>
        <v>#REF!</v>
      </c>
      <c r="L575">
        <v>765</v>
      </c>
    </row>
    <row r="576" spans="5:12" x14ac:dyDescent="0.2">
      <c r="E576" t="e">
        <f>#REF!</f>
        <v>#REF!</v>
      </c>
      <c r="F576">
        <v>1041</v>
      </c>
      <c r="K576" t="e">
        <f>#REF!</f>
        <v>#REF!</v>
      </c>
      <c r="L576">
        <v>766</v>
      </c>
    </row>
    <row r="577" spans="5:12" x14ac:dyDescent="0.2">
      <c r="E577" t="e">
        <f>#REF!</f>
        <v>#REF!</v>
      </c>
      <c r="F577">
        <v>1042</v>
      </c>
      <c r="K577" t="e">
        <f>#REF!</f>
        <v>#REF!</v>
      </c>
      <c r="L577">
        <v>767</v>
      </c>
    </row>
    <row r="578" spans="5:12" x14ac:dyDescent="0.2">
      <c r="E578" t="e">
        <f>#REF!</f>
        <v>#REF!</v>
      </c>
      <c r="F578">
        <v>1043</v>
      </c>
      <c r="K578" t="e">
        <f>#REF!</f>
        <v>#REF!</v>
      </c>
      <c r="L578">
        <v>768</v>
      </c>
    </row>
    <row r="579" spans="5:12" x14ac:dyDescent="0.2">
      <c r="E579" t="e">
        <f>#REF!</f>
        <v>#REF!</v>
      </c>
      <c r="F579">
        <v>1044</v>
      </c>
      <c r="K579" t="e">
        <f>#REF!</f>
        <v>#REF!</v>
      </c>
      <c r="L579">
        <v>769</v>
      </c>
    </row>
    <row r="580" spans="5:12" x14ac:dyDescent="0.2">
      <c r="E580" t="e">
        <f>#REF!</f>
        <v>#REF!</v>
      </c>
      <c r="F580">
        <v>1045</v>
      </c>
      <c r="K580" t="e">
        <f>#REF!</f>
        <v>#REF!</v>
      </c>
      <c r="L580">
        <v>770</v>
      </c>
    </row>
    <row r="581" spans="5:12" x14ac:dyDescent="0.2">
      <c r="E581" t="e">
        <f>#REF!</f>
        <v>#REF!</v>
      </c>
      <c r="F581">
        <v>1046</v>
      </c>
      <c r="K581" t="e">
        <f>#REF!</f>
        <v>#REF!</v>
      </c>
      <c r="L581">
        <v>771</v>
      </c>
    </row>
    <row r="582" spans="5:12" x14ac:dyDescent="0.2">
      <c r="E582" t="e">
        <f>#REF!</f>
        <v>#REF!</v>
      </c>
      <c r="F582">
        <v>1047</v>
      </c>
      <c r="K582" t="e">
        <f>#REF!</f>
        <v>#REF!</v>
      </c>
      <c r="L582">
        <v>772</v>
      </c>
    </row>
    <row r="583" spans="5:12" x14ac:dyDescent="0.2">
      <c r="E583" t="e">
        <f>#REF!</f>
        <v>#REF!</v>
      </c>
      <c r="F583">
        <v>1048</v>
      </c>
      <c r="K583" t="e">
        <f>#REF!</f>
        <v>#REF!</v>
      </c>
      <c r="L583">
        <v>773</v>
      </c>
    </row>
    <row r="584" spans="5:12" x14ac:dyDescent="0.2">
      <c r="E584" t="e">
        <f>#REF!</f>
        <v>#REF!</v>
      </c>
      <c r="F584">
        <v>1049</v>
      </c>
      <c r="K584" t="e">
        <f>#REF!</f>
        <v>#REF!</v>
      </c>
      <c r="L584">
        <v>774</v>
      </c>
    </row>
    <row r="585" spans="5:12" x14ac:dyDescent="0.2">
      <c r="E585" t="e">
        <f>#REF!</f>
        <v>#REF!</v>
      </c>
      <c r="F585">
        <v>1050</v>
      </c>
      <c r="K585" t="e">
        <f>#REF!</f>
        <v>#REF!</v>
      </c>
      <c r="L585">
        <v>775</v>
      </c>
    </row>
    <row r="586" spans="5:12" x14ac:dyDescent="0.2">
      <c r="E586" t="e">
        <f>#REF!</f>
        <v>#REF!</v>
      </c>
      <c r="F586">
        <v>1051</v>
      </c>
      <c r="K586" t="e">
        <f>#REF!</f>
        <v>#REF!</v>
      </c>
      <c r="L586">
        <v>776</v>
      </c>
    </row>
    <row r="587" spans="5:12" x14ac:dyDescent="0.2">
      <c r="E587" t="e">
        <f>#REF!</f>
        <v>#REF!</v>
      </c>
      <c r="F587">
        <v>1052</v>
      </c>
      <c r="K587" t="e">
        <f>#REF!</f>
        <v>#REF!</v>
      </c>
      <c r="L587">
        <v>777</v>
      </c>
    </row>
    <row r="588" spans="5:12" x14ac:dyDescent="0.2">
      <c r="E588" t="e">
        <f>#REF!</f>
        <v>#REF!</v>
      </c>
      <c r="F588">
        <v>1053</v>
      </c>
      <c r="K588" t="e">
        <f>#REF!</f>
        <v>#REF!</v>
      </c>
      <c r="L588">
        <v>778</v>
      </c>
    </row>
    <row r="589" spans="5:12" x14ac:dyDescent="0.2">
      <c r="E589" t="e">
        <f>#REF!</f>
        <v>#REF!</v>
      </c>
      <c r="F589">
        <v>1054</v>
      </c>
      <c r="K589" t="e">
        <f>#REF!</f>
        <v>#REF!</v>
      </c>
      <c r="L589">
        <v>779</v>
      </c>
    </row>
    <row r="590" spans="5:12" x14ac:dyDescent="0.2">
      <c r="E590" t="e">
        <f>#REF!</f>
        <v>#REF!</v>
      </c>
      <c r="F590">
        <v>1055</v>
      </c>
      <c r="K590" t="e">
        <f>#REF!</f>
        <v>#REF!</v>
      </c>
      <c r="L590">
        <v>780</v>
      </c>
    </row>
    <row r="591" spans="5:12" x14ac:dyDescent="0.2">
      <c r="E591" t="e">
        <f>#REF!</f>
        <v>#REF!</v>
      </c>
      <c r="F591">
        <v>1056</v>
      </c>
      <c r="K591" t="e">
        <f>#REF!</f>
        <v>#REF!</v>
      </c>
      <c r="L591">
        <v>781</v>
      </c>
    </row>
    <row r="592" spans="5:12" x14ac:dyDescent="0.2">
      <c r="E592" t="e">
        <f>#REF!</f>
        <v>#REF!</v>
      </c>
      <c r="F592">
        <v>1057</v>
      </c>
      <c r="K592" t="e">
        <f>#REF!</f>
        <v>#REF!</v>
      </c>
      <c r="L592">
        <v>782</v>
      </c>
    </row>
    <row r="593" spans="5:12" x14ac:dyDescent="0.2">
      <c r="E593" t="e">
        <f>#REF!</f>
        <v>#REF!</v>
      </c>
      <c r="F593">
        <v>1058</v>
      </c>
      <c r="K593" t="e">
        <f>#REF!</f>
        <v>#REF!</v>
      </c>
      <c r="L593">
        <v>783</v>
      </c>
    </row>
    <row r="594" spans="5:12" x14ac:dyDescent="0.2">
      <c r="E594" t="e">
        <f>#REF!</f>
        <v>#REF!</v>
      </c>
      <c r="F594">
        <v>1059</v>
      </c>
      <c r="K594" t="e">
        <f>#REF!</f>
        <v>#REF!</v>
      </c>
      <c r="L594">
        <v>784</v>
      </c>
    </row>
    <row r="595" spans="5:12" x14ac:dyDescent="0.2">
      <c r="E595" t="e">
        <f>#REF!</f>
        <v>#REF!</v>
      </c>
      <c r="F595">
        <v>1060</v>
      </c>
      <c r="K595" t="e">
        <f>#REF!</f>
        <v>#REF!</v>
      </c>
      <c r="L595">
        <v>785</v>
      </c>
    </row>
    <row r="596" spans="5:12" x14ac:dyDescent="0.2">
      <c r="E596" t="e">
        <f>#REF!</f>
        <v>#REF!</v>
      </c>
      <c r="F596">
        <v>1061</v>
      </c>
      <c r="K596" t="e">
        <f>#REF!</f>
        <v>#REF!</v>
      </c>
      <c r="L596">
        <v>786</v>
      </c>
    </row>
    <row r="597" spans="5:12" x14ac:dyDescent="0.2">
      <c r="E597" t="e">
        <f>#REF!</f>
        <v>#REF!</v>
      </c>
      <c r="F597">
        <v>1062</v>
      </c>
      <c r="K597" t="e">
        <f>#REF!</f>
        <v>#REF!</v>
      </c>
      <c r="L597">
        <v>787</v>
      </c>
    </row>
    <row r="598" spans="5:12" x14ac:dyDescent="0.2">
      <c r="E598" t="e">
        <f>#REF!</f>
        <v>#REF!</v>
      </c>
      <c r="F598">
        <v>1063</v>
      </c>
      <c r="K598" t="e">
        <f>#REF!</f>
        <v>#REF!</v>
      </c>
      <c r="L598">
        <v>788</v>
      </c>
    </row>
    <row r="599" spans="5:12" x14ac:dyDescent="0.2">
      <c r="E599" t="e">
        <f>#REF!</f>
        <v>#REF!</v>
      </c>
      <c r="F599">
        <v>1064</v>
      </c>
      <c r="K599" t="e">
        <f>#REF!</f>
        <v>#REF!</v>
      </c>
      <c r="L599">
        <v>789</v>
      </c>
    </row>
    <row r="600" spans="5:12" x14ac:dyDescent="0.2">
      <c r="E600" t="e">
        <f>#REF!</f>
        <v>#REF!</v>
      </c>
      <c r="F600">
        <v>1065</v>
      </c>
      <c r="K600" t="e">
        <f>#REF!</f>
        <v>#REF!</v>
      </c>
      <c r="L600">
        <v>790</v>
      </c>
    </row>
    <row r="601" spans="5:12" x14ac:dyDescent="0.2">
      <c r="E601" t="e">
        <f>#REF!</f>
        <v>#REF!</v>
      </c>
      <c r="F601">
        <v>1066</v>
      </c>
      <c r="K601" t="e">
        <f>#REF!</f>
        <v>#REF!</v>
      </c>
      <c r="L601">
        <v>791</v>
      </c>
    </row>
    <row r="602" spans="5:12" x14ac:dyDescent="0.2">
      <c r="E602" t="e">
        <f>#REF!</f>
        <v>#REF!</v>
      </c>
      <c r="F602">
        <v>1067</v>
      </c>
      <c r="K602" t="e">
        <f>#REF!</f>
        <v>#REF!</v>
      </c>
      <c r="L602">
        <v>792</v>
      </c>
    </row>
    <row r="603" spans="5:12" x14ac:dyDescent="0.2">
      <c r="E603" t="e">
        <f>#REF!</f>
        <v>#REF!</v>
      </c>
      <c r="F603">
        <v>1068</v>
      </c>
      <c r="K603" t="e">
        <f>#REF!</f>
        <v>#REF!</v>
      </c>
      <c r="L603">
        <v>793</v>
      </c>
    </row>
    <row r="604" spans="5:12" x14ac:dyDescent="0.2">
      <c r="E604" t="e">
        <f>#REF!</f>
        <v>#REF!</v>
      </c>
      <c r="F604">
        <v>1069</v>
      </c>
      <c r="K604" t="e">
        <f>#REF!</f>
        <v>#REF!</v>
      </c>
      <c r="L604">
        <v>794</v>
      </c>
    </row>
    <row r="605" spans="5:12" x14ac:dyDescent="0.2">
      <c r="E605" t="e">
        <f>#REF!</f>
        <v>#REF!</v>
      </c>
      <c r="F605">
        <v>1070</v>
      </c>
      <c r="K605" t="e">
        <f>#REF!</f>
        <v>#REF!</v>
      </c>
      <c r="L605">
        <v>795</v>
      </c>
    </row>
    <row r="606" spans="5:12" x14ac:dyDescent="0.2">
      <c r="E606" t="e">
        <f>#REF!</f>
        <v>#REF!</v>
      </c>
      <c r="F606">
        <v>1071</v>
      </c>
      <c r="K606" t="e">
        <f>#REF!</f>
        <v>#REF!</v>
      </c>
      <c r="L606">
        <v>796</v>
      </c>
    </row>
    <row r="607" spans="5:12" x14ac:dyDescent="0.2">
      <c r="E607" t="e">
        <f>#REF!</f>
        <v>#REF!</v>
      </c>
      <c r="F607">
        <v>1072</v>
      </c>
      <c r="K607" t="e">
        <f>#REF!</f>
        <v>#REF!</v>
      </c>
      <c r="L607">
        <v>797</v>
      </c>
    </row>
    <row r="608" spans="5:12" x14ac:dyDescent="0.2">
      <c r="E608" t="e">
        <f>#REF!</f>
        <v>#REF!</v>
      </c>
      <c r="F608">
        <v>1073</v>
      </c>
      <c r="K608" t="e">
        <f>#REF!</f>
        <v>#REF!</v>
      </c>
      <c r="L608">
        <v>798</v>
      </c>
    </row>
    <row r="609" spans="5:12" x14ac:dyDescent="0.2">
      <c r="E609" t="e">
        <f>#REF!</f>
        <v>#REF!</v>
      </c>
      <c r="F609">
        <v>1074</v>
      </c>
      <c r="K609" t="e">
        <f>#REF!</f>
        <v>#REF!</v>
      </c>
      <c r="L609">
        <v>799</v>
      </c>
    </row>
    <row r="610" spans="5:12" x14ac:dyDescent="0.2">
      <c r="E610" t="e">
        <f>#REF!</f>
        <v>#REF!</v>
      </c>
      <c r="F610">
        <v>1075</v>
      </c>
      <c r="K610" t="e">
        <f>#REF!</f>
        <v>#REF!</v>
      </c>
      <c r="L610">
        <v>800</v>
      </c>
    </row>
    <row r="611" spans="5:12" x14ac:dyDescent="0.2">
      <c r="E611" t="e">
        <f>#REF!</f>
        <v>#REF!</v>
      </c>
      <c r="F611">
        <v>1076</v>
      </c>
      <c r="K611" t="e">
        <f>#REF!</f>
        <v>#REF!</v>
      </c>
      <c r="L611">
        <v>801</v>
      </c>
    </row>
    <row r="612" spans="5:12" x14ac:dyDescent="0.2">
      <c r="E612" t="e">
        <f>#REF!</f>
        <v>#REF!</v>
      </c>
      <c r="F612">
        <v>1077</v>
      </c>
      <c r="K612" t="e">
        <f>#REF!</f>
        <v>#REF!</v>
      </c>
      <c r="L612">
        <v>802</v>
      </c>
    </row>
    <row r="613" spans="5:12" x14ac:dyDescent="0.2">
      <c r="E613" t="e">
        <f>#REF!</f>
        <v>#REF!</v>
      </c>
      <c r="F613">
        <v>1078</v>
      </c>
      <c r="K613" t="e">
        <f>#REF!</f>
        <v>#REF!</v>
      </c>
      <c r="L613">
        <v>803</v>
      </c>
    </row>
    <row r="614" spans="5:12" x14ac:dyDescent="0.2">
      <c r="E614" t="e">
        <f>#REF!</f>
        <v>#REF!</v>
      </c>
      <c r="F614">
        <v>1079</v>
      </c>
      <c r="K614" t="e">
        <f>#REF!</f>
        <v>#REF!</v>
      </c>
      <c r="L614">
        <v>804</v>
      </c>
    </row>
    <row r="615" spans="5:12" x14ac:dyDescent="0.2">
      <c r="E615" t="e">
        <f>#REF!</f>
        <v>#REF!</v>
      </c>
      <c r="F615">
        <v>1080</v>
      </c>
      <c r="K615" t="e">
        <f>#REF!</f>
        <v>#REF!</v>
      </c>
      <c r="L615">
        <v>805</v>
      </c>
    </row>
    <row r="616" spans="5:12" x14ac:dyDescent="0.2">
      <c r="E616" t="e">
        <f>#REF!</f>
        <v>#REF!</v>
      </c>
      <c r="F616">
        <v>1081</v>
      </c>
      <c r="K616" t="e">
        <f>#REF!</f>
        <v>#REF!</v>
      </c>
      <c r="L616">
        <v>806</v>
      </c>
    </row>
    <row r="617" spans="5:12" x14ac:dyDescent="0.2">
      <c r="E617" t="e">
        <f>#REF!</f>
        <v>#REF!</v>
      </c>
      <c r="F617">
        <v>1082</v>
      </c>
      <c r="K617" t="e">
        <f>#REF!</f>
        <v>#REF!</v>
      </c>
      <c r="L617">
        <v>807</v>
      </c>
    </row>
    <row r="618" spans="5:12" x14ac:dyDescent="0.2">
      <c r="E618" t="e">
        <f>#REF!</f>
        <v>#REF!</v>
      </c>
      <c r="F618">
        <v>1083</v>
      </c>
      <c r="K618" t="e">
        <f>#REF!</f>
        <v>#REF!</v>
      </c>
      <c r="L618">
        <v>808</v>
      </c>
    </row>
    <row r="619" spans="5:12" x14ac:dyDescent="0.2">
      <c r="E619" t="e">
        <f>#REF!</f>
        <v>#REF!</v>
      </c>
      <c r="F619">
        <v>1084</v>
      </c>
      <c r="K619" t="e">
        <f>#REF!</f>
        <v>#REF!</v>
      </c>
      <c r="L619">
        <v>809</v>
      </c>
    </row>
    <row r="620" spans="5:12" x14ac:dyDescent="0.2">
      <c r="E620" t="e">
        <f>#REF!</f>
        <v>#REF!</v>
      </c>
      <c r="F620">
        <v>1085</v>
      </c>
      <c r="K620" t="e">
        <f>#REF!</f>
        <v>#REF!</v>
      </c>
      <c r="L620">
        <v>810</v>
      </c>
    </row>
    <row r="621" spans="5:12" x14ac:dyDescent="0.2">
      <c r="E621" t="e">
        <f>#REF!</f>
        <v>#REF!</v>
      </c>
      <c r="F621">
        <v>1086</v>
      </c>
      <c r="K621" t="e">
        <f>#REF!</f>
        <v>#REF!</v>
      </c>
      <c r="L621">
        <v>811</v>
      </c>
    </row>
    <row r="622" spans="5:12" x14ac:dyDescent="0.2">
      <c r="E622" t="e">
        <f>#REF!</f>
        <v>#REF!</v>
      </c>
      <c r="F622">
        <v>1087</v>
      </c>
      <c r="K622" t="e">
        <f>#REF!</f>
        <v>#REF!</v>
      </c>
      <c r="L622">
        <v>812</v>
      </c>
    </row>
    <row r="623" spans="5:12" x14ac:dyDescent="0.2">
      <c r="E623" t="e">
        <f>#REF!</f>
        <v>#REF!</v>
      </c>
      <c r="F623">
        <v>1088</v>
      </c>
      <c r="K623" t="e">
        <f>#REF!</f>
        <v>#REF!</v>
      </c>
      <c r="L623">
        <v>813</v>
      </c>
    </row>
    <row r="624" spans="5:12" x14ac:dyDescent="0.2">
      <c r="E624" t="e">
        <f>#REF!</f>
        <v>#REF!</v>
      </c>
      <c r="F624">
        <v>1089</v>
      </c>
      <c r="K624" t="e">
        <f>#REF!</f>
        <v>#REF!</v>
      </c>
      <c r="L624">
        <v>814</v>
      </c>
    </row>
    <row r="625" spans="5:12" x14ac:dyDescent="0.2">
      <c r="E625" t="e">
        <f>#REF!</f>
        <v>#REF!</v>
      </c>
      <c r="F625">
        <v>1090</v>
      </c>
      <c r="K625" t="e">
        <f>#REF!</f>
        <v>#REF!</v>
      </c>
      <c r="L625">
        <v>815</v>
      </c>
    </row>
    <row r="626" spans="5:12" x14ac:dyDescent="0.2">
      <c r="E626" t="e">
        <f>#REF!</f>
        <v>#REF!</v>
      </c>
      <c r="F626">
        <v>1091</v>
      </c>
      <c r="K626" t="e">
        <f>#REF!</f>
        <v>#REF!</v>
      </c>
      <c r="L626">
        <v>816</v>
      </c>
    </row>
    <row r="627" spans="5:12" x14ac:dyDescent="0.2">
      <c r="E627" t="e">
        <f>#REF!</f>
        <v>#REF!</v>
      </c>
      <c r="F627">
        <v>1092</v>
      </c>
      <c r="K627" t="e">
        <f>#REF!</f>
        <v>#REF!</v>
      </c>
      <c r="L627">
        <v>817</v>
      </c>
    </row>
    <row r="628" spans="5:12" x14ac:dyDescent="0.2">
      <c r="E628" t="e">
        <f>#REF!</f>
        <v>#REF!</v>
      </c>
      <c r="F628">
        <v>1093</v>
      </c>
      <c r="K628" t="e">
        <f>#REF!</f>
        <v>#REF!</v>
      </c>
      <c r="L628">
        <v>818</v>
      </c>
    </row>
    <row r="629" spans="5:12" x14ac:dyDescent="0.2">
      <c r="E629" t="e">
        <f>#REF!</f>
        <v>#REF!</v>
      </c>
      <c r="F629">
        <v>1094</v>
      </c>
      <c r="K629" t="e">
        <f>#REF!</f>
        <v>#REF!</v>
      </c>
      <c r="L629">
        <v>819</v>
      </c>
    </row>
    <row r="630" spans="5:12" x14ac:dyDescent="0.2">
      <c r="E630" t="e">
        <f>#REF!</f>
        <v>#REF!</v>
      </c>
      <c r="F630">
        <v>1095</v>
      </c>
      <c r="K630" t="e">
        <f>#REF!</f>
        <v>#REF!</v>
      </c>
      <c r="L630">
        <v>820</v>
      </c>
    </row>
    <row r="631" spans="5:12" x14ac:dyDescent="0.2">
      <c r="E631" t="e">
        <f>#REF!</f>
        <v>#REF!</v>
      </c>
      <c r="F631">
        <v>1096</v>
      </c>
      <c r="K631" t="e">
        <f>#REF!</f>
        <v>#REF!</v>
      </c>
      <c r="L631">
        <v>821</v>
      </c>
    </row>
    <row r="632" spans="5:12" x14ac:dyDescent="0.2">
      <c r="E632" t="e">
        <f>#REF!</f>
        <v>#REF!</v>
      </c>
      <c r="F632">
        <v>1097</v>
      </c>
      <c r="K632" t="e">
        <f>#REF!</f>
        <v>#REF!</v>
      </c>
      <c r="L632">
        <v>822</v>
      </c>
    </row>
    <row r="633" spans="5:12" x14ac:dyDescent="0.2">
      <c r="E633" t="e">
        <f>#REF!</f>
        <v>#REF!</v>
      </c>
      <c r="F633">
        <v>1098</v>
      </c>
      <c r="K633" t="e">
        <f>#REF!</f>
        <v>#REF!</v>
      </c>
      <c r="L633">
        <v>823</v>
      </c>
    </row>
    <row r="634" spans="5:12" x14ac:dyDescent="0.2">
      <c r="E634" t="e">
        <f>#REF!</f>
        <v>#REF!</v>
      </c>
      <c r="F634">
        <v>1099</v>
      </c>
      <c r="K634" t="e">
        <f>#REF!</f>
        <v>#REF!</v>
      </c>
      <c r="L634">
        <v>824</v>
      </c>
    </row>
    <row r="635" spans="5:12" x14ac:dyDescent="0.2">
      <c r="E635" t="e">
        <f>#REF!</f>
        <v>#REF!</v>
      </c>
      <c r="F635">
        <v>1100</v>
      </c>
      <c r="K635" t="e">
        <f>#REF!</f>
        <v>#REF!</v>
      </c>
      <c r="L635">
        <v>825</v>
      </c>
    </row>
    <row r="636" spans="5:12" x14ac:dyDescent="0.2">
      <c r="E636" t="e">
        <f>#REF!</f>
        <v>#REF!</v>
      </c>
      <c r="F636">
        <v>1101</v>
      </c>
      <c r="K636" t="e">
        <f>#REF!</f>
        <v>#REF!</v>
      </c>
      <c r="L636">
        <v>826</v>
      </c>
    </row>
    <row r="637" spans="5:12" x14ac:dyDescent="0.2">
      <c r="E637" t="e">
        <f>#REF!</f>
        <v>#REF!</v>
      </c>
      <c r="F637">
        <v>1102</v>
      </c>
      <c r="K637" t="e">
        <f>#REF!</f>
        <v>#REF!</v>
      </c>
      <c r="L637">
        <v>827</v>
      </c>
    </row>
    <row r="638" spans="5:12" x14ac:dyDescent="0.2">
      <c r="E638" t="e">
        <f>#REF!</f>
        <v>#REF!</v>
      </c>
      <c r="F638">
        <v>1103</v>
      </c>
      <c r="K638" t="e">
        <f>#REF!</f>
        <v>#REF!</v>
      </c>
      <c r="L638">
        <v>828</v>
      </c>
    </row>
    <row r="639" spans="5:12" x14ac:dyDescent="0.2">
      <c r="E639" t="e">
        <f>#REF!</f>
        <v>#REF!</v>
      </c>
      <c r="F639">
        <v>1104</v>
      </c>
      <c r="K639" t="e">
        <f>#REF!</f>
        <v>#REF!</v>
      </c>
      <c r="L639">
        <v>829</v>
      </c>
    </row>
    <row r="640" spans="5:12" x14ac:dyDescent="0.2">
      <c r="E640" t="e">
        <f>#REF!</f>
        <v>#REF!</v>
      </c>
      <c r="F640">
        <v>1105</v>
      </c>
      <c r="K640" t="e">
        <f>#REF!</f>
        <v>#REF!</v>
      </c>
      <c r="L640">
        <v>830</v>
      </c>
    </row>
    <row r="641" spans="5:12" x14ac:dyDescent="0.2">
      <c r="E641" t="e">
        <f>#REF!</f>
        <v>#REF!</v>
      </c>
      <c r="F641">
        <v>1106</v>
      </c>
      <c r="K641" t="e">
        <f>#REF!</f>
        <v>#REF!</v>
      </c>
      <c r="L641">
        <v>831</v>
      </c>
    </row>
    <row r="642" spans="5:12" x14ac:dyDescent="0.2">
      <c r="E642" t="e">
        <f>#REF!</f>
        <v>#REF!</v>
      </c>
      <c r="F642">
        <v>1107</v>
      </c>
      <c r="K642" t="e">
        <f>#REF!</f>
        <v>#REF!</v>
      </c>
      <c r="L642">
        <v>832</v>
      </c>
    </row>
    <row r="643" spans="5:12" x14ac:dyDescent="0.2">
      <c r="E643" t="e">
        <f>#REF!</f>
        <v>#REF!</v>
      </c>
      <c r="F643">
        <v>1108</v>
      </c>
      <c r="K643" t="e">
        <f>#REF!</f>
        <v>#REF!</v>
      </c>
      <c r="L643">
        <v>833</v>
      </c>
    </row>
    <row r="644" spans="5:12" x14ac:dyDescent="0.2">
      <c r="E644" t="e">
        <f>#REF!</f>
        <v>#REF!</v>
      </c>
      <c r="F644">
        <v>1109</v>
      </c>
      <c r="K644" t="e">
        <f>#REF!</f>
        <v>#REF!</v>
      </c>
      <c r="L644">
        <v>834</v>
      </c>
    </row>
    <row r="645" spans="5:12" x14ac:dyDescent="0.2">
      <c r="E645" t="e">
        <f>#REF!</f>
        <v>#REF!</v>
      </c>
      <c r="F645">
        <v>1110</v>
      </c>
      <c r="K645" t="e">
        <f>#REF!</f>
        <v>#REF!</v>
      </c>
      <c r="L645">
        <v>835</v>
      </c>
    </row>
    <row r="646" spans="5:12" x14ac:dyDescent="0.2">
      <c r="E646" t="e">
        <f>#REF!</f>
        <v>#REF!</v>
      </c>
      <c r="F646">
        <v>1111</v>
      </c>
      <c r="K646" t="e">
        <f>#REF!</f>
        <v>#REF!</v>
      </c>
      <c r="L646">
        <v>836</v>
      </c>
    </row>
    <row r="647" spans="5:12" x14ac:dyDescent="0.2">
      <c r="E647" t="e">
        <f>#REF!</f>
        <v>#REF!</v>
      </c>
      <c r="F647">
        <v>1112</v>
      </c>
      <c r="K647" t="e">
        <f>#REF!</f>
        <v>#REF!</v>
      </c>
      <c r="L647">
        <v>837</v>
      </c>
    </row>
    <row r="648" spans="5:12" x14ac:dyDescent="0.2">
      <c r="E648" t="e">
        <f>#REF!</f>
        <v>#REF!</v>
      </c>
      <c r="F648">
        <v>1113</v>
      </c>
      <c r="K648" t="e">
        <f>#REF!</f>
        <v>#REF!</v>
      </c>
      <c r="L648">
        <v>838</v>
      </c>
    </row>
    <row r="649" spans="5:12" x14ac:dyDescent="0.2">
      <c r="E649" t="e">
        <f>#REF!</f>
        <v>#REF!</v>
      </c>
      <c r="F649">
        <v>1114</v>
      </c>
      <c r="K649" t="e">
        <f>#REF!</f>
        <v>#REF!</v>
      </c>
      <c r="L649">
        <v>839</v>
      </c>
    </row>
    <row r="650" spans="5:12" x14ac:dyDescent="0.2">
      <c r="E650" t="e">
        <f>#REF!</f>
        <v>#REF!</v>
      </c>
      <c r="F650">
        <v>1115</v>
      </c>
      <c r="K650" t="e">
        <f>#REF!</f>
        <v>#REF!</v>
      </c>
      <c r="L650">
        <v>840</v>
      </c>
    </row>
    <row r="651" spans="5:12" x14ac:dyDescent="0.2">
      <c r="E651" t="e">
        <f>#REF!</f>
        <v>#REF!</v>
      </c>
      <c r="F651">
        <v>1116</v>
      </c>
      <c r="K651" t="e">
        <f>#REF!</f>
        <v>#REF!</v>
      </c>
      <c r="L651">
        <v>841</v>
      </c>
    </row>
    <row r="652" spans="5:12" x14ac:dyDescent="0.2">
      <c r="E652" t="e">
        <f>#REF!</f>
        <v>#REF!</v>
      </c>
      <c r="F652">
        <v>1117</v>
      </c>
      <c r="K652" t="e">
        <f>#REF!</f>
        <v>#REF!</v>
      </c>
      <c r="L652">
        <v>842</v>
      </c>
    </row>
    <row r="653" spans="5:12" x14ac:dyDescent="0.2">
      <c r="E653" t="e">
        <f>#REF!</f>
        <v>#REF!</v>
      </c>
      <c r="F653">
        <v>1118</v>
      </c>
      <c r="K653" t="e">
        <f>#REF!</f>
        <v>#REF!</v>
      </c>
      <c r="L653">
        <v>843</v>
      </c>
    </row>
    <row r="654" spans="5:12" x14ac:dyDescent="0.2">
      <c r="E654" t="e">
        <f>#REF!</f>
        <v>#REF!</v>
      </c>
      <c r="F654">
        <v>1119</v>
      </c>
      <c r="K654" t="e">
        <f>#REF!</f>
        <v>#REF!</v>
      </c>
      <c r="L654">
        <v>844</v>
      </c>
    </row>
    <row r="655" spans="5:12" x14ac:dyDescent="0.2">
      <c r="E655" t="e">
        <f>#REF!</f>
        <v>#REF!</v>
      </c>
      <c r="F655">
        <v>1120</v>
      </c>
      <c r="K655" t="e">
        <f>#REF!</f>
        <v>#REF!</v>
      </c>
      <c r="L655">
        <v>845</v>
      </c>
    </row>
    <row r="656" spans="5:12" x14ac:dyDescent="0.2">
      <c r="E656" t="e">
        <f>#REF!</f>
        <v>#REF!</v>
      </c>
      <c r="F656">
        <v>1121</v>
      </c>
      <c r="K656" t="e">
        <f>#REF!</f>
        <v>#REF!</v>
      </c>
      <c r="L656">
        <v>846</v>
      </c>
    </row>
    <row r="657" spans="5:12" x14ac:dyDescent="0.2">
      <c r="E657" t="e">
        <f>#REF!</f>
        <v>#REF!</v>
      </c>
      <c r="F657">
        <v>1122</v>
      </c>
      <c r="K657" t="e">
        <f>#REF!</f>
        <v>#REF!</v>
      </c>
      <c r="L657">
        <v>847</v>
      </c>
    </row>
    <row r="658" spans="5:12" x14ac:dyDescent="0.2">
      <c r="E658" t="e">
        <f>#REF!</f>
        <v>#REF!</v>
      </c>
      <c r="F658">
        <v>1123</v>
      </c>
      <c r="K658" t="e">
        <f>#REF!</f>
        <v>#REF!</v>
      </c>
      <c r="L658">
        <v>848</v>
      </c>
    </row>
    <row r="659" spans="5:12" x14ac:dyDescent="0.2">
      <c r="E659" t="e">
        <f>#REF!</f>
        <v>#REF!</v>
      </c>
      <c r="F659">
        <v>1124</v>
      </c>
      <c r="K659" t="e">
        <f>#REF!</f>
        <v>#REF!</v>
      </c>
      <c r="L659">
        <v>849</v>
      </c>
    </row>
    <row r="660" spans="5:12" x14ac:dyDescent="0.2">
      <c r="E660" t="e">
        <f>#REF!</f>
        <v>#REF!</v>
      </c>
      <c r="F660">
        <v>1125</v>
      </c>
      <c r="K660" t="e">
        <f>#REF!</f>
        <v>#REF!</v>
      </c>
      <c r="L660">
        <v>850</v>
      </c>
    </row>
    <row r="661" spans="5:12" x14ac:dyDescent="0.2">
      <c r="E661" t="e">
        <f>#REF!</f>
        <v>#REF!</v>
      </c>
      <c r="F661">
        <v>1126</v>
      </c>
      <c r="K661" t="e">
        <f>#REF!</f>
        <v>#REF!</v>
      </c>
      <c r="L661">
        <v>851</v>
      </c>
    </row>
    <row r="662" spans="5:12" x14ac:dyDescent="0.2">
      <c r="E662" t="e">
        <f>#REF!</f>
        <v>#REF!</v>
      </c>
      <c r="F662">
        <v>1127</v>
      </c>
      <c r="K662" t="e">
        <f>#REF!</f>
        <v>#REF!</v>
      </c>
      <c r="L662">
        <v>852</v>
      </c>
    </row>
    <row r="663" spans="5:12" x14ac:dyDescent="0.2">
      <c r="E663" t="e">
        <f>#REF!</f>
        <v>#REF!</v>
      </c>
      <c r="F663">
        <v>1128</v>
      </c>
      <c r="K663" t="e">
        <f>#REF!</f>
        <v>#REF!</v>
      </c>
      <c r="L663">
        <v>853</v>
      </c>
    </row>
    <row r="664" spans="5:12" x14ac:dyDescent="0.2">
      <c r="E664" t="e">
        <f>#REF!</f>
        <v>#REF!</v>
      </c>
      <c r="F664">
        <v>1129</v>
      </c>
      <c r="K664" t="e">
        <f>#REF!</f>
        <v>#REF!</v>
      </c>
      <c r="L664">
        <v>854</v>
      </c>
    </row>
    <row r="665" spans="5:12" x14ac:dyDescent="0.2">
      <c r="E665" t="e">
        <f>#REF!</f>
        <v>#REF!</v>
      </c>
      <c r="F665">
        <v>1130</v>
      </c>
      <c r="K665" t="e">
        <f>#REF!</f>
        <v>#REF!</v>
      </c>
      <c r="L665">
        <v>855</v>
      </c>
    </row>
    <row r="666" spans="5:12" x14ac:dyDescent="0.2">
      <c r="E666" t="e">
        <f>#REF!</f>
        <v>#REF!</v>
      </c>
      <c r="F666">
        <v>1131</v>
      </c>
      <c r="K666" t="e">
        <f>#REF!</f>
        <v>#REF!</v>
      </c>
      <c r="L666">
        <v>856</v>
      </c>
    </row>
    <row r="667" spans="5:12" x14ac:dyDescent="0.2">
      <c r="E667" t="e">
        <f>#REF!</f>
        <v>#REF!</v>
      </c>
      <c r="F667">
        <v>1132</v>
      </c>
      <c r="K667" t="e">
        <f>#REF!</f>
        <v>#REF!</v>
      </c>
      <c r="L667">
        <v>857</v>
      </c>
    </row>
    <row r="668" spans="5:12" x14ac:dyDescent="0.2">
      <c r="E668" t="e">
        <f>#REF!</f>
        <v>#REF!</v>
      </c>
      <c r="F668">
        <v>1133</v>
      </c>
      <c r="K668" t="e">
        <f>#REF!</f>
        <v>#REF!</v>
      </c>
      <c r="L668">
        <v>858</v>
      </c>
    </row>
    <row r="669" spans="5:12" x14ac:dyDescent="0.2">
      <c r="E669" t="e">
        <f>#REF!</f>
        <v>#REF!</v>
      </c>
      <c r="F669">
        <v>1134</v>
      </c>
      <c r="K669" t="e">
        <f>#REF!</f>
        <v>#REF!</v>
      </c>
      <c r="L669">
        <v>859</v>
      </c>
    </row>
    <row r="670" spans="5:12" x14ac:dyDescent="0.2">
      <c r="E670" t="e">
        <f>#REF!</f>
        <v>#REF!</v>
      </c>
      <c r="F670">
        <v>1135</v>
      </c>
      <c r="K670" t="e">
        <f>#REF!</f>
        <v>#REF!</v>
      </c>
      <c r="L670">
        <v>860</v>
      </c>
    </row>
    <row r="671" spans="5:12" x14ac:dyDescent="0.2">
      <c r="E671" t="e">
        <f>#REF!</f>
        <v>#REF!</v>
      </c>
      <c r="F671">
        <v>1136</v>
      </c>
      <c r="K671" t="e">
        <f>#REF!</f>
        <v>#REF!</v>
      </c>
      <c r="L671">
        <v>861</v>
      </c>
    </row>
    <row r="672" spans="5:12" x14ac:dyDescent="0.2">
      <c r="E672" t="e">
        <f>#REF!</f>
        <v>#REF!</v>
      </c>
      <c r="F672">
        <v>1137</v>
      </c>
      <c r="K672" t="e">
        <f>#REF!</f>
        <v>#REF!</v>
      </c>
      <c r="L672">
        <v>862</v>
      </c>
    </row>
    <row r="673" spans="5:12" x14ac:dyDescent="0.2">
      <c r="E673" t="e">
        <f>#REF!</f>
        <v>#REF!</v>
      </c>
      <c r="F673">
        <v>1138</v>
      </c>
      <c r="K673" t="e">
        <f>#REF!</f>
        <v>#REF!</v>
      </c>
      <c r="L673">
        <v>863</v>
      </c>
    </row>
    <row r="674" spans="5:12" x14ac:dyDescent="0.2">
      <c r="E674" t="e">
        <f>#REF!</f>
        <v>#REF!</v>
      </c>
      <c r="F674">
        <v>1139</v>
      </c>
      <c r="K674" t="e">
        <f>#REF!</f>
        <v>#REF!</v>
      </c>
      <c r="L674">
        <v>864</v>
      </c>
    </row>
    <row r="675" spans="5:12" x14ac:dyDescent="0.2">
      <c r="E675" t="e">
        <f>#REF!</f>
        <v>#REF!</v>
      </c>
      <c r="F675">
        <v>1140</v>
      </c>
      <c r="K675" t="e">
        <f>#REF!</f>
        <v>#REF!</v>
      </c>
      <c r="L675">
        <v>865</v>
      </c>
    </row>
    <row r="676" spans="5:12" x14ac:dyDescent="0.2">
      <c r="E676" t="e">
        <f>#REF!</f>
        <v>#REF!</v>
      </c>
      <c r="F676">
        <v>1141</v>
      </c>
      <c r="K676" t="e">
        <f>#REF!</f>
        <v>#REF!</v>
      </c>
      <c r="L676">
        <v>866</v>
      </c>
    </row>
    <row r="677" spans="5:12" x14ac:dyDescent="0.2">
      <c r="E677" t="e">
        <f>#REF!</f>
        <v>#REF!</v>
      </c>
      <c r="F677">
        <v>1142</v>
      </c>
      <c r="K677" t="e">
        <f>#REF!</f>
        <v>#REF!</v>
      </c>
      <c r="L677">
        <v>867</v>
      </c>
    </row>
    <row r="678" spans="5:12" x14ac:dyDescent="0.2">
      <c r="E678" t="e">
        <f>#REF!</f>
        <v>#REF!</v>
      </c>
      <c r="F678">
        <v>1143</v>
      </c>
      <c r="K678" t="e">
        <f>#REF!</f>
        <v>#REF!</v>
      </c>
      <c r="L678">
        <v>868</v>
      </c>
    </row>
    <row r="679" spans="5:12" x14ac:dyDescent="0.2">
      <c r="E679" t="e">
        <f>#REF!</f>
        <v>#REF!</v>
      </c>
      <c r="F679">
        <v>1144</v>
      </c>
      <c r="K679" t="e">
        <f>#REF!</f>
        <v>#REF!</v>
      </c>
      <c r="L679">
        <v>869</v>
      </c>
    </row>
    <row r="680" spans="5:12" x14ac:dyDescent="0.2">
      <c r="E680" t="e">
        <f>#REF!</f>
        <v>#REF!</v>
      </c>
      <c r="F680">
        <v>1145</v>
      </c>
      <c r="K680" t="e">
        <f>#REF!</f>
        <v>#REF!</v>
      </c>
      <c r="L680">
        <v>870</v>
      </c>
    </row>
    <row r="681" spans="5:12" x14ac:dyDescent="0.2">
      <c r="E681" t="e">
        <f>#REF!</f>
        <v>#REF!</v>
      </c>
      <c r="F681">
        <v>1146</v>
      </c>
      <c r="K681" t="e">
        <f>#REF!</f>
        <v>#REF!</v>
      </c>
      <c r="L681">
        <v>871</v>
      </c>
    </row>
    <row r="682" spans="5:12" x14ac:dyDescent="0.2">
      <c r="E682" t="e">
        <f>#REF!</f>
        <v>#REF!</v>
      </c>
      <c r="F682">
        <v>1147</v>
      </c>
      <c r="K682" t="e">
        <f>#REF!</f>
        <v>#REF!</v>
      </c>
      <c r="L682">
        <v>872</v>
      </c>
    </row>
    <row r="683" spans="5:12" x14ac:dyDescent="0.2">
      <c r="E683" t="e">
        <f>#REF!</f>
        <v>#REF!</v>
      </c>
      <c r="F683">
        <v>1148</v>
      </c>
      <c r="K683" t="e">
        <f>#REF!</f>
        <v>#REF!</v>
      </c>
      <c r="L683">
        <v>873</v>
      </c>
    </row>
    <row r="684" spans="5:12" x14ac:dyDescent="0.2">
      <c r="E684" t="e">
        <f>#REF!</f>
        <v>#REF!</v>
      </c>
      <c r="F684">
        <v>1149</v>
      </c>
      <c r="K684" t="e">
        <f>#REF!</f>
        <v>#REF!</v>
      </c>
      <c r="L684">
        <v>874</v>
      </c>
    </row>
    <row r="685" spans="5:12" x14ac:dyDescent="0.2">
      <c r="E685" t="e">
        <f>#REF!</f>
        <v>#REF!</v>
      </c>
      <c r="F685">
        <v>1150</v>
      </c>
      <c r="K685" t="e">
        <f>#REF!</f>
        <v>#REF!</v>
      </c>
      <c r="L685">
        <v>875</v>
      </c>
    </row>
    <row r="686" spans="5:12" x14ac:dyDescent="0.2">
      <c r="E686" t="e">
        <f>#REF!</f>
        <v>#REF!</v>
      </c>
      <c r="F686">
        <v>1151</v>
      </c>
      <c r="K686" t="e">
        <f>#REF!</f>
        <v>#REF!</v>
      </c>
      <c r="L686">
        <v>876</v>
      </c>
    </row>
    <row r="687" spans="5:12" x14ac:dyDescent="0.2">
      <c r="E687" t="e">
        <f>#REF!</f>
        <v>#REF!</v>
      </c>
      <c r="F687">
        <v>1152</v>
      </c>
      <c r="K687" t="e">
        <f>#REF!</f>
        <v>#REF!</v>
      </c>
      <c r="L687">
        <v>877</v>
      </c>
    </row>
    <row r="688" spans="5:12" x14ac:dyDescent="0.2">
      <c r="E688" t="e">
        <f>#REF!</f>
        <v>#REF!</v>
      </c>
      <c r="F688">
        <v>1153</v>
      </c>
      <c r="K688" t="e">
        <f>#REF!</f>
        <v>#REF!</v>
      </c>
      <c r="L688">
        <v>878</v>
      </c>
    </row>
    <row r="689" spans="5:12" x14ac:dyDescent="0.2">
      <c r="E689" t="e">
        <f>#REF!</f>
        <v>#REF!</v>
      </c>
      <c r="F689">
        <v>1154</v>
      </c>
      <c r="K689" t="e">
        <f>#REF!</f>
        <v>#REF!</v>
      </c>
      <c r="L689">
        <v>879</v>
      </c>
    </row>
    <row r="690" spans="5:12" x14ac:dyDescent="0.2">
      <c r="E690" t="e">
        <f>#REF!</f>
        <v>#REF!</v>
      </c>
      <c r="F690">
        <v>1155</v>
      </c>
      <c r="K690" t="e">
        <f>#REF!</f>
        <v>#REF!</v>
      </c>
      <c r="L690">
        <v>880</v>
      </c>
    </row>
    <row r="691" spans="5:12" x14ac:dyDescent="0.2">
      <c r="E691" t="e">
        <f>#REF!</f>
        <v>#REF!</v>
      </c>
      <c r="F691">
        <v>1156</v>
      </c>
      <c r="K691" t="e">
        <f>#REF!</f>
        <v>#REF!</v>
      </c>
      <c r="L691">
        <v>881</v>
      </c>
    </row>
    <row r="692" spans="5:12" x14ac:dyDescent="0.2">
      <c r="E692" t="e">
        <f>#REF!</f>
        <v>#REF!</v>
      </c>
      <c r="F692">
        <v>1157</v>
      </c>
      <c r="K692" t="e">
        <f>#REF!</f>
        <v>#REF!</v>
      </c>
      <c r="L692">
        <v>882</v>
      </c>
    </row>
    <row r="693" spans="5:12" x14ac:dyDescent="0.2">
      <c r="E693" t="e">
        <f>#REF!</f>
        <v>#REF!</v>
      </c>
      <c r="F693">
        <v>1158</v>
      </c>
      <c r="K693" t="e">
        <f>#REF!</f>
        <v>#REF!</v>
      </c>
      <c r="L693">
        <v>883</v>
      </c>
    </row>
    <row r="694" spans="5:12" x14ac:dyDescent="0.2">
      <c r="E694" t="e">
        <f>#REF!</f>
        <v>#REF!</v>
      </c>
      <c r="F694">
        <v>1159</v>
      </c>
      <c r="K694" t="e">
        <f>#REF!</f>
        <v>#REF!</v>
      </c>
      <c r="L694">
        <v>884</v>
      </c>
    </row>
    <row r="695" spans="5:12" x14ac:dyDescent="0.2">
      <c r="E695" t="e">
        <f>#REF!</f>
        <v>#REF!</v>
      </c>
      <c r="F695">
        <v>1160</v>
      </c>
      <c r="K695" t="e">
        <f>#REF!</f>
        <v>#REF!</v>
      </c>
      <c r="L695">
        <v>885</v>
      </c>
    </row>
    <row r="696" spans="5:12" x14ac:dyDescent="0.2">
      <c r="E696" t="e">
        <f>#REF!</f>
        <v>#REF!</v>
      </c>
      <c r="F696">
        <v>1161</v>
      </c>
      <c r="K696" t="e">
        <f>#REF!</f>
        <v>#REF!</v>
      </c>
      <c r="L696">
        <v>886</v>
      </c>
    </row>
    <row r="697" spans="5:12" x14ac:dyDescent="0.2">
      <c r="E697" t="e">
        <f>#REF!</f>
        <v>#REF!</v>
      </c>
      <c r="F697">
        <v>1162</v>
      </c>
      <c r="K697" t="e">
        <f>#REF!</f>
        <v>#REF!</v>
      </c>
      <c r="L697">
        <v>887</v>
      </c>
    </row>
    <row r="698" spans="5:12" x14ac:dyDescent="0.2">
      <c r="E698" t="e">
        <f>#REF!</f>
        <v>#REF!</v>
      </c>
      <c r="F698">
        <v>1163</v>
      </c>
      <c r="K698" t="e">
        <f>#REF!</f>
        <v>#REF!</v>
      </c>
      <c r="L698">
        <v>888</v>
      </c>
    </row>
    <row r="699" spans="5:12" x14ac:dyDescent="0.2">
      <c r="E699" t="e">
        <f>#REF!</f>
        <v>#REF!</v>
      </c>
      <c r="F699">
        <v>1164</v>
      </c>
      <c r="K699" t="e">
        <f>#REF!</f>
        <v>#REF!</v>
      </c>
      <c r="L699">
        <v>889</v>
      </c>
    </row>
    <row r="700" spans="5:12" x14ac:dyDescent="0.2">
      <c r="E700" t="e">
        <f>#REF!</f>
        <v>#REF!</v>
      </c>
      <c r="F700">
        <v>1165</v>
      </c>
      <c r="K700" t="e">
        <f>#REF!</f>
        <v>#REF!</v>
      </c>
      <c r="L700">
        <v>890</v>
      </c>
    </row>
    <row r="701" spans="5:12" x14ac:dyDescent="0.2">
      <c r="E701" t="e">
        <f>#REF!</f>
        <v>#REF!</v>
      </c>
      <c r="F701">
        <v>1166</v>
      </c>
      <c r="K701" t="e">
        <f>#REF!</f>
        <v>#REF!</v>
      </c>
      <c r="L701">
        <v>891</v>
      </c>
    </row>
    <row r="702" spans="5:12" x14ac:dyDescent="0.2">
      <c r="E702" t="e">
        <f>#REF!</f>
        <v>#REF!</v>
      </c>
      <c r="F702">
        <v>1167</v>
      </c>
      <c r="K702" t="e">
        <f>#REF!</f>
        <v>#REF!</v>
      </c>
      <c r="L702">
        <v>892</v>
      </c>
    </row>
    <row r="703" spans="5:12" x14ac:dyDescent="0.2">
      <c r="E703" t="e">
        <f>#REF!</f>
        <v>#REF!</v>
      </c>
      <c r="F703">
        <v>1168</v>
      </c>
      <c r="K703" t="e">
        <f>#REF!</f>
        <v>#REF!</v>
      </c>
      <c r="L703">
        <v>893</v>
      </c>
    </row>
    <row r="704" spans="5:12" x14ac:dyDescent="0.2">
      <c r="E704" t="e">
        <f>#REF!</f>
        <v>#REF!</v>
      </c>
      <c r="F704">
        <v>1169</v>
      </c>
      <c r="K704" t="e">
        <f>#REF!</f>
        <v>#REF!</v>
      </c>
      <c r="L704">
        <v>894</v>
      </c>
    </row>
    <row r="705" spans="5:12" x14ac:dyDescent="0.2">
      <c r="E705" t="e">
        <f>#REF!</f>
        <v>#REF!</v>
      </c>
      <c r="F705">
        <v>1170</v>
      </c>
      <c r="K705" t="e">
        <f>#REF!</f>
        <v>#REF!</v>
      </c>
      <c r="L705">
        <v>895</v>
      </c>
    </row>
    <row r="706" spans="5:12" x14ac:dyDescent="0.2">
      <c r="E706" t="e">
        <f>#REF!</f>
        <v>#REF!</v>
      </c>
      <c r="F706">
        <v>1171</v>
      </c>
      <c r="K706" t="e">
        <f>#REF!</f>
        <v>#REF!</v>
      </c>
      <c r="L706">
        <v>896</v>
      </c>
    </row>
    <row r="707" spans="5:12" x14ac:dyDescent="0.2">
      <c r="E707" t="e">
        <f>#REF!</f>
        <v>#REF!</v>
      </c>
      <c r="F707">
        <v>1172</v>
      </c>
      <c r="K707" t="e">
        <f>#REF!</f>
        <v>#REF!</v>
      </c>
      <c r="L707">
        <v>897</v>
      </c>
    </row>
    <row r="708" spans="5:12" x14ac:dyDescent="0.2">
      <c r="E708" t="e">
        <f>#REF!</f>
        <v>#REF!</v>
      </c>
      <c r="F708">
        <v>1173</v>
      </c>
      <c r="K708" t="e">
        <f>#REF!</f>
        <v>#REF!</v>
      </c>
      <c r="L708">
        <v>898</v>
      </c>
    </row>
    <row r="709" spans="5:12" x14ac:dyDescent="0.2">
      <c r="E709" t="e">
        <f>#REF!</f>
        <v>#REF!</v>
      </c>
      <c r="F709">
        <v>1174</v>
      </c>
      <c r="K709" t="e">
        <f>#REF!</f>
        <v>#REF!</v>
      </c>
      <c r="L709">
        <v>899</v>
      </c>
    </row>
    <row r="710" spans="5:12" x14ac:dyDescent="0.2">
      <c r="E710" t="e">
        <f>#REF!</f>
        <v>#REF!</v>
      </c>
      <c r="F710">
        <v>1175</v>
      </c>
      <c r="K710" t="e">
        <f>#REF!</f>
        <v>#REF!</v>
      </c>
      <c r="L710">
        <v>900</v>
      </c>
    </row>
    <row r="711" spans="5:12" x14ac:dyDescent="0.2">
      <c r="E711" t="e">
        <f>#REF!</f>
        <v>#REF!</v>
      </c>
      <c r="F711">
        <v>1176</v>
      </c>
      <c r="K711" t="e">
        <f>#REF!</f>
        <v>#REF!</v>
      </c>
      <c r="L711">
        <v>901</v>
      </c>
    </row>
    <row r="712" spans="5:12" x14ac:dyDescent="0.2">
      <c r="E712" t="e">
        <f>#REF!</f>
        <v>#REF!</v>
      </c>
      <c r="F712">
        <v>1177</v>
      </c>
      <c r="K712" t="e">
        <f>#REF!</f>
        <v>#REF!</v>
      </c>
      <c r="L712">
        <v>902</v>
      </c>
    </row>
    <row r="713" spans="5:12" x14ac:dyDescent="0.2">
      <c r="E713" t="e">
        <f>#REF!</f>
        <v>#REF!</v>
      </c>
      <c r="F713">
        <v>1178</v>
      </c>
      <c r="K713" t="e">
        <f>#REF!</f>
        <v>#REF!</v>
      </c>
      <c r="L713">
        <v>903</v>
      </c>
    </row>
    <row r="714" spans="5:12" x14ac:dyDescent="0.2">
      <c r="E714" t="e">
        <f>#REF!</f>
        <v>#REF!</v>
      </c>
      <c r="F714">
        <v>1179</v>
      </c>
      <c r="K714" t="e">
        <f>#REF!</f>
        <v>#REF!</v>
      </c>
      <c r="L714">
        <v>904</v>
      </c>
    </row>
    <row r="715" spans="5:12" x14ac:dyDescent="0.2">
      <c r="E715" t="e">
        <f>#REF!</f>
        <v>#REF!</v>
      </c>
      <c r="F715">
        <v>1180</v>
      </c>
      <c r="K715" t="e">
        <f>#REF!</f>
        <v>#REF!</v>
      </c>
      <c r="L715">
        <v>905</v>
      </c>
    </row>
    <row r="716" spans="5:12" x14ac:dyDescent="0.2">
      <c r="E716" t="e">
        <f>#REF!</f>
        <v>#REF!</v>
      </c>
      <c r="F716">
        <v>1181</v>
      </c>
      <c r="K716" t="e">
        <f>#REF!</f>
        <v>#REF!</v>
      </c>
      <c r="L716">
        <v>906</v>
      </c>
    </row>
    <row r="717" spans="5:12" x14ac:dyDescent="0.2">
      <c r="E717" t="e">
        <f>#REF!</f>
        <v>#REF!</v>
      </c>
      <c r="F717">
        <v>1182</v>
      </c>
      <c r="K717" t="e">
        <f>#REF!</f>
        <v>#REF!</v>
      </c>
      <c r="L717">
        <v>907</v>
      </c>
    </row>
    <row r="718" spans="5:12" x14ac:dyDescent="0.2">
      <c r="E718" t="e">
        <f>#REF!</f>
        <v>#REF!</v>
      </c>
      <c r="F718">
        <v>1183</v>
      </c>
      <c r="K718" t="e">
        <f>#REF!</f>
        <v>#REF!</v>
      </c>
      <c r="L718">
        <v>908</v>
      </c>
    </row>
    <row r="719" spans="5:12" x14ac:dyDescent="0.2">
      <c r="E719" t="e">
        <f>#REF!</f>
        <v>#REF!</v>
      </c>
      <c r="F719">
        <v>1184</v>
      </c>
      <c r="K719" t="e">
        <f>#REF!</f>
        <v>#REF!</v>
      </c>
      <c r="L719">
        <v>909</v>
      </c>
    </row>
    <row r="720" spans="5:12" x14ac:dyDescent="0.2">
      <c r="E720" t="e">
        <f>#REF!</f>
        <v>#REF!</v>
      </c>
      <c r="F720">
        <v>1185</v>
      </c>
      <c r="K720" t="e">
        <f>#REF!</f>
        <v>#REF!</v>
      </c>
      <c r="L720">
        <v>910</v>
      </c>
    </row>
    <row r="721" spans="5:12" x14ac:dyDescent="0.2">
      <c r="E721" t="e">
        <f>#REF!</f>
        <v>#REF!</v>
      </c>
      <c r="F721">
        <v>1186</v>
      </c>
      <c r="K721" t="e">
        <f>#REF!</f>
        <v>#REF!</v>
      </c>
      <c r="L721">
        <v>911</v>
      </c>
    </row>
    <row r="722" spans="5:12" x14ac:dyDescent="0.2">
      <c r="E722" t="e">
        <f>#REF!</f>
        <v>#REF!</v>
      </c>
      <c r="F722">
        <v>1187</v>
      </c>
      <c r="K722" t="e">
        <f>#REF!</f>
        <v>#REF!</v>
      </c>
      <c r="L722">
        <v>912</v>
      </c>
    </row>
    <row r="723" spans="5:12" x14ac:dyDescent="0.2">
      <c r="E723" t="e">
        <f>#REF!</f>
        <v>#REF!</v>
      </c>
      <c r="F723">
        <v>1188</v>
      </c>
      <c r="K723" t="e">
        <f>#REF!</f>
        <v>#REF!</v>
      </c>
      <c r="L723">
        <v>913</v>
      </c>
    </row>
    <row r="724" spans="5:12" x14ac:dyDescent="0.2">
      <c r="E724" t="e">
        <f>#REF!</f>
        <v>#REF!</v>
      </c>
      <c r="F724">
        <v>1189</v>
      </c>
      <c r="K724" t="e">
        <f>#REF!</f>
        <v>#REF!</v>
      </c>
      <c r="L724">
        <v>914</v>
      </c>
    </row>
    <row r="725" spans="5:12" x14ac:dyDescent="0.2">
      <c r="E725" t="e">
        <f>#REF!</f>
        <v>#REF!</v>
      </c>
      <c r="F725">
        <v>1190</v>
      </c>
      <c r="K725" t="e">
        <f>#REF!</f>
        <v>#REF!</v>
      </c>
      <c r="L725">
        <v>915</v>
      </c>
    </row>
    <row r="726" spans="5:12" x14ac:dyDescent="0.2">
      <c r="E726" t="e">
        <f>#REF!</f>
        <v>#REF!</v>
      </c>
      <c r="F726">
        <v>1191</v>
      </c>
      <c r="K726" t="e">
        <f>#REF!</f>
        <v>#REF!</v>
      </c>
      <c r="L726">
        <v>916</v>
      </c>
    </row>
    <row r="727" spans="5:12" x14ac:dyDescent="0.2">
      <c r="E727" t="e">
        <f>#REF!</f>
        <v>#REF!</v>
      </c>
      <c r="F727">
        <v>1192</v>
      </c>
      <c r="K727" t="e">
        <f>#REF!</f>
        <v>#REF!</v>
      </c>
      <c r="L727">
        <v>917</v>
      </c>
    </row>
    <row r="728" spans="5:12" x14ac:dyDescent="0.2">
      <c r="E728" t="e">
        <f>#REF!</f>
        <v>#REF!</v>
      </c>
      <c r="F728">
        <v>1193</v>
      </c>
      <c r="K728" t="e">
        <f>#REF!</f>
        <v>#REF!</v>
      </c>
      <c r="L728">
        <v>918</v>
      </c>
    </row>
    <row r="729" spans="5:12" x14ac:dyDescent="0.2">
      <c r="E729" t="e">
        <f>#REF!</f>
        <v>#REF!</v>
      </c>
      <c r="F729">
        <v>1194</v>
      </c>
      <c r="K729" t="e">
        <f>#REF!</f>
        <v>#REF!</v>
      </c>
      <c r="L729">
        <v>919</v>
      </c>
    </row>
    <row r="730" spans="5:12" x14ac:dyDescent="0.2">
      <c r="E730" t="e">
        <f>#REF!</f>
        <v>#REF!</v>
      </c>
      <c r="F730">
        <v>1195</v>
      </c>
      <c r="K730" t="e">
        <f>#REF!</f>
        <v>#REF!</v>
      </c>
      <c r="L730">
        <v>920</v>
      </c>
    </row>
    <row r="731" spans="5:12" x14ac:dyDescent="0.2">
      <c r="E731" t="e">
        <f>#REF!</f>
        <v>#REF!</v>
      </c>
      <c r="F731">
        <v>1196</v>
      </c>
      <c r="K731" t="e">
        <f>#REF!</f>
        <v>#REF!</v>
      </c>
      <c r="L731">
        <v>921</v>
      </c>
    </row>
    <row r="732" spans="5:12" x14ac:dyDescent="0.2">
      <c r="E732" t="e">
        <f>#REF!</f>
        <v>#REF!</v>
      </c>
      <c r="F732">
        <v>1197</v>
      </c>
      <c r="K732" t="e">
        <f>#REF!</f>
        <v>#REF!</v>
      </c>
      <c r="L732">
        <v>922</v>
      </c>
    </row>
    <row r="733" spans="5:12" x14ac:dyDescent="0.2">
      <c r="E733" t="e">
        <f>#REF!</f>
        <v>#REF!</v>
      </c>
      <c r="F733">
        <v>1198</v>
      </c>
      <c r="K733" t="e">
        <f>#REF!</f>
        <v>#REF!</v>
      </c>
      <c r="L733">
        <v>923</v>
      </c>
    </row>
    <row r="734" spans="5:12" x14ac:dyDescent="0.2">
      <c r="E734" t="e">
        <f>#REF!</f>
        <v>#REF!</v>
      </c>
      <c r="F734">
        <v>1199</v>
      </c>
      <c r="K734" t="e">
        <f>#REF!</f>
        <v>#REF!</v>
      </c>
      <c r="L734">
        <v>924</v>
      </c>
    </row>
    <row r="735" spans="5:12" x14ac:dyDescent="0.2">
      <c r="E735" t="e">
        <f>#REF!</f>
        <v>#REF!</v>
      </c>
      <c r="F735">
        <v>1200</v>
      </c>
      <c r="K735" t="e">
        <f>#REF!</f>
        <v>#REF!</v>
      </c>
      <c r="L735">
        <v>925</v>
      </c>
    </row>
    <row r="736" spans="5:12" x14ac:dyDescent="0.2">
      <c r="E736" t="e">
        <f>#REF!</f>
        <v>#REF!</v>
      </c>
      <c r="F736">
        <v>1201</v>
      </c>
      <c r="K736" t="e">
        <f>#REF!</f>
        <v>#REF!</v>
      </c>
      <c r="L736">
        <v>926</v>
      </c>
    </row>
    <row r="737" spans="5:12" x14ac:dyDescent="0.2">
      <c r="E737" t="e">
        <f>#REF!</f>
        <v>#REF!</v>
      </c>
      <c r="F737">
        <v>1202</v>
      </c>
      <c r="K737" t="e">
        <f>#REF!</f>
        <v>#REF!</v>
      </c>
      <c r="L737">
        <v>927</v>
      </c>
    </row>
    <row r="738" spans="5:12" x14ac:dyDescent="0.2">
      <c r="E738" t="e">
        <f>#REF!</f>
        <v>#REF!</v>
      </c>
      <c r="F738">
        <v>1203</v>
      </c>
      <c r="K738" t="e">
        <f>#REF!</f>
        <v>#REF!</v>
      </c>
      <c r="L738">
        <v>928</v>
      </c>
    </row>
    <row r="739" spans="5:12" x14ac:dyDescent="0.2">
      <c r="E739" t="e">
        <f>#REF!</f>
        <v>#REF!</v>
      </c>
      <c r="F739">
        <v>1204</v>
      </c>
      <c r="K739" t="e">
        <f>#REF!</f>
        <v>#REF!</v>
      </c>
      <c r="L739">
        <v>929</v>
      </c>
    </row>
    <row r="740" spans="5:12" x14ac:dyDescent="0.2">
      <c r="E740" t="e">
        <f>#REF!</f>
        <v>#REF!</v>
      </c>
      <c r="F740">
        <v>1205</v>
      </c>
      <c r="K740" t="e">
        <f>#REF!</f>
        <v>#REF!</v>
      </c>
      <c r="L740">
        <v>930</v>
      </c>
    </row>
    <row r="741" spans="5:12" x14ac:dyDescent="0.2">
      <c r="E741" t="e">
        <f>#REF!</f>
        <v>#REF!</v>
      </c>
      <c r="F741">
        <v>1206</v>
      </c>
      <c r="K741" t="e">
        <f>#REF!</f>
        <v>#REF!</v>
      </c>
      <c r="L741">
        <v>931</v>
      </c>
    </row>
    <row r="742" spans="5:12" x14ac:dyDescent="0.2">
      <c r="E742" t="e">
        <f>#REF!</f>
        <v>#REF!</v>
      </c>
      <c r="F742">
        <v>1207</v>
      </c>
      <c r="K742" t="e">
        <f>#REF!</f>
        <v>#REF!</v>
      </c>
      <c r="L742">
        <v>932</v>
      </c>
    </row>
    <row r="743" spans="5:12" x14ac:dyDescent="0.2">
      <c r="E743" t="e">
        <f>#REF!</f>
        <v>#REF!</v>
      </c>
      <c r="F743">
        <v>1208</v>
      </c>
      <c r="K743" t="e">
        <f>#REF!</f>
        <v>#REF!</v>
      </c>
      <c r="L743">
        <v>933</v>
      </c>
    </row>
    <row r="744" spans="5:12" x14ac:dyDescent="0.2">
      <c r="E744" t="e">
        <f>#REF!</f>
        <v>#REF!</v>
      </c>
      <c r="F744">
        <v>1209</v>
      </c>
      <c r="K744" t="e">
        <f>#REF!</f>
        <v>#REF!</v>
      </c>
      <c r="L744">
        <v>934</v>
      </c>
    </row>
    <row r="745" spans="5:12" x14ac:dyDescent="0.2">
      <c r="E745" t="e">
        <f>#REF!</f>
        <v>#REF!</v>
      </c>
      <c r="F745">
        <v>1210</v>
      </c>
      <c r="K745" t="e">
        <f>#REF!</f>
        <v>#REF!</v>
      </c>
      <c r="L745">
        <v>935</v>
      </c>
    </row>
    <row r="746" spans="5:12" x14ac:dyDescent="0.2">
      <c r="E746" t="e">
        <f>#REF!</f>
        <v>#REF!</v>
      </c>
      <c r="F746">
        <v>1211</v>
      </c>
      <c r="K746" t="e">
        <f>#REF!</f>
        <v>#REF!</v>
      </c>
      <c r="L746">
        <v>936</v>
      </c>
    </row>
    <row r="747" spans="5:12" x14ac:dyDescent="0.2">
      <c r="E747" t="e">
        <f>#REF!</f>
        <v>#REF!</v>
      </c>
      <c r="F747">
        <v>1212</v>
      </c>
      <c r="K747" t="e">
        <f>#REF!</f>
        <v>#REF!</v>
      </c>
      <c r="L747">
        <v>937</v>
      </c>
    </row>
    <row r="748" spans="5:12" x14ac:dyDescent="0.2">
      <c r="E748" t="e">
        <f>#REF!</f>
        <v>#REF!</v>
      </c>
      <c r="F748">
        <v>1213</v>
      </c>
      <c r="K748" t="e">
        <f>#REF!</f>
        <v>#REF!</v>
      </c>
      <c r="L748">
        <v>938</v>
      </c>
    </row>
    <row r="749" spans="5:12" x14ac:dyDescent="0.2">
      <c r="E749" t="e">
        <f>#REF!</f>
        <v>#REF!</v>
      </c>
      <c r="F749">
        <v>1214</v>
      </c>
      <c r="K749" t="e">
        <f>#REF!</f>
        <v>#REF!</v>
      </c>
      <c r="L749">
        <v>939</v>
      </c>
    </row>
    <row r="750" spans="5:12" x14ac:dyDescent="0.2">
      <c r="E750" t="e">
        <f>#REF!</f>
        <v>#REF!</v>
      </c>
      <c r="F750">
        <v>1215</v>
      </c>
      <c r="K750" t="e">
        <f>#REF!</f>
        <v>#REF!</v>
      </c>
      <c r="L750">
        <v>940</v>
      </c>
    </row>
    <row r="751" spans="5:12" x14ac:dyDescent="0.2">
      <c r="E751" t="e">
        <f>#REF!</f>
        <v>#REF!</v>
      </c>
      <c r="F751">
        <v>1216</v>
      </c>
      <c r="K751" t="e">
        <f>#REF!</f>
        <v>#REF!</v>
      </c>
      <c r="L751">
        <v>941</v>
      </c>
    </row>
    <row r="752" spans="5:12" x14ac:dyDescent="0.2">
      <c r="E752" t="e">
        <f>#REF!</f>
        <v>#REF!</v>
      </c>
      <c r="F752">
        <v>1217</v>
      </c>
      <c r="K752" t="e">
        <f>#REF!</f>
        <v>#REF!</v>
      </c>
      <c r="L752">
        <v>942</v>
      </c>
    </row>
    <row r="753" spans="5:12" x14ac:dyDescent="0.2">
      <c r="E753" t="e">
        <f>#REF!</f>
        <v>#REF!</v>
      </c>
      <c r="F753">
        <v>1218</v>
      </c>
      <c r="K753" t="e">
        <f>#REF!</f>
        <v>#REF!</v>
      </c>
      <c r="L753">
        <v>943</v>
      </c>
    </row>
    <row r="754" spans="5:12" x14ac:dyDescent="0.2">
      <c r="E754" t="e">
        <f>#REF!</f>
        <v>#REF!</v>
      </c>
      <c r="F754">
        <v>1219</v>
      </c>
      <c r="K754" t="e">
        <f>#REF!</f>
        <v>#REF!</v>
      </c>
      <c r="L754">
        <v>944</v>
      </c>
    </row>
    <row r="755" spans="5:12" x14ac:dyDescent="0.2">
      <c r="E755" t="e">
        <f>#REF!</f>
        <v>#REF!</v>
      </c>
      <c r="F755">
        <v>1220</v>
      </c>
      <c r="K755" t="e">
        <f>#REF!</f>
        <v>#REF!</v>
      </c>
      <c r="L755">
        <v>945</v>
      </c>
    </row>
    <row r="756" spans="5:12" x14ac:dyDescent="0.2">
      <c r="E756" t="e">
        <f>#REF!</f>
        <v>#REF!</v>
      </c>
      <c r="F756">
        <v>1221</v>
      </c>
      <c r="K756" t="e">
        <f>#REF!</f>
        <v>#REF!</v>
      </c>
      <c r="L756">
        <v>946</v>
      </c>
    </row>
    <row r="757" spans="5:12" x14ac:dyDescent="0.2">
      <c r="E757" t="e">
        <f>#REF!</f>
        <v>#REF!</v>
      </c>
      <c r="F757">
        <v>1222</v>
      </c>
      <c r="K757" t="e">
        <f>#REF!</f>
        <v>#REF!</v>
      </c>
      <c r="L757">
        <v>947</v>
      </c>
    </row>
    <row r="758" spans="5:12" x14ac:dyDescent="0.2">
      <c r="E758" t="e">
        <f>#REF!</f>
        <v>#REF!</v>
      </c>
      <c r="F758">
        <v>1223</v>
      </c>
      <c r="K758" t="e">
        <f>#REF!</f>
        <v>#REF!</v>
      </c>
      <c r="L758">
        <v>948</v>
      </c>
    </row>
    <row r="759" spans="5:12" x14ac:dyDescent="0.2">
      <c r="E759" t="e">
        <f>#REF!</f>
        <v>#REF!</v>
      </c>
      <c r="F759">
        <v>1224</v>
      </c>
      <c r="K759" t="e">
        <f>#REF!</f>
        <v>#REF!</v>
      </c>
      <c r="L759">
        <v>949</v>
      </c>
    </row>
    <row r="760" spans="5:12" x14ac:dyDescent="0.2">
      <c r="E760" t="e">
        <f>#REF!</f>
        <v>#REF!</v>
      </c>
      <c r="F760">
        <v>1225</v>
      </c>
      <c r="K760" t="e">
        <f>#REF!</f>
        <v>#REF!</v>
      </c>
      <c r="L760">
        <v>950</v>
      </c>
    </row>
    <row r="761" spans="5:12" x14ac:dyDescent="0.2">
      <c r="E761" t="e">
        <f>#REF!</f>
        <v>#REF!</v>
      </c>
      <c r="F761">
        <v>1226</v>
      </c>
      <c r="K761" t="e">
        <f>#REF!</f>
        <v>#REF!</v>
      </c>
      <c r="L761">
        <v>951</v>
      </c>
    </row>
    <row r="762" spans="5:12" x14ac:dyDescent="0.2">
      <c r="E762" t="e">
        <f>#REF!</f>
        <v>#REF!</v>
      </c>
      <c r="F762">
        <v>1227</v>
      </c>
      <c r="K762" t="e">
        <f>#REF!</f>
        <v>#REF!</v>
      </c>
      <c r="L762">
        <v>952</v>
      </c>
    </row>
    <row r="763" spans="5:12" x14ac:dyDescent="0.2">
      <c r="E763" t="e">
        <f>#REF!</f>
        <v>#REF!</v>
      </c>
      <c r="F763">
        <v>1228</v>
      </c>
      <c r="K763" t="e">
        <f>#REF!</f>
        <v>#REF!</v>
      </c>
      <c r="L763">
        <v>953</v>
      </c>
    </row>
    <row r="764" spans="5:12" x14ac:dyDescent="0.2">
      <c r="E764" t="e">
        <f>#REF!</f>
        <v>#REF!</v>
      </c>
      <c r="F764">
        <v>1229</v>
      </c>
      <c r="K764" t="e">
        <f>#REF!</f>
        <v>#REF!</v>
      </c>
      <c r="L764">
        <v>954</v>
      </c>
    </row>
    <row r="765" spans="5:12" x14ac:dyDescent="0.2">
      <c r="E765" t="e">
        <f>#REF!</f>
        <v>#REF!</v>
      </c>
      <c r="F765">
        <v>1230</v>
      </c>
      <c r="K765" t="e">
        <f>#REF!</f>
        <v>#REF!</v>
      </c>
      <c r="L765">
        <v>955</v>
      </c>
    </row>
    <row r="766" spans="5:12" x14ac:dyDescent="0.2">
      <c r="E766" t="e">
        <f>#REF!</f>
        <v>#REF!</v>
      </c>
      <c r="F766">
        <v>1231</v>
      </c>
      <c r="K766" t="e">
        <f>#REF!</f>
        <v>#REF!</v>
      </c>
      <c r="L766">
        <v>956</v>
      </c>
    </row>
    <row r="767" spans="5:12" x14ac:dyDescent="0.2">
      <c r="E767" t="e">
        <f>#REF!</f>
        <v>#REF!</v>
      </c>
      <c r="F767">
        <v>1232</v>
      </c>
      <c r="K767" t="e">
        <f>#REF!</f>
        <v>#REF!</v>
      </c>
      <c r="L767">
        <v>957</v>
      </c>
    </row>
    <row r="768" spans="5:12" x14ac:dyDescent="0.2">
      <c r="E768" t="e">
        <f>#REF!</f>
        <v>#REF!</v>
      </c>
      <c r="F768">
        <v>1233</v>
      </c>
      <c r="K768" t="e">
        <f>#REF!</f>
        <v>#REF!</v>
      </c>
      <c r="L768">
        <v>958</v>
      </c>
    </row>
    <row r="769" spans="5:12" x14ac:dyDescent="0.2">
      <c r="E769" t="e">
        <f>#REF!</f>
        <v>#REF!</v>
      </c>
      <c r="F769">
        <v>1234</v>
      </c>
      <c r="K769" t="e">
        <f>#REF!</f>
        <v>#REF!</v>
      </c>
      <c r="L769">
        <v>959</v>
      </c>
    </row>
    <row r="770" spans="5:12" x14ac:dyDescent="0.2">
      <c r="E770" t="e">
        <f>#REF!</f>
        <v>#REF!</v>
      </c>
      <c r="F770">
        <v>1235</v>
      </c>
      <c r="K770" t="e">
        <f>#REF!</f>
        <v>#REF!</v>
      </c>
      <c r="L770">
        <v>960</v>
      </c>
    </row>
    <row r="771" spans="5:12" x14ac:dyDescent="0.2">
      <c r="E771" t="e">
        <f>#REF!</f>
        <v>#REF!</v>
      </c>
      <c r="F771">
        <v>1236</v>
      </c>
      <c r="K771" t="e">
        <f>#REF!</f>
        <v>#REF!</v>
      </c>
      <c r="L771">
        <v>961</v>
      </c>
    </row>
    <row r="772" spans="5:12" x14ac:dyDescent="0.2">
      <c r="E772" t="e">
        <f>#REF!</f>
        <v>#REF!</v>
      </c>
      <c r="F772">
        <v>1237</v>
      </c>
      <c r="K772" t="e">
        <f>#REF!</f>
        <v>#REF!</v>
      </c>
      <c r="L772">
        <v>962</v>
      </c>
    </row>
    <row r="773" spans="5:12" x14ac:dyDescent="0.2">
      <c r="E773" t="e">
        <f>#REF!</f>
        <v>#REF!</v>
      </c>
      <c r="F773">
        <v>1238</v>
      </c>
      <c r="K773" t="e">
        <f>#REF!</f>
        <v>#REF!</v>
      </c>
      <c r="L773">
        <v>963</v>
      </c>
    </row>
    <row r="774" spans="5:12" x14ac:dyDescent="0.2">
      <c r="E774" t="e">
        <f>#REF!</f>
        <v>#REF!</v>
      </c>
      <c r="F774">
        <v>1239</v>
      </c>
      <c r="K774" t="e">
        <f>#REF!</f>
        <v>#REF!</v>
      </c>
      <c r="L774">
        <v>964</v>
      </c>
    </row>
    <row r="775" spans="5:12" x14ac:dyDescent="0.2">
      <c r="E775" t="e">
        <f>#REF!</f>
        <v>#REF!</v>
      </c>
      <c r="F775">
        <v>1240</v>
      </c>
      <c r="K775" t="e">
        <f>#REF!</f>
        <v>#REF!</v>
      </c>
      <c r="L775">
        <v>965</v>
      </c>
    </row>
    <row r="776" spans="5:12" x14ac:dyDescent="0.2">
      <c r="E776" t="e">
        <f>#REF!</f>
        <v>#REF!</v>
      </c>
      <c r="F776">
        <v>1241</v>
      </c>
      <c r="K776" t="e">
        <f>#REF!</f>
        <v>#REF!</v>
      </c>
      <c r="L776">
        <v>966</v>
      </c>
    </row>
    <row r="777" spans="5:12" x14ac:dyDescent="0.2">
      <c r="E777" t="e">
        <f>#REF!</f>
        <v>#REF!</v>
      </c>
      <c r="F777">
        <v>1242</v>
      </c>
      <c r="K777" t="e">
        <f>#REF!</f>
        <v>#REF!</v>
      </c>
      <c r="L777">
        <v>967</v>
      </c>
    </row>
    <row r="778" spans="5:12" x14ac:dyDescent="0.2">
      <c r="E778" t="e">
        <f>#REF!</f>
        <v>#REF!</v>
      </c>
      <c r="F778">
        <v>1243</v>
      </c>
      <c r="K778" t="e">
        <f>#REF!</f>
        <v>#REF!</v>
      </c>
      <c r="L778">
        <v>968</v>
      </c>
    </row>
    <row r="779" spans="5:12" x14ac:dyDescent="0.2">
      <c r="E779" t="e">
        <f>#REF!</f>
        <v>#REF!</v>
      </c>
      <c r="F779">
        <v>1244</v>
      </c>
      <c r="K779" t="e">
        <f>#REF!</f>
        <v>#REF!</v>
      </c>
      <c r="L779">
        <v>969</v>
      </c>
    </row>
    <row r="780" spans="5:12" x14ac:dyDescent="0.2">
      <c r="E780" t="e">
        <f>#REF!</f>
        <v>#REF!</v>
      </c>
      <c r="F780">
        <v>1245</v>
      </c>
      <c r="K780" t="e">
        <f>#REF!</f>
        <v>#REF!</v>
      </c>
      <c r="L780">
        <v>970</v>
      </c>
    </row>
    <row r="781" spans="5:12" x14ac:dyDescent="0.2">
      <c r="E781" t="e">
        <f>#REF!</f>
        <v>#REF!</v>
      </c>
      <c r="F781">
        <v>1246</v>
      </c>
      <c r="K781" t="e">
        <f>#REF!</f>
        <v>#REF!</v>
      </c>
      <c r="L781">
        <v>971</v>
      </c>
    </row>
    <row r="782" spans="5:12" x14ac:dyDescent="0.2">
      <c r="E782" t="e">
        <f>#REF!</f>
        <v>#REF!</v>
      </c>
      <c r="F782">
        <v>1247</v>
      </c>
      <c r="K782" t="e">
        <f>#REF!</f>
        <v>#REF!</v>
      </c>
      <c r="L782">
        <v>972</v>
      </c>
    </row>
    <row r="783" spans="5:12" x14ac:dyDescent="0.2">
      <c r="E783" t="e">
        <f>#REF!</f>
        <v>#REF!</v>
      </c>
      <c r="F783">
        <v>1248</v>
      </c>
      <c r="K783" t="e">
        <f>#REF!</f>
        <v>#REF!</v>
      </c>
      <c r="L783">
        <v>973</v>
      </c>
    </row>
    <row r="784" spans="5:12" x14ac:dyDescent="0.2">
      <c r="E784" t="e">
        <f>#REF!</f>
        <v>#REF!</v>
      </c>
      <c r="F784">
        <v>1249</v>
      </c>
      <c r="K784" t="e">
        <f>#REF!</f>
        <v>#REF!</v>
      </c>
      <c r="L784">
        <v>974</v>
      </c>
    </row>
    <row r="785" spans="5:12" x14ac:dyDescent="0.2">
      <c r="E785" t="e">
        <f>#REF!</f>
        <v>#REF!</v>
      </c>
      <c r="F785">
        <v>1250</v>
      </c>
      <c r="K785" t="e">
        <f>#REF!</f>
        <v>#REF!</v>
      </c>
      <c r="L785">
        <v>975</v>
      </c>
    </row>
    <row r="786" spans="5:12" x14ac:dyDescent="0.2">
      <c r="E786" t="e">
        <f>#REF!</f>
        <v>#REF!</v>
      </c>
      <c r="F786">
        <v>1251</v>
      </c>
      <c r="K786" t="e">
        <f>#REF!</f>
        <v>#REF!</v>
      </c>
      <c r="L786">
        <v>976</v>
      </c>
    </row>
    <row r="787" spans="5:12" x14ac:dyDescent="0.2">
      <c r="E787" t="e">
        <f>#REF!</f>
        <v>#REF!</v>
      </c>
      <c r="F787">
        <v>1252</v>
      </c>
      <c r="K787" t="e">
        <f>#REF!</f>
        <v>#REF!</v>
      </c>
      <c r="L787">
        <v>977</v>
      </c>
    </row>
    <row r="788" spans="5:12" x14ac:dyDescent="0.2">
      <c r="E788" t="e">
        <f>#REF!</f>
        <v>#REF!</v>
      </c>
      <c r="F788">
        <v>1253</v>
      </c>
      <c r="K788" t="e">
        <f>#REF!</f>
        <v>#REF!</v>
      </c>
      <c r="L788">
        <v>978</v>
      </c>
    </row>
    <row r="789" spans="5:12" x14ac:dyDescent="0.2">
      <c r="E789" t="e">
        <f>#REF!</f>
        <v>#REF!</v>
      </c>
      <c r="F789">
        <v>1254</v>
      </c>
      <c r="K789" t="e">
        <f>#REF!</f>
        <v>#REF!</v>
      </c>
      <c r="L789">
        <v>979</v>
      </c>
    </row>
    <row r="790" spans="5:12" x14ac:dyDescent="0.2">
      <c r="E790" t="e">
        <f>#REF!</f>
        <v>#REF!</v>
      </c>
      <c r="F790">
        <v>1255</v>
      </c>
      <c r="K790" t="e">
        <f>#REF!</f>
        <v>#REF!</v>
      </c>
      <c r="L790">
        <v>980</v>
      </c>
    </row>
    <row r="791" spans="5:12" x14ac:dyDescent="0.2">
      <c r="E791" t="e">
        <f>#REF!</f>
        <v>#REF!</v>
      </c>
      <c r="F791">
        <v>1256</v>
      </c>
      <c r="K791" t="e">
        <f>#REF!</f>
        <v>#REF!</v>
      </c>
      <c r="L791">
        <v>981</v>
      </c>
    </row>
    <row r="792" spans="5:12" x14ac:dyDescent="0.2">
      <c r="E792" t="e">
        <f>#REF!</f>
        <v>#REF!</v>
      </c>
      <c r="F792">
        <v>1257</v>
      </c>
      <c r="K792" t="e">
        <f>#REF!</f>
        <v>#REF!</v>
      </c>
      <c r="L792">
        <v>982</v>
      </c>
    </row>
    <row r="793" spans="5:12" x14ac:dyDescent="0.2">
      <c r="E793" t="e">
        <f>#REF!</f>
        <v>#REF!</v>
      </c>
      <c r="F793">
        <v>1258</v>
      </c>
      <c r="K793" t="e">
        <f>#REF!</f>
        <v>#REF!</v>
      </c>
      <c r="L793">
        <v>983</v>
      </c>
    </row>
    <row r="794" spans="5:12" x14ac:dyDescent="0.2">
      <c r="E794" t="e">
        <f>#REF!</f>
        <v>#REF!</v>
      </c>
      <c r="F794">
        <v>1259</v>
      </c>
      <c r="K794" t="e">
        <f>#REF!</f>
        <v>#REF!</v>
      </c>
      <c r="L794">
        <v>984</v>
      </c>
    </row>
    <row r="795" spans="5:12" x14ac:dyDescent="0.2">
      <c r="E795" t="e">
        <f>#REF!</f>
        <v>#REF!</v>
      </c>
      <c r="F795">
        <v>1260</v>
      </c>
      <c r="K795" t="e">
        <f>#REF!</f>
        <v>#REF!</v>
      </c>
      <c r="L795">
        <v>985</v>
      </c>
    </row>
    <row r="796" spans="5:12" x14ac:dyDescent="0.2">
      <c r="E796" t="e">
        <f>#REF!</f>
        <v>#REF!</v>
      </c>
      <c r="F796">
        <v>1261</v>
      </c>
      <c r="K796" t="e">
        <f>#REF!</f>
        <v>#REF!</v>
      </c>
      <c r="L796">
        <v>986</v>
      </c>
    </row>
    <row r="797" spans="5:12" x14ac:dyDescent="0.2">
      <c r="E797" t="e">
        <f>#REF!</f>
        <v>#REF!</v>
      </c>
      <c r="F797">
        <v>1262</v>
      </c>
      <c r="K797" t="e">
        <f>#REF!</f>
        <v>#REF!</v>
      </c>
      <c r="L797">
        <v>987</v>
      </c>
    </row>
    <row r="798" spans="5:12" x14ac:dyDescent="0.2">
      <c r="E798" t="e">
        <f>#REF!</f>
        <v>#REF!</v>
      </c>
      <c r="F798">
        <v>1263</v>
      </c>
      <c r="K798" t="e">
        <f>#REF!</f>
        <v>#REF!</v>
      </c>
      <c r="L798">
        <v>988</v>
      </c>
    </row>
    <row r="799" spans="5:12" x14ac:dyDescent="0.2">
      <c r="E799" t="e">
        <f>#REF!</f>
        <v>#REF!</v>
      </c>
      <c r="F799">
        <v>1264</v>
      </c>
      <c r="K799" t="e">
        <f>#REF!</f>
        <v>#REF!</v>
      </c>
      <c r="L799">
        <v>989</v>
      </c>
    </row>
    <row r="800" spans="5:12" x14ac:dyDescent="0.2">
      <c r="E800" t="e">
        <f>#REF!</f>
        <v>#REF!</v>
      </c>
      <c r="F800">
        <v>1265</v>
      </c>
      <c r="K800" t="e">
        <f>#REF!</f>
        <v>#REF!</v>
      </c>
      <c r="L800">
        <v>990</v>
      </c>
    </row>
    <row r="801" spans="5:12" x14ac:dyDescent="0.2">
      <c r="E801" t="e">
        <f>#REF!</f>
        <v>#REF!</v>
      </c>
      <c r="F801">
        <v>1266</v>
      </c>
      <c r="K801" t="e">
        <f>#REF!</f>
        <v>#REF!</v>
      </c>
      <c r="L801">
        <v>991</v>
      </c>
    </row>
    <row r="802" spans="5:12" x14ac:dyDescent="0.2">
      <c r="E802" t="e">
        <f>#REF!</f>
        <v>#REF!</v>
      </c>
      <c r="F802">
        <v>1267</v>
      </c>
      <c r="K802" t="e">
        <f>#REF!</f>
        <v>#REF!</v>
      </c>
      <c r="L802">
        <v>992</v>
      </c>
    </row>
    <row r="803" spans="5:12" x14ac:dyDescent="0.2">
      <c r="E803" t="e">
        <f>#REF!</f>
        <v>#REF!</v>
      </c>
      <c r="F803">
        <v>1268</v>
      </c>
      <c r="K803" t="e">
        <f>#REF!</f>
        <v>#REF!</v>
      </c>
      <c r="L803">
        <v>993</v>
      </c>
    </row>
    <row r="804" spans="5:12" x14ac:dyDescent="0.2">
      <c r="E804" t="e">
        <f>#REF!</f>
        <v>#REF!</v>
      </c>
      <c r="F804">
        <v>1269</v>
      </c>
      <c r="K804" t="e">
        <f>#REF!</f>
        <v>#REF!</v>
      </c>
      <c r="L804">
        <v>994</v>
      </c>
    </row>
    <row r="805" spans="5:12" x14ac:dyDescent="0.2">
      <c r="E805" t="e">
        <f>#REF!</f>
        <v>#REF!</v>
      </c>
      <c r="F805">
        <v>1270</v>
      </c>
      <c r="K805" t="e">
        <f>#REF!</f>
        <v>#REF!</v>
      </c>
      <c r="L805">
        <v>995</v>
      </c>
    </row>
    <row r="806" spans="5:12" x14ac:dyDescent="0.2">
      <c r="E806" t="e">
        <f>#REF!</f>
        <v>#REF!</v>
      </c>
      <c r="F806">
        <v>1271</v>
      </c>
      <c r="K806" t="e">
        <f>#REF!</f>
        <v>#REF!</v>
      </c>
      <c r="L806">
        <v>996</v>
      </c>
    </row>
    <row r="807" spans="5:12" x14ac:dyDescent="0.2">
      <c r="E807" t="e">
        <f>#REF!</f>
        <v>#REF!</v>
      </c>
      <c r="F807">
        <v>1272</v>
      </c>
      <c r="K807" t="e">
        <f>#REF!</f>
        <v>#REF!</v>
      </c>
      <c r="L807">
        <v>997</v>
      </c>
    </row>
    <row r="808" spans="5:12" x14ac:dyDescent="0.2">
      <c r="E808" t="e">
        <f>#REF!</f>
        <v>#REF!</v>
      </c>
      <c r="F808">
        <v>1273</v>
      </c>
      <c r="K808" t="e">
        <f>#REF!</f>
        <v>#REF!</v>
      </c>
      <c r="L808">
        <v>998</v>
      </c>
    </row>
    <row r="809" spans="5:12" x14ac:dyDescent="0.2">
      <c r="E809" t="e">
        <f>#REF!</f>
        <v>#REF!</v>
      </c>
      <c r="F809">
        <v>1274</v>
      </c>
      <c r="K809" t="e">
        <f>#REF!</f>
        <v>#REF!</v>
      </c>
      <c r="L809">
        <v>999</v>
      </c>
    </row>
    <row r="810" spans="5:12" x14ac:dyDescent="0.2">
      <c r="E810" t="e">
        <f>#REF!</f>
        <v>#REF!</v>
      </c>
      <c r="F810">
        <v>1275</v>
      </c>
      <c r="K810" t="e">
        <f>#REF!</f>
        <v>#REF!</v>
      </c>
      <c r="L810">
        <v>1000</v>
      </c>
    </row>
    <row r="811" spans="5:12" x14ac:dyDescent="0.2">
      <c r="E811" t="e">
        <f>#REF!</f>
        <v>#REF!</v>
      </c>
      <c r="F811">
        <v>1276</v>
      </c>
      <c r="K811" t="e">
        <f>#REF!</f>
        <v>#REF!</v>
      </c>
      <c r="L811">
        <v>1001</v>
      </c>
    </row>
    <row r="812" spans="5:12" x14ac:dyDescent="0.2">
      <c r="E812" t="e">
        <f>#REF!</f>
        <v>#REF!</v>
      </c>
      <c r="F812">
        <v>1277</v>
      </c>
      <c r="K812" t="e">
        <f>#REF!</f>
        <v>#REF!</v>
      </c>
      <c r="L812">
        <v>1002</v>
      </c>
    </row>
    <row r="813" spans="5:12" x14ac:dyDescent="0.2">
      <c r="E813" t="e">
        <f>#REF!</f>
        <v>#REF!</v>
      </c>
      <c r="F813">
        <v>1278</v>
      </c>
      <c r="K813" t="e">
        <f>#REF!</f>
        <v>#REF!</v>
      </c>
      <c r="L813">
        <v>1003</v>
      </c>
    </row>
    <row r="814" spans="5:12" x14ac:dyDescent="0.2">
      <c r="E814" t="e">
        <f>#REF!</f>
        <v>#REF!</v>
      </c>
      <c r="F814">
        <v>1279</v>
      </c>
      <c r="K814" t="e">
        <f>#REF!</f>
        <v>#REF!</v>
      </c>
      <c r="L814">
        <v>1004</v>
      </c>
    </row>
    <row r="815" spans="5:12" x14ac:dyDescent="0.2">
      <c r="E815" t="e">
        <f>#REF!</f>
        <v>#REF!</v>
      </c>
      <c r="F815">
        <v>1280</v>
      </c>
      <c r="K815" t="e">
        <f>#REF!</f>
        <v>#REF!</v>
      </c>
      <c r="L815">
        <v>1005</v>
      </c>
    </row>
    <row r="816" spans="5:12" x14ac:dyDescent="0.2">
      <c r="E816" t="e">
        <f>#REF!</f>
        <v>#REF!</v>
      </c>
      <c r="F816">
        <v>1281</v>
      </c>
      <c r="K816" t="e">
        <f>#REF!</f>
        <v>#REF!</v>
      </c>
      <c r="L816">
        <v>1006</v>
      </c>
    </row>
    <row r="817" spans="5:12" x14ac:dyDescent="0.2">
      <c r="E817" t="e">
        <f>#REF!</f>
        <v>#REF!</v>
      </c>
      <c r="F817">
        <v>1282</v>
      </c>
      <c r="K817" t="e">
        <f>#REF!</f>
        <v>#REF!</v>
      </c>
      <c r="L817">
        <v>1007</v>
      </c>
    </row>
    <row r="818" spans="5:12" x14ac:dyDescent="0.2">
      <c r="E818" t="e">
        <f>#REF!</f>
        <v>#REF!</v>
      </c>
      <c r="F818">
        <v>1283</v>
      </c>
      <c r="K818" t="e">
        <f>#REF!</f>
        <v>#REF!</v>
      </c>
      <c r="L818">
        <v>1008</v>
      </c>
    </row>
    <row r="819" spans="5:12" x14ac:dyDescent="0.2">
      <c r="E819" t="e">
        <f>#REF!</f>
        <v>#REF!</v>
      </c>
      <c r="F819">
        <v>1284</v>
      </c>
      <c r="K819" t="e">
        <f>#REF!</f>
        <v>#REF!</v>
      </c>
      <c r="L819">
        <v>1009</v>
      </c>
    </row>
    <row r="820" spans="5:12" x14ac:dyDescent="0.2">
      <c r="E820" t="e">
        <f>#REF!</f>
        <v>#REF!</v>
      </c>
      <c r="F820">
        <v>1285</v>
      </c>
      <c r="K820" t="e">
        <f>#REF!</f>
        <v>#REF!</v>
      </c>
      <c r="L820">
        <v>1010</v>
      </c>
    </row>
    <row r="821" spans="5:12" x14ac:dyDescent="0.2">
      <c r="E821" t="e">
        <f>#REF!</f>
        <v>#REF!</v>
      </c>
      <c r="F821">
        <v>1286</v>
      </c>
      <c r="K821" t="e">
        <f>#REF!</f>
        <v>#REF!</v>
      </c>
      <c r="L821">
        <v>1011</v>
      </c>
    </row>
    <row r="822" spans="5:12" x14ac:dyDescent="0.2">
      <c r="E822" t="e">
        <f>#REF!</f>
        <v>#REF!</v>
      </c>
      <c r="F822">
        <v>1287</v>
      </c>
      <c r="K822" t="e">
        <f>#REF!</f>
        <v>#REF!</v>
      </c>
      <c r="L822">
        <v>1012</v>
      </c>
    </row>
    <row r="823" spans="5:12" x14ac:dyDescent="0.2">
      <c r="E823" t="e">
        <f>#REF!</f>
        <v>#REF!</v>
      </c>
      <c r="F823">
        <v>1288</v>
      </c>
      <c r="K823" t="e">
        <f>#REF!</f>
        <v>#REF!</v>
      </c>
      <c r="L823">
        <v>1013</v>
      </c>
    </row>
    <row r="824" spans="5:12" x14ac:dyDescent="0.2">
      <c r="E824" t="e">
        <f>#REF!</f>
        <v>#REF!</v>
      </c>
      <c r="F824">
        <v>1289</v>
      </c>
      <c r="K824" t="e">
        <f>#REF!</f>
        <v>#REF!</v>
      </c>
      <c r="L824">
        <v>1014</v>
      </c>
    </row>
    <row r="825" spans="5:12" x14ac:dyDescent="0.2">
      <c r="E825" t="e">
        <f>#REF!</f>
        <v>#REF!</v>
      </c>
      <c r="F825">
        <v>1290</v>
      </c>
      <c r="K825" t="e">
        <f>#REF!</f>
        <v>#REF!</v>
      </c>
      <c r="L825">
        <v>1015</v>
      </c>
    </row>
    <row r="826" spans="5:12" x14ac:dyDescent="0.2">
      <c r="E826" t="e">
        <f>#REF!</f>
        <v>#REF!</v>
      </c>
      <c r="F826">
        <v>1291</v>
      </c>
      <c r="K826" t="e">
        <f>#REF!</f>
        <v>#REF!</v>
      </c>
      <c r="L826">
        <v>1016</v>
      </c>
    </row>
    <row r="827" spans="5:12" x14ac:dyDescent="0.2">
      <c r="E827" t="e">
        <f>#REF!</f>
        <v>#REF!</v>
      </c>
      <c r="F827">
        <v>1292</v>
      </c>
      <c r="K827" t="e">
        <f>#REF!</f>
        <v>#REF!</v>
      </c>
      <c r="L827">
        <v>1017</v>
      </c>
    </row>
    <row r="828" spans="5:12" x14ac:dyDescent="0.2">
      <c r="E828" t="e">
        <f>#REF!</f>
        <v>#REF!</v>
      </c>
      <c r="F828">
        <v>1293</v>
      </c>
      <c r="K828" t="e">
        <f>#REF!</f>
        <v>#REF!</v>
      </c>
      <c r="L828">
        <v>1018</v>
      </c>
    </row>
    <row r="829" spans="5:12" x14ac:dyDescent="0.2">
      <c r="E829" t="e">
        <f>#REF!</f>
        <v>#REF!</v>
      </c>
      <c r="F829">
        <v>1294</v>
      </c>
      <c r="K829" t="e">
        <f>#REF!</f>
        <v>#REF!</v>
      </c>
      <c r="L829">
        <v>1019</v>
      </c>
    </row>
    <row r="830" spans="5:12" x14ac:dyDescent="0.2">
      <c r="E830" t="e">
        <f>#REF!</f>
        <v>#REF!</v>
      </c>
      <c r="F830">
        <v>1295</v>
      </c>
      <c r="K830" t="e">
        <f>#REF!</f>
        <v>#REF!</v>
      </c>
      <c r="L830">
        <v>1020</v>
      </c>
    </row>
    <row r="831" spans="5:12" x14ac:dyDescent="0.2">
      <c r="E831" t="e">
        <f>#REF!</f>
        <v>#REF!</v>
      </c>
      <c r="F831">
        <v>1296</v>
      </c>
      <c r="K831" t="e">
        <f>#REF!</f>
        <v>#REF!</v>
      </c>
      <c r="L831">
        <v>1021</v>
      </c>
    </row>
    <row r="832" spans="5:12" x14ac:dyDescent="0.2">
      <c r="E832" t="e">
        <f>#REF!</f>
        <v>#REF!</v>
      </c>
      <c r="F832">
        <v>1297</v>
      </c>
      <c r="K832" t="e">
        <f>#REF!</f>
        <v>#REF!</v>
      </c>
      <c r="L832">
        <v>1022</v>
      </c>
    </row>
    <row r="833" spans="5:12" x14ac:dyDescent="0.2">
      <c r="E833" t="e">
        <f>#REF!</f>
        <v>#REF!</v>
      </c>
      <c r="F833">
        <v>1298</v>
      </c>
      <c r="K833" t="e">
        <f>#REF!</f>
        <v>#REF!</v>
      </c>
      <c r="L833">
        <v>1023</v>
      </c>
    </row>
    <row r="834" spans="5:12" x14ac:dyDescent="0.2">
      <c r="E834" t="e">
        <f>#REF!</f>
        <v>#REF!</v>
      </c>
      <c r="F834">
        <v>1299</v>
      </c>
      <c r="K834" t="e">
        <f>#REF!</f>
        <v>#REF!</v>
      </c>
      <c r="L834">
        <v>1024</v>
      </c>
    </row>
    <row r="835" spans="5:12" x14ac:dyDescent="0.2">
      <c r="E835" t="e">
        <f>#REF!</f>
        <v>#REF!</v>
      </c>
      <c r="F835">
        <v>1300</v>
      </c>
      <c r="K835" t="e">
        <f>#REF!</f>
        <v>#REF!</v>
      </c>
      <c r="L835">
        <v>1025</v>
      </c>
    </row>
    <row r="836" spans="5:12" x14ac:dyDescent="0.2">
      <c r="E836" t="e">
        <f>#REF!</f>
        <v>#REF!</v>
      </c>
      <c r="F836">
        <v>1301</v>
      </c>
      <c r="K836" t="e">
        <f>#REF!</f>
        <v>#REF!</v>
      </c>
      <c r="L836">
        <v>1026</v>
      </c>
    </row>
    <row r="837" spans="5:12" x14ac:dyDescent="0.2">
      <c r="E837" t="e">
        <f>#REF!</f>
        <v>#REF!</v>
      </c>
      <c r="F837">
        <v>1302</v>
      </c>
      <c r="K837" t="e">
        <f>#REF!</f>
        <v>#REF!</v>
      </c>
      <c r="L837">
        <v>1027</v>
      </c>
    </row>
    <row r="838" spans="5:12" x14ac:dyDescent="0.2">
      <c r="E838" t="e">
        <f>#REF!</f>
        <v>#REF!</v>
      </c>
      <c r="F838">
        <v>1303</v>
      </c>
      <c r="K838" t="e">
        <f>#REF!</f>
        <v>#REF!</v>
      </c>
      <c r="L838">
        <v>1028</v>
      </c>
    </row>
    <row r="839" spans="5:12" x14ac:dyDescent="0.2">
      <c r="E839" t="e">
        <f>#REF!</f>
        <v>#REF!</v>
      </c>
      <c r="F839">
        <v>1304</v>
      </c>
      <c r="K839" t="e">
        <f>#REF!</f>
        <v>#REF!</v>
      </c>
      <c r="L839">
        <v>1029</v>
      </c>
    </row>
    <row r="840" spans="5:12" x14ac:dyDescent="0.2">
      <c r="E840" t="e">
        <f>#REF!</f>
        <v>#REF!</v>
      </c>
      <c r="F840">
        <v>1305</v>
      </c>
      <c r="K840" t="e">
        <f>#REF!</f>
        <v>#REF!</v>
      </c>
      <c r="L840">
        <v>1030</v>
      </c>
    </row>
    <row r="841" spans="5:12" x14ac:dyDescent="0.2">
      <c r="E841" t="e">
        <f>#REF!</f>
        <v>#REF!</v>
      </c>
      <c r="F841">
        <v>1306</v>
      </c>
      <c r="K841" t="e">
        <f>#REF!</f>
        <v>#REF!</v>
      </c>
      <c r="L841">
        <v>1031</v>
      </c>
    </row>
    <row r="842" spans="5:12" x14ac:dyDescent="0.2">
      <c r="E842" t="e">
        <f>#REF!</f>
        <v>#REF!</v>
      </c>
      <c r="F842">
        <v>1307</v>
      </c>
      <c r="K842" t="e">
        <f>#REF!</f>
        <v>#REF!</v>
      </c>
      <c r="L842">
        <v>1032</v>
      </c>
    </row>
    <row r="843" spans="5:12" x14ac:dyDescent="0.2">
      <c r="E843" t="e">
        <f>#REF!</f>
        <v>#REF!</v>
      </c>
      <c r="F843">
        <v>1308</v>
      </c>
      <c r="K843" t="e">
        <f>#REF!</f>
        <v>#REF!</v>
      </c>
      <c r="L843">
        <v>1033</v>
      </c>
    </row>
    <row r="844" spans="5:12" x14ac:dyDescent="0.2">
      <c r="E844" t="e">
        <f>#REF!</f>
        <v>#REF!</v>
      </c>
      <c r="F844">
        <v>1309</v>
      </c>
      <c r="K844" t="e">
        <f>#REF!</f>
        <v>#REF!</v>
      </c>
      <c r="L844">
        <v>1034</v>
      </c>
    </row>
    <row r="845" spans="5:12" x14ac:dyDescent="0.2">
      <c r="E845" t="e">
        <f>#REF!</f>
        <v>#REF!</v>
      </c>
      <c r="F845">
        <v>1310</v>
      </c>
      <c r="K845" t="e">
        <f>#REF!</f>
        <v>#REF!</v>
      </c>
      <c r="L845">
        <v>1035</v>
      </c>
    </row>
    <row r="846" spans="5:12" x14ac:dyDescent="0.2">
      <c r="E846" t="e">
        <f>#REF!</f>
        <v>#REF!</v>
      </c>
      <c r="F846">
        <v>1311</v>
      </c>
      <c r="K846" t="e">
        <f>#REF!</f>
        <v>#REF!</v>
      </c>
      <c r="L846">
        <v>1036</v>
      </c>
    </row>
    <row r="847" spans="5:12" x14ac:dyDescent="0.2">
      <c r="E847" t="e">
        <f>#REF!</f>
        <v>#REF!</v>
      </c>
      <c r="F847">
        <v>1312</v>
      </c>
      <c r="K847" t="e">
        <f>#REF!</f>
        <v>#REF!</v>
      </c>
      <c r="L847">
        <v>1037</v>
      </c>
    </row>
    <row r="848" spans="5:12" x14ac:dyDescent="0.2">
      <c r="E848" t="e">
        <f>#REF!</f>
        <v>#REF!</v>
      </c>
      <c r="F848">
        <v>1313</v>
      </c>
      <c r="K848" t="e">
        <f>#REF!</f>
        <v>#REF!</v>
      </c>
      <c r="L848">
        <v>1038</v>
      </c>
    </row>
    <row r="849" spans="5:12" x14ac:dyDescent="0.2">
      <c r="E849" t="e">
        <f>#REF!</f>
        <v>#REF!</v>
      </c>
      <c r="F849">
        <v>1314</v>
      </c>
      <c r="K849" t="e">
        <f>#REF!</f>
        <v>#REF!</v>
      </c>
      <c r="L849">
        <v>1039</v>
      </c>
    </row>
    <row r="850" spans="5:12" x14ac:dyDescent="0.2">
      <c r="E850" t="e">
        <f>#REF!</f>
        <v>#REF!</v>
      </c>
      <c r="F850">
        <v>1315</v>
      </c>
      <c r="K850" t="e">
        <f>#REF!</f>
        <v>#REF!</v>
      </c>
      <c r="L850">
        <v>1040</v>
      </c>
    </row>
    <row r="851" spans="5:12" x14ac:dyDescent="0.2">
      <c r="E851" t="e">
        <f>#REF!</f>
        <v>#REF!</v>
      </c>
      <c r="F851">
        <v>1316</v>
      </c>
      <c r="K851" t="e">
        <f>#REF!</f>
        <v>#REF!</v>
      </c>
      <c r="L851">
        <v>1041</v>
      </c>
    </row>
    <row r="852" spans="5:12" x14ac:dyDescent="0.2">
      <c r="E852" t="e">
        <f>#REF!</f>
        <v>#REF!</v>
      </c>
      <c r="F852">
        <v>1317</v>
      </c>
      <c r="K852" t="e">
        <f>#REF!</f>
        <v>#REF!</v>
      </c>
      <c r="L852">
        <v>1042</v>
      </c>
    </row>
    <row r="853" spans="5:12" x14ac:dyDescent="0.2">
      <c r="E853" t="e">
        <f>#REF!</f>
        <v>#REF!</v>
      </c>
      <c r="F853">
        <v>1318</v>
      </c>
      <c r="K853" t="e">
        <f>#REF!</f>
        <v>#REF!</v>
      </c>
      <c r="L853">
        <v>1043</v>
      </c>
    </row>
    <row r="854" spans="5:12" x14ac:dyDescent="0.2">
      <c r="E854" t="e">
        <f>#REF!</f>
        <v>#REF!</v>
      </c>
      <c r="F854">
        <v>1319</v>
      </c>
      <c r="K854" t="e">
        <f>#REF!</f>
        <v>#REF!</v>
      </c>
      <c r="L854">
        <v>1044</v>
      </c>
    </row>
    <row r="855" spans="5:12" x14ac:dyDescent="0.2">
      <c r="E855" t="e">
        <f>#REF!</f>
        <v>#REF!</v>
      </c>
      <c r="F855">
        <v>1320</v>
      </c>
      <c r="K855" t="e">
        <f>#REF!</f>
        <v>#REF!</v>
      </c>
      <c r="L855">
        <v>1045</v>
      </c>
    </row>
    <row r="856" spans="5:12" x14ac:dyDescent="0.2">
      <c r="E856" t="e">
        <f>#REF!</f>
        <v>#REF!</v>
      </c>
      <c r="F856">
        <v>1321</v>
      </c>
      <c r="K856" t="e">
        <f>#REF!</f>
        <v>#REF!</v>
      </c>
      <c r="L856">
        <v>1046</v>
      </c>
    </row>
    <row r="857" spans="5:12" x14ac:dyDescent="0.2">
      <c r="E857" t="e">
        <f>#REF!</f>
        <v>#REF!</v>
      </c>
      <c r="F857">
        <v>1322</v>
      </c>
      <c r="K857" t="e">
        <f>#REF!</f>
        <v>#REF!</v>
      </c>
      <c r="L857">
        <v>1047</v>
      </c>
    </row>
    <row r="858" spans="5:12" x14ac:dyDescent="0.2">
      <c r="E858" t="e">
        <f>#REF!</f>
        <v>#REF!</v>
      </c>
      <c r="F858">
        <v>1323</v>
      </c>
      <c r="K858" t="e">
        <f>#REF!</f>
        <v>#REF!</v>
      </c>
      <c r="L858">
        <v>1048</v>
      </c>
    </row>
    <row r="859" spans="5:12" x14ac:dyDescent="0.2">
      <c r="E859" t="e">
        <f>#REF!</f>
        <v>#REF!</v>
      </c>
      <c r="F859">
        <v>1324</v>
      </c>
      <c r="K859" t="e">
        <f>#REF!</f>
        <v>#REF!</v>
      </c>
      <c r="L859">
        <v>1049</v>
      </c>
    </row>
    <row r="860" spans="5:12" x14ac:dyDescent="0.2">
      <c r="E860" t="e">
        <f>#REF!</f>
        <v>#REF!</v>
      </c>
      <c r="F860">
        <v>1325</v>
      </c>
      <c r="K860" t="e">
        <f>#REF!</f>
        <v>#REF!</v>
      </c>
      <c r="L860">
        <v>1050</v>
      </c>
    </row>
    <row r="861" spans="5:12" x14ac:dyDescent="0.2">
      <c r="E861" t="e">
        <f>#REF!</f>
        <v>#REF!</v>
      </c>
      <c r="F861">
        <v>1326</v>
      </c>
      <c r="K861" t="e">
        <f>#REF!</f>
        <v>#REF!</v>
      </c>
      <c r="L861">
        <v>1051</v>
      </c>
    </row>
    <row r="862" spans="5:12" x14ac:dyDescent="0.2">
      <c r="E862" t="e">
        <f>#REF!</f>
        <v>#REF!</v>
      </c>
      <c r="F862">
        <v>1327</v>
      </c>
      <c r="K862" t="e">
        <f>#REF!</f>
        <v>#REF!</v>
      </c>
      <c r="L862">
        <v>1052</v>
      </c>
    </row>
    <row r="863" spans="5:12" x14ac:dyDescent="0.2">
      <c r="E863" t="e">
        <f>#REF!</f>
        <v>#REF!</v>
      </c>
      <c r="F863">
        <v>1328</v>
      </c>
      <c r="K863" t="e">
        <f>#REF!</f>
        <v>#REF!</v>
      </c>
      <c r="L863">
        <v>1053</v>
      </c>
    </row>
    <row r="864" spans="5:12" x14ac:dyDescent="0.2">
      <c r="E864" t="e">
        <f>#REF!</f>
        <v>#REF!</v>
      </c>
      <c r="F864">
        <v>1329</v>
      </c>
      <c r="K864" t="e">
        <f>#REF!</f>
        <v>#REF!</v>
      </c>
      <c r="L864">
        <v>1054</v>
      </c>
    </row>
    <row r="865" spans="5:12" x14ac:dyDescent="0.2">
      <c r="E865" t="e">
        <f>#REF!</f>
        <v>#REF!</v>
      </c>
      <c r="F865">
        <v>1330</v>
      </c>
      <c r="K865" t="e">
        <f>#REF!</f>
        <v>#REF!</v>
      </c>
      <c r="L865">
        <v>1055</v>
      </c>
    </row>
    <row r="866" spans="5:12" x14ac:dyDescent="0.2">
      <c r="E866" t="e">
        <f>#REF!</f>
        <v>#REF!</v>
      </c>
      <c r="F866">
        <v>1331</v>
      </c>
      <c r="K866" t="e">
        <f>#REF!</f>
        <v>#REF!</v>
      </c>
      <c r="L866">
        <v>1056</v>
      </c>
    </row>
    <row r="867" spans="5:12" x14ac:dyDescent="0.2">
      <c r="E867" t="e">
        <f>#REF!</f>
        <v>#REF!</v>
      </c>
      <c r="F867">
        <v>1332</v>
      </c>
      <c r="K867" t="e">
        <f>#REF!</f>
        <v>#REF!</v>
      </c>
      <c r="L867">
        <v>1057</v>
      </c>
    </row>
    <row r="868" spans="5:12" x14ac:dyDescent="0.2">
      <c r="E868" t="e">
        <f>#REF!</f>
        <v>#REF!</v>
      </c>
      <c r="F868">
        <v>1333</v>
      </c>
      <c r="K868" t="e">
        <f>#REF!</f>
        <v>#REF!</v>
      </c>
      <c r="L868">
        <v>1058</v>
      </c>
    </row>
    <row r="869" spans="5:12" x14ac:dyDescent="0.2">
      <c r="E869" t="e">
        <f>#REF!</f>
        <v>#REF!</v>
      </c>
      <c r="F869">
        <v>1334</v>
      </c>
      <c r="K869" t="e">
        <f>#REF!</f>
        <v>#REF!</v>
      </c>
      <c r="L869">
        <v>1059</v>
      </c>
    </row>
    <row r="870" spans="5:12" x14ac:dyDescent="0.2">
      <c r="E870" t="e">
        <f>#REF!</f>
        <v>#REF!</v>
      </c>
      <c r="F870">
        <v>1335</v>
      </c>
      <c r="K870" t="e">
        <f>#REF!</f>
        <v>#REF!</v>
      </c>
      <c r="L870">
        <v>1060</v>
      </c>
    </row>
    <row r="871" spans="5:12" x14ac:dyDescent="0.2">
      <c r="E871" t="e">
        <f>#REF!</f>
        <v>#REF!</v>
      </c>
      <c r="F871">
        <v>1336</v>
      </c>
      <c r="K871" t="e">
        <f>#REF!</f>
        <v>#REF!</v>
      </c>
      <c r="L871">
        <v>1061</v>
      </c>
    </row>
    <row r="872" spans="5:12" x14ac:dyDescent="0.2">
      <c r="E872" t="e">
        <f>#REF!</f>
        <v>#REF!</v>
      </c>
      <c r="F872">
        <v>1337</v>
      </c>
      <c r="K872" t="e">
        <f>#REF!</f>
        <v>#REF!</v>
      </c>
      <c r="L872">
        <v>1062</v>
      </c>
    </row>
    <row r="873" spans="5:12" x14ac:dyDescent="0.2">
      <c r="E873" t="e">
        <f>#REF!</f>
        <v>#REF!</v>
      </c>
      <c r="F873">
        <v>1338</v>
      </c>
      <c r="K873" t="e">
        <f>#REF!</f>
        <v>#REF!</v>
      </c>
      <c r="L873">
        <v>1063</v>
      </c>
    </row>
    <row r="874" spans="5:12" x14ac:dyDescent="0.2">
      <c r="E874" t="e">
        <f>#REF!</f>
        <v>#REF!</v>
      </c>
      <c r="F874">
        <v>1339</v>
      </c>
      <c r="K874" t="e">
        <f>#REF!</f>
        <v>#REF!</v>
      </c>
      <c r="L874">
        <v>1064</v>
      </c>
    </row>
    <row r="875" spans="5:12" x14ac:dyDescent="0.2">
      <c r="E875" t="e">
        <f>#REF!</f>
        <v>#REF!</v>
      </c>
      <c r="F875">
        <v>1340</v>
      </c>
      <c r="K875" t="e">
        <f>#REF!</f>
        <v>#REF!</v>
      </c>
      <c r="L875">
        <v>1065</v>
      </c>
    </row>
    <row r="876" spans="5:12" x14ac:dyDescent="0.2">
      <c r="E876" t="e">
        <f>#REF!</f>
        <v>#REF!</v>
      </c>
      <c r="F876">
        <v>1341</v>
      </c>
      <c r="K876" t="e">
        <f>#REF!</f>
        <v>#REF!</v>
      </c>
      <c r="L876">
        <v>1066</v>
      </c>
    </row>
    <row r="877" spans="5:12" x14ac:dyDescent="0.2">
      <c r="E877" t="e">
        <f>#REF!</f>
        <v>#REF!</v>
      </c>
      <c r="F877">
        <v>1342</v>
      </c>
      <c r="K877" t="e">
        <f>#REF!</f>
        <v>#REF!</v>
      </c>
      <c r="L877">
        <v>1067</v>
      </c>
    </row>
    <row r="878" spans="5:12" x14ac:dyDescent="0.2">
      <c r="E878" t="e">
        <f>#REF!</f>
        <v>#REF!</v>
      </c>
      <c r="F878">
        <v>1343</v>
      </c>
      <c r="K878" t="e">
        <f>#REF!</f>
        <v>#REF!</v>
      </c>
      <c r="L878">
        <v>1068</v>
      </c>
    </row>
    <row r="879" spans="5:12" x14ac:dyDescent="0.2">
      <c r="E879" t="e">
        <f>#REF!</f>
        <v>#REF!</v>
      </c>
      <c r="F879">
        <v>1344</v>
      </c>
      <c r="K879" t="e">
        <f>#REF!</f>
        <v>#REF!</v>
      </c>
      <c r="L879">
        <v>1069</v>
      </c>
    </row>
    <row r="880" spans="5:12" x14ac:dyDescent="0.2">
      <c r="E880" t="e">
        <f>#REF!</f>
        <v>#REF!</v>
      </c>
      <c r="F880">
        <v>1345</v>
      </c>
      <c r="K880" t="e">
        <f>#REF!</f>
        <v>#REF!</v>
      </c>
      <c r="L880">
        <v>1070</v>
      </c>
    </row>
    <row r="881" spans="5:12" x14ac:dyDescent="0.2">
      <c r="E881" t="e">
        <f>#REF!</f>
        <v>#REF!</v>
      </c>
      <c r="F881">
        <v>1346</v>
      </c>
      <c r="K881" t="e">
        <f>#REF!</f>
        <v>#REF!</v>
      </c>
      <c r="L881">
        <v>1071</v>
      </c>
    </row>
    <row r="882" spans="5:12" x14ac:dyDescent="0.2">
      <c r="E882" t="e">
        <f>#REF!</f>
        <v>#REF!</v>
      </c>
      <c r="F882">
        <v>1347</v>
      </c>
      <c r="K882" t="e">
        <f>#REF!</f>
        <v>#REF!</v>
      </c>
      <c r="L882">
        <v>1072</v>
      </c>
    </row>
    <row r="883" spans="5:12" x14ac:dyDescent="0.2">
      <c r="E883" t="e">
        <f>#REF!</f>
        <v>#REF!</v>
      </c>
      <c r="F883">
        <v>1348</v>
      </c>
      <c r="K883" t="e">
        <f>#REF!</f>
        <v>#REF!</v>
      </c>
      <c r="L883">
        <v>1073</v>
      </c>
    </row>
    <row r="884" spans="5:12" x14ac:dyDescent="0.2">
      <c r="E884" t="e">
        <f>#REF!</f>
        <v>#REF!</v>
      </c>
      <c r="F884">
        <v>1349</v>
      </c>
      <c r="K884" t="e">
        <f>#REF!</f>
        <v>#REF!</v>
      </c>
      <c r="L884">
        <v>1074</v>
      </c>
    </row>
    <row r="885" spans="5:12" x14ac:dyDescent="0.2">
      <c r="E885" t="e">
        <f>#REF!</f>
        <v>#REF!</v>
      </c>
      <c r="F885">
        <v>1350</v>
      </c>
      <c r="K885" t="e">
        <f>#REF!</f>
        <v>#REF!</v>
      </c>
      <c r="L885">
        <v>1075</v>
      </c>
    </row>
    <row r="886" spans="5:12" x14ac:dyDescent="0.2">
      <c r="E886" t="e">
        <f>#REF!</f>
        <v>#REF!</v>
      </c>
      <c r="F886">
        <v>1351</v>
      </c>
      <c r="K886" t="e">
        <f>#REF!</f>
        <v>#REF!</v>
      </c>
      <c r="L886">
        <v>1076</v>
      </c>
    </row>
    <row r="887" spans="5:12" x14ac:dyDescent="0.2">
      <c r="E887" t="e">
        <f>#REF!</f>
        <v>#REF!</v>
      </c>
      <c r="F887">
        <v>1352</v>
      </c>
      <c r="K887" t="e">
        <f>#REF!</f>
        <v>#REF!</v>
      </c>
      <c r="L887">
        <v>1077</v>
      </c>
    </row>
    <row r="888" spans="5:12" x14ac:dyDescent="0.2">
      <c r="E888" t="e">
        <f>#REF!</f>
        <v>#REF!</v>
      </c>
      <c r="F888">
        <v>1353</v>
      </c>
      <c r="K888" t="e">
        <f>#REF!</f>
        <v>#REF!</v>
      </c>
      <c r="L888">
        <v>1078</v>
      </c>
    </row>
    <row r="889" spans="5:12" x14ac:dyDescent="0.2">
      <c r="E889" t="e">
        <f>#REF!</f>
        <v>#REF!</v>
      </c>
      <c r="F889">
        <v>1354</v>
      </c>
      <c r="K889" t="e">
        <f>#REF!</f>
        <v>#REF!</v>
      </c>
      <c r="L889">
        <v>1079</v>
      </c>
    </row>
    <row r="890" spans="5:12" x14ac:dyDescent="0.2">
      <c r="E890" t="e">
        <f>#REF!</f>
        <v>#REF!</v>
      </c>
      <c r="F890">
        <v>1355</v>
      </c>
      <c r="K890" t="e">
        <f>#REF!</f>
        <v>#REF!</v>
      </c>
      <c r="L890">
        <v>1080</v>
      </c>
    </row>
    <row r="891" spans="5:12" x14ac:dyDescent="0.2">
      <c r="E891" t="e">
        <f>#REF!</f>
        <v>#REF!</v>
      </c>
      <c r="F891">
        <v>1356</v>
      </c>
      <c r="K891" t="e">
        <f>#REF!</f>
        <v>#REF!</v>
      </c>
      <c r="L891">
        <v>1081</v>
      </c>
    </row>
    <row r="892" spans="5:12" x14ac:dyDescent="0.2">
      <c r="E892" t="e">
        <f>#REF!</f>
        <v>#REF!</v>
      </c>
      <c r="F892">
        <v>1357</v>
      </c>
      <c r="K892" t="e">
        <f>#REF!</f>
        <v>#REF!</v>
      </c>
      <c r="L892">
        <v>1082</v>
      </c>
    </row>
    <row r="893" spans="5:12" x14ac:dyDescent="0.2">
      <c r="E893" t="e">
        <f>#REF!</f>
        <v>#REF!</v>
      </c>
      <c r="F893">
        <v>1358</v>
      </c>
      <c r="K893" t="e">
        <f>#REF!</f>
        <v>#REF!</v>
      </c>
      <c r="L893">
        <v>1083</v>
      </c>
    </row>
    <row r="894" spans="5:12" x14ac:dyDescent="0.2">
      <c r="E894" t="e">
        <f>#REF!</f>
        <v>#REF!</v>
      </c>
      <c r="F894">
        <v>1359</v>
      </c>
      <c r="K894" t="e">
        <f>#REF!</f>
        <v>#REF!</v>
      </c>
      <c r="L894">
        <v>1084</v>
      </c>
    </row>
    <row r="895" spans="5:12" x14ac:dyDescent="0.2">
      <c r="E895" t="e">
        <f>#REF!</f>
        <v>#REF!</v>
      </c>
      <c r="F895">
        <v>1360</v>
      </c>
      <c r="K895" t="e">
        <f>#REF!</f>
        <v>#REF!</v>
      </c>
      <c r="L895">
        <v>1085</v>
      </c>
    </row>
    <row r="896" spans="5:12" x14ac:dyDescent="0.2">
      <c r="E896" t="e">
        <f>#REF!</f>
        <v>#REF!</v>
      </c>
      <c r="F896">
        <v>1361</v>
      </c>
      <c r="K896" t="e">
        <f>#REF!</f>
        <v>#REF!</v>
      </c>
      <c r="L896">
        <v>1086</v>
      </c>
    </row>
    <row r="897" spans="5:12" x14ac:dyDescent="0.2">
      <c r="E897" t="e">
        <f>#REF!</f>
        <v>#REF!</v>
      </c>
      <c r="F897">
        <v>1362</v>
      </c>
      <c r="K897" t="e">
        <f>#REF!</f>
        <v>#REF!</v>
      </c>
      <c r="L897">
        <v>1087</v>
      </c>
    </row>
    <row r="898" spans="5:12" x14ac:dyDescent="0.2">
      <c r="E898" t="e">
        <f>#REF!</f>
        <v>#REF!</v>
      </c>
      <c r="F898">
        <v>1363</v>
      </c>
      <c r="K898" t="e">
        <f>#REF!</f>
        <v>#REF!</v>
      </c>
      <c r="L898">
        <v>1088</v>
      </c>
    </row>
    <row r="899" spans="5:12" x14ac:dyDescent="0.2">
      <c r="E899" t="e">
        <f>#REF!</f>
        <v>#REF!</v>
      </c>
      <c r="F899">
        <v>1364</v>
      </c>
      <c r="K899" t="e">
        <f>#REF!</f>
        <v>#REF!</v>
      </c>
      <c r="L899">
        <v>1089</v>
      </c>
    </row>
    <row r="900" spans="5:12" x14ac:dyDescent="0.2">
      <c r="E900" t="e">
        <f>#REF!</f>
        <v>#REF!</v>
      </c>
      <c r="F900">
        <v>1365</v>
      </c>
      <c r="K900" t="e">
        <f>#REF!</f>
        <v>#REF!</v>
      </c>
      <c r="L900">
        <v>1090</v>
      </c>
    </row>
    <row r="901" spans="5:12" x14ac:dyDescent="0.2">
      <c r="E901" t="e">
        <f>#REF!</f>
        <v>#REF!</v>
      </c>
      <c r="F901">
        <v>1366</v>
      </c>
      <c r="K901" t="e">
        <f>#REF!</f>
        <v>#REF!</v>
      </c>
      <c r="L901">
        <v>1091</v>
      </c>
    </row>
    <row r="902" spans="5:12" x14ac:dyDescent="0.2">
      <c r="E902" t="e">
        <f>#REF!</f>
        <v>#REF!</v>
      </c>
      <c r="F902">
        <v>1367</v>
      </c>
      <c r="K902" t="e">
        <f>#REF!</f>
        <v>#REF!</v>
      </c>
      <c r="L902">
        <v>1092</v>
      </c>
    </row>
    <row r="903" spans="5:12" x14ac:dyDescent="0.2">
      <c r="E903" t="e">
        <f>#REF!</f>
        <v>#REF!</v>
      </c>
      <c r="F903">
        <v>1368</v>
      </c>
      <c r="K903" t="e">
        <f>#REF!</f>
        <v>#REF!</v>
      </c>
      <c r="L903">
        <v>1093</v>
      </c>
    </row>
    <row r="904" spans="5:12" x14ac:dyDescent="0.2">
      <c r="E904" t="e">
        <f>#REF!</f>
        <v>#REF!</v>
      </c>
      <c r="F904">
        <v>1369</v>
      </c>
      <c r="K904" t="e">
        <f>#REF!</f>
        <v>#REF!</v>
      </c>
      <c r="L904">
        <v>1094</v>
      </c>
    </row>
    <row r="905" spans="5:12" x14ac:dyDescent="0.2">
      <c r="E905" t="e">
        <f>#REF!</f>
        <v>#REF!</v>
      </c>
      <c r="F905">
        <v>1370</v>
      </c>
      <c r="K905" t="e">
        <f>#REF!</f>
        <v>#REF!</v>
      </c>
      <c r="L905">
        <v>1095</v>
      </c>
    </row>
    <row r="906" spans="5:12" x14ac:dyDescent="0.2">
      <c r="E906" t="e">
        <f>#REF!</f>
        <v>#REF!</v>
      </c>
      <c r="F906">
        <v>1371</v>
      </c>
      <c r="K906" t="e">
        <f>#REF!</f>
        <v>#REF!</v>
      </c>
      <c r="L906">
        <v>1096</v>
      </c>
    </row>
    <row r="907" spans="5:12" x14ac:dyDescent="0.2">
      <c r="E907" t="e">
        <f>#REF!</f>
        <v>#REF!</v>
      </c>
      <c r="F907">
        <v>1372</v>
      </c>
      <c r="K907" t="e">
        <f>#REF!</f>
        <v>#REF!</v>
      </c>
      <c r="L907">
        <v>1097</v>
      </c>
    </row>
    <row r="908" spans="5:12" x14ac:dyDescent="0.2">
      <c r="E908" t="e">
        <f>#REF!</f>
        <v>#REF!</v>
      </c>
      <c r="F908">
        <v>1373</v>
      </c>
      <c r="K908" t="e">
        <f>#REF!</f>
        <v>#REF!</v>
      </c>
      <c r="L908">
        <v>1098</v>
      </c>
    </row>
    <row r="909" spans="5:12" x14ac:dyDescent="0.2">
      <c r="E909" t="e">
        <f>#REF!</f>
        <v>#REF!</v>
      </c>
      <c r="F909">
        <v>1374</v>
      </c>
      <c r="K909" t="e">
        <f>#REF!</f>
        <v>#REF!</v>
      </c>
      <c r="L909">
        <v>1099</v>
      </c>
    </row>
    <row r="910" spans="5:12" x14ac:dyDescent="0.2">
      <c r="E910" t="e">
        <f>#REF!</f>
        <v>#REF!</v>
      </c>
      <c r="F910">
        <v>1375</v>
      </c>
      <c r="K910" t="e">
        <f>#REF!</f>
        <v>#REF!</v>
      </c>
      <c r="L910">
        <v>1100</v>
      </c>
    </row>
    <row r="911" spans="5:12" x14ac:dyDescent="0.2">
      <c r="E911" t="e">
        <f>#REF!</f>
        <v>#REF!</v>
      </c>
      <c r="F911">
        <v>1376</v>
      </c>
      <c r="K911" t="e">
        <f>#REF!</f>
        <v>#REF!</v>
      </c>
      <c r="L911">
        <v>1101</v>
      </c>
    </row>
    <row r="912" spans="5:12" x14ac:dyDescent="0.2">
      <c r="E912" t="e">
        <f>#REF!</f>
        <v>#REF!</v>
      </c>
      <c r="F912">
        <v>1377</v>
      </c>
      <c r="K912" t="e">
        <f>#REF!</f>
        <v>#REF!</v>
      </c>
      <c r="L912">
        <v>1102</v>
      </c>
    </row>
    <row r="913" spans="5:12" x14ac:dyDescent="0.2">
      <c r="E913" t="e">
        <f>#REF!</f>
        <v>#REF!</v>
      </c>
      <c r="F913">
        <v>1378</v>
      </c>
      <c r="K913" t="e">
        <f>#REF!</f>
        <v>#REF!</v>
      </c>
      <c r="L913">
        <v>1103</v>
      </c>
    </row>
    <row r="914" spans="5:12" x14ac:dyDescent="0.2">
      <c r="E914" t="e">
        <f>#REF!</f>
        <v>#REF!</v>
      </c>
      <c r="F914">
        <v>1379</v>
      </c>
      <c r="K914" t="e">
        <f>#REF!</f>
        <v>#REF!</v>
      </c>
      <c r="L914">
        <v>1104</v>
      </c>
    </row>
    <row r="915" spans="5:12" x14ac:dyDescent="0.2">
      <c r="E915" t="e">
        <f>#REF!</f>
        <v>#REF!</v>
      </c>
      <c r="F915">
        <v>1380</v>
      </c>
      <c r="K915" t="e">
        <f>#REF!</f>
        <v>#REF!</v>
      </c>
      <c r="L915">
        <v>1105</v>
      </c>
    </row>
    <row r="916" spans="5:12" x14ac:dyDescent="0.2">
      <c r="E916" t="e">
        <f>#REF!</f>
        <v>#REF!</v>
      </c>
      <c r="F916">
        <v>1381</v>
      </c>
      <c r="K916" t="e">
        <f>#REF!</f>
        <v>#REF!</v>
      </c>
      <c r="L916">
        <v>1106</v>
      </c>
    </row>
    <row r="917" spans="5:12" x14ac:dyDescent="0.2">
      <c r="E917" t="e">
        <f>#REF!</f>
        <v>#REF!</v>
      </c>
      <c r="F917">
        <v>1382</v>
      </c>
      <c r="K917" t="e">
        <f>#REF!</f>
        <v>#REF!</v>
      </c>
      <c r="L917">
        <v>1107</v>
      </c>
    </row>
    <row r="918" spans="5:12" x14ac:dyDescent="0.2">
      <c r="E918" t="e">
        <f>#REF!</f>
        <v>#REF!</v>
      </c>
      <c r="F918">
        <v>1383</v>
      </c>
      <c r="K918" t="e">
        <f>#REF!</f>
        <v>#REF!</v>
      </c>
      <c r="L918">
        <v>1108</v>
      </c>
    </row>
    <row r="919" spans="5:12" x14ac:dyDescent="0.2">
      <c r="E919" t="e">
        <f>#REF!</f>
        <v>#REF!</v>
      </c>
      <c r="F919">
        <v>1384</v>
      </c>
      <c r="K919" t="e">
        <f>#REF!</f>
        <v>#REF!</v>
      </c>
      <c r="L919">
        <v>1109</v>
      </c>
    </row>
    <row r="920" spans="5:12" x14ac:dyDescent="0.2">
      <c r="E920" t="e">
        <f>#REF!</f>
        <v>#REF!</v>
      </c>
      <c r="F920">
        <v>1385</v>
      </c>
      <c r="K920" t="e">
        <f>#REF!</f>
        <v>#REF!</v>
      </c>
      <c r="L920">
        <v>1110</v>
      </c>
    </row>
    <row r="921" spans="5:12" x14ac:dyDescent="0.2">
      <c r="E921" t="e">
        <f>#REF!</f>
        <v>#REF!</v>
      </c>
      <c r="F921">
        <v>1386</v>
      </c>
      <c r="K921" t="e">
        <f>#REF!</f>
        <v>#REF!</v>
      </c>
      <c r="L921">
        <v>1111</v>
      </c>
    </row>
    <row r="922" spans="5:12" x14ac:dyDescent="0.2">
      <c r="E922" t="e">
        <f>#REF!</f>
        <v>#REF!</v>
      </c>
      <c r="F922">
        <v>1387</v>
      </c>
      <c r="K922" t="e">
        <f>#REF!</f>
        <v>#REF!</v>
      </c>
      <c r="L922">
        <v>1112</v>
      </c>
    </row>
    <row r="923" spans="5:12" x14ac:dyDescent="0.2">
      <c r="E923" t="e">
        <f>#REF!</f>
        <v>#REF!</v>
      </c>
      <c r="F923">
        <v>1388</v>
      </c>
      <c r="K923" t="e">
        <f>#REF!</f>
        <v>#REF!</v>
      </c>
      <c r="L923">
        <v>1113</v>
      </c>
    </row>
    <row r="924" spans="5:12" x14ac:dyDescent="0.2">
      <c r="E924" t="e">
        <f>#REF!</f>
        <v>#REF!</v>
      </c>
      <c r="F924">
        <v>1389</v>
      </c>
      <c r="K924" t="e">
        <f>#REF!</f>
        <v>#REF!</v>
      </c>
      <c r="L924">
        <v>1114</v>
      </c>
    </row>
    <row r="925" spans="5:12" x14ac:dyDescent="0.2">
      <c r="E925" t="e">
        <f>#REF!</f>
        <v>#REF!</v>
      </c>
      <c r="F925">
        <v>1390</v>
      </c>
      <c r="K925" t="e">
        <f>#REF!</f>
        <v>#REF!</v>
      </c>
      <c r="L925">
        <v>1115</v>
      </c>
    </row>
    <row r="926" spans="5:12" x14ac:dyDescent="0.2">
      <c r="E926" t="e">
        <f>#REF!</f>
        <v>#REF!</v>
      </c>
      <c r="F926">
        <v>1391</v>
      </c>
      <c r="K926" t="e">
        <f>#REF!</f>
        <v>#REF!</v>
      </c>
      <c r="L926">
        <v>1116</v>
      </c>
    </row>
    <row r="927" spans="5:12" x14ac:dyDescent="0.2">
      <c r="E927" t="e">
        <f>#REF!</f>
        <v>#REF!</v>
      </c>
      <c r="F927">
        <v>1392</v>
      </c>
      <c r="K927" t="e">
        <f>#REF!</f>
        <v>#REF!</v>
      </c>
      <c r="L927">
        <v>1117</v>
      </c>
    </row>
    <row r="928" spans="5:12" x14ac:dyDescent="0.2">
      <c r="E928" t="e">
        <f>#REF!</f>
        <v>#REF!</v>
      </c>
      <c r="F928">
        <v>1393</v>
      </c>
      <c r="K928" t="e">
        <f>#REF!</f>
        <v>#REF!</v>
      </c>
      <c r="L928">
        <v>1118</v>
      </c>
    </row>
    <row r="929" spans="5:12" x14ac:dyDescent="0.2">
      <c r="E929" t="e">
        <f>#REF!</f>
        <v>#REF!</v>
      </c>
      <c r="F929">
        <v>1397</v>
      </c>
      <c r="K929" t="e">
        <f>#REF!</f>
        <v>#REF!</v>
      </c>
      <c r="L929">
        <v>1119</v>
      </c>
    </row>
    <row r="930" spans="5:12" x14ac:dyDescent="0.2">
      <c r="E930" t="e">
        <f>#REF!</f>
        <v>#REF!</v>
      </c>
      <c r="F930">
        <v>1398</v>
      </c>
      <c r="K930" t="e">
        <f>#REF!</f>
        <v>#REF!</v>
      </c>
      <c r="L930">
        <v>1120</v>
      </c>
    </row>
    <row r="931" spans="5:12" x14ac:dyDescent="0.2">
      <c r="E931" t="e">
        <f>#REF!</f>
        <v>#REF!</v>
      </c>
      <c r="F931">
        <v>1399</v>
      </c>
      <c r="K931" t="e">
        <f>#REF!</f>
        <v>#REF!</v>
      </c>
      <c r="L931">
        <v>1121</v>
      </c>
    </row>
    <row r="932" spans="5:12" x14ac:dyDescent="0.2">
      <c r="E932" t="e">
        <f>#REF!</f>
        <v>#REF!</v>
      </c>
      <c r="F932">
        <v>1400</v>
      </c>
      <c r="K932" t="e">
        <f>#REF!</f>
        <v>#REF!</v>
      </c>
      <c r="L932">
        <v>1122</v>
      </c>
    </row>
    <row r="933" spans="5:12" x14ac:dyDescent="0.2">
      <c r="E933" t="e">
        <f>#REF!</f>
        <v>#REF!</v>
      </c>
      <c r="F933">
        <v>1401</v>
      </c>
      <c r="K933" t="e">
        <f>#REF!</f>
        <v>#REF!</v>
      </c>
      <c r="L933">
        <v>1123</v>
      </c>
    </row>
    <row r="934" spans="5:12" x14ac:dyDescent="0.2">
      <c r="E934" t="e">
        <f>#REF!</f>
        <v>#REF!</v>
      </c>
      <c r="F934">
        <v>1402</v>
      </c>
      <c r="K934" t="e">
        <f>#REF!</f>
        <v>#REF!</v>
      </c>
      <c r="L934">
        <v>1124</v>
      </c>
    </row>
    <row r="935" spans="5:12" x14ac:dyDescent="0.2">
      <c r="E935" t="e">
        <f>#REF!</f>
        <v>#REF!</v>
      </c>
      <c r="F935">
        <v>1403</v>
      </c>
      <c r="K935" t="e">
        <f>#REF!</f>
        <v>#REF!</v>
      </c>
      <c r="L935">
        <v>1125</v>
      </c>
    </row>
    <row r="936" spans="5:12" x14ac:dyDescent="0.2">
      <c r="E936" t="e">
        <f>#REF!</f>
        <v>#REF!</v>
      </c>
      <c r="F936">
        <v>1404</v>
      </c>
      <c r="K936" t="e">
        <f>#REF!</f>
        <v>#REF!</v>
      </c>
      <c r="L936">
        <v>1126</v>
      </c>
    </row>
    <row r="937" spans="5:12" x14ac:dyDescent="0.2">
      <c r="E937" t="e">
        <f>#REF!</f>
        <v>#REF!</v>
      </c>
      <c r="F937">
        <v>1405</v>
      </c>
      <c r="K937" t="e">
        <f>#REF!</f>
        <v>#REF!</v>
      </c>
      <c r="L937">
        <v>1127</v>
      </c>
    </row>
    <row r="938" spans="5:12" x14ac:dyDescent="0.2">
      <c r="E938" t="e">
        <f>#REF!</f>
        <v>#REF!</v>
      </c>
      <c r="F938">
        <v>1406</v>
      </c>
      <c r="K938" t="e">
        <f>#REF!</f>
        <v>#REF!</v>
      </c>
      <c r="L938">
        <v>1128</v>
      </c>
    </row>
    <row r="939" spans="5:12" x14ac:dyDescent="0.2">
      <c r="E939" t="e">
        <f>#REF!</f>
        <v>#REF!</v>
      </c>
      <c r="F939">
        <v>1410</v>
      </c>
      <c r="K939" t="e">
        <f>#REF!</f>
        <v>#REF!</v>
      </c>
      <c r="L939">
        <v>1129</v>
      </c>
    </row>
    <row r="940" spans="5:12" x14ac:dyDescent="0.2">
      <c r="E940" t="e">
        <f>#REF!</f>
        <v>#REF!</v>
      </c>
      <c r="F940">
        <v>1411</v>
      </c>
      <c r="K940" t="e">
        <f>#REF!</f>
        <v>#REF!</v>
      </c>
      <c r="L940">
        <v>1130</v>
      </c>
    </row>
    <row r="941" spans="5:12" x14ac:dyDescent="0.2">
      <c r="E941" t="e">
        <f>#REF!</f>
        <v>#REF!</v>
      </c>
      <c r="F941">
        <v>1412</v>
      </c>
      <c r="K941" t="e">
        <f>#REF!</f>
        <v>#REF!</v>
      </c>
      <c r="L941">
        <v>1131</v>
      </c>
    </row>
    <row r="942" spans="5:12" x14ac:dyDescent="0.2">
      <c r="E942" t="e">
        <f>#REF!</f>
        <v>#REF!</v>
      </c>
      <c r="F942">
        <v>1413</v>
      </c>
      <c r="K942" t="e">
        <f>#REF!</f>
        <v>#REF!</v>
      </c>
      <c r="L942">
        <v>1132</v>
      </c>
    </row>
    <row r="943" spans="5:12" x14ac:dyDescent="0.2">
      <c r="E943" t="e">
        <f>#REF!</f>
        <v>#REF!</v>
      </c>
      <c r="F943">
        <v>1414</v>
      </c>
      <c r="K943" t="e">
        <f>#REF!</f>
        <v>#REF!</v>
      </c>
      <c r="L943">
        <v>1133</v>
      </c>
    </row>
    <row r="944" spans="5:12" x14ac:dyDescent="0.2">
      <c r="E944" t="e">
        <f>#REF!</f>
        <v>#REF!</v>
      </c>
      <c r="F944">
        <v>1415</v>
      </c>
      <c r="K944" t="e">
        <f>#REF!</f>
        <v>#REF!</v>
      </c>
      <c r="L944">
        <v>1134</v>
      </c>
    </row>
    <row r="945" spans="5:12" x14ac:dyDescent="0.2">
      <c r="E945" t="e">
        <f>#REF!</f>
        <v>#REF!</v>
      </c>
      <c r="F945">
        <v>1416</v>
      </c>
      <c r="K945" t="e">
        <f>#REF!</f>
        <v>#REF!</v>
      </c>
      <c r="L945">
        <v>1135</v>
      </c>
    </row>
    <row r="946" spans="5:12" x14ac:dyDescent="0.2">
      <c r="E946" t="e">
        <f>#REF!</f>
        <v>#REF!</v>
      </c>
      <c r="F946">
        <v>1417</v>
      </c>
      <c r="K946" t="e">
        <f>#REF!</f>
        <v>#REF!</v>
      </c>
      <c r="L946">
        <v>1136</v>
      </c>
    </row>
    <row r="947" spans="5:12" x14ac:dyDescent="0.2">
      <c r="E947" t="e">
        <f>#REF!</f>
        <v>#REF!</v>
      </c>
      <c r="F947">
        <v>1418</v>
      </c>
      <c r="K947" t="e">
        <f>#REF!</f>
        <v>#REF!</v>
      </c>
      <c r="L947">
        <v>1137</v>
      </c>
    </row>
    <row r="948" spans="5:12" x14ac:dyDescent="0.2">
      <c r="E948" t="e">
        <f>#REF!</f>
        <v>#REF!</v>
      </c>
      <c r="F948">
        <v>1419</v>
      </c>
      <c r="K948" t="e">
        <f>#REF!</f>
        <v>#REF!</v>
      </c>
      <c r="L948">
        <v>1138</v>
      </c>
    </row>
    <row r="949" spans="5:12" x14ac:dyDescent="0.2">
      <c r="E949" t="e">
        <f>#REF!</f>
        <v>#REF!</v>
      </c>
      <c r="F949">
        <v>1423</v>
      </c>
      <c r="K949" t="e">
        <f>#REF!</f>
        <v>#REF!</v>
      </c>
      <c r="L949">
        <v>1139</v>
      </c>
    </row>
    <row r="950" spans="5:12" x14ac:dyDescent="0.2">
      <c r="E950" t="e">
        <f>#REF!</f>
        <v>#REF!</v>
      </c>
      <c r="F950">
        <v>1424</v>
      </c>
      <c r="K950" t="e">
        <f>#REF!</f>
        <v>#REF!</v>
      </c>
      <c r="L950">
        <v>1140</v>
      </c>
    </row>
    <row r="951" spans="5:12" x14ac:dyDescent="0.2">
      <c r="E951" t="e">
        <f>#REF!</f>
        <v>#REF!</v>
      </c>
      <c r="F951">
        <v>1425</v>
      </c>
      <c r="K951" t="e">
        <f>#REF!</f>
        <v>#REF!</v>
      </c>
      <c r="L951">
        <v>1141</v>
      </c>
    </row>
    <row r="952" spans="5:12" x14ac:dyDescent="0.2">
      <c r="E952" t="e">
        <f>#REF!</f>
        <v>#REF!</v>
      </c>
      <c r="F952">
        <v>1426</v>
      </c>
      <c r="K952" t="e">
        <f>#REF!</f>
        <v>#REF!</v>
      </c>
      <c r="L952">
        <v>1142</v>
      </c>
    </row>
    <row r="953" spans="5:12" x14ac:dyDescent="0.2">
      <c r="E953" t="e">
        <f>#REF!</f>
        <v>#REF!</v>
      </c>
      <c r="F953">
        <v>1427</v>
      </c>
      <c r="K953" t="e">
        <f>#REF!</f>
        <v>#REF!</v>
      </c>
      <c r="L953">
        <v>1143</v>
      </c>
    </row>
    <row r="954" spans="5:12" x14ac:dyDescent="0.2">
      <c r="E954" t="e">
        <f>#REF!</f>
        <v>#REF!</v>
      </c>
      <c r="F954">
        <v>1428</v>
      </c>
      <c r="K954" t="e">
        <f>#REF!</f>
        <v>#REF!</v>
      </c>
      <c r="L954">
        <v>1144</v>
      </c>
    </row>
    <row r="955" spans="5:12" x14ac:dyDescent="0.2">
      <c r="E955" t="e">
        <f>#REF!</f>
        <v>#REF!</v>
      </c>
      <c r="F955">
        <v>1429</v>
      </c>
      <c r="K955" t="e">
        <f>#REF!</f>
        <v>#REF!</v>
      </c>
      <c r="L955">
        <v>1145</v>
      </c>
    </row>
    <row r="956" spans="5:12" x14ac:dyDescent="0.2">
      <c r="E956" t="e">
        <f>#REF!</f>
        <v>#REF!</v>
      </c>
      <c r="F956">
        <v>1430</v>
      </c>
      <c r="K956" t="e">
        <f>#REF!</f>
        <v>#REF!</v>
      </c>
      <c r="L956">
        <v>1146</v>
      </c>
    </row>
    <row r="957" spans="5:12" x14ac:dyDescent="0.2">
      <c r="E957" t="e">
        <f>#REF!</f>
        <v>#REF!</v>
      </c>
      <c r="F957">
        <v>1431</v>
      </c>
      <c r="K957" t="e">
        <f>#REF!</f>
        <v>#REF!</v>
      </c>
      <c r="L957">
        <v>1147</v>
      </c>
    </row>
    <row r="958" spans="5:12" x14ac:dyDescent="0.2">
      <c r="E958" t="e">
        <f>#REF!</f>
        <v>#REF!</v>
      </c>
      <c r="F958">
        <v>1432</v>
      </c>
      <c r="K958" t="e">
        <f>#REF!</f>
        <v>#REF!</v>
      </c>
      <c r="L958">
        <v>1148</v>
      </c>
    </row>
    <row r="959" spans="5:12" x14ac:dyDescent="0.2">
      <c r="E959" t="e">
        <f>#REF!</f>
        <v>#REF!</v>
      </c>
      <c r="F959">
        <v>1436</v>
      </c>
      <c r="K959" t="e">
        <f>#REF!</f>
        <v>#REF!</v>
      </c>
      <c r="L959">
        <v>1149</v>
      </c>
    </row>
    <row r="960" spans="5:12" x14ac:dyDescent="0.2">
      <c r="E960" t="e">
        <f>#REF!</f>
        <v>#REF!</v>
      </c>
      <c r="F960">
        <v>1437</v>
      </c>
      <c r="K960" t="e">
        <f>#REF!</f>
        <v>#REF!</v>
      </c>
      <c r="L960">
        <v>1150</v>
      </c>
    </row>
    <row r="961" spans="5:12" x14ac:dyDescent="0.2">
      <c r="E961" t="e">
        <f>#REF!</f>
        <v>#REF!</v>
      </c>
      <c r="F961">
        <v>1438</v>
      </c>
      <c r="K961" t="e">
        <f>#REF!</f>
        <v>#REF!</v>
      </c>
      <c r="L961">
        <v>1151</v>
      </c>
    </row>
    <row r="962" spans="5:12" x14ac:dyDescent="0.2">
      <c r="E962" t="e">
        <f>#REF!</f>
        <v>#REF!</v>
      </c>
      <c r="F962">
        <v>1439</v>
      </c>
      <c r="K962" t="e">
        <f>#REF!</f>
        <v>#REF!</v>
      </c>
      <c r="L962">
        <v>1152</v>
      </c>
    </row>
    <row r="963" spans="5:12" x14ac:dyDescent="0.2">
      <c r="E963" t="e">
        <f>#REF!</f>
        <v>#REF!</v>
      </c>
      <c r="F963">
        <v>1440</v>
      </c>
      <c r="K963" t="e">
        <f>#REF!</f>
        <v>#REF!</v>
      </c>
      <c r="L963">
        <v>1153</v>
      </c>
    </row>
    <row r="964" spans="5:12" x14ac:dyDescent="0.2">
      <c r="E964" t="e">
        <f>#REF!</f>
        <v>#REF!</v>
      </c>
      <c r="F964">
        <v>1441</v>
      </c>
      <c r="K964" t="e">
        <f>#REF!</f>
        <v>#REF!</v>
      </c>
      <c r="L964">
        <v>1154</v>
      </c>
    </row>
    <row r="965" spans="5:12" x14ac:dyDescent="0.2">
      <c r="E965" t="e">
        <f>#REF!</f>
        <v>#REF!</v>
      </c>
      <c r="F965">
        <v>1442</v>
      </c>
      <c r="K965" t="e">
        <f>#REF!</f>
        <v>#REF!</v>
      </c>
      <c r="L965">
        <v>1155</v>
      </c>
    </row>
    <row r="966" spans="5:12" x14ac:dyDescent="0.2">
      <c r="E966" t="e">
        <f>#REF!</f>
        <v>#REF!</v>
      </c>
      <c r="F966">
        <v>1443</v>
      </c>
      <c r="K966" t="e">
        <f>#REF!</f>
        <v>#REF!</v>
      </c>
      <c r="L966">
        <v>1156</v>
      </c>
    </row>
    <row r="967" spans="5:12" x14ac:dyDescent="0.2">
      <c r="E967" t="e">
        <f>#REF!</f>
        <v>#REF!</v>
      </c>
      <c r="F967">
        <v>1444</v>
      </c>
      <c r="K967" t="e">
        <f>#REF!</f>
        <v>#REF!</v>
      </c>
      <c r="L967">
        <v>1157</v>
      </c>
    </row>
    <row r="968" spans="5:12" x14ac:dyDescent="0.2">
      <c r="E968" t="e">
        <f>#REF!</f>
        <v>#REF!</v>
      </c>
      <c r="F968">
        <v>1445</v>
      </c>
      <c r="K968" t="e">
        <f>#REF!</f>
        <v>#REF!</v>
      </c>
      <c r="L968">
        <v>1158</v>
      </c>
    </row>
    <row r="969" spans="5:12" x14ac:dyDescent="0.2">
      <c r="E969" t="e">
        <f>#REF!</f>
        <v>#REF!</v>
      </c>
      <c r="F969">
        <v>1449</v>
      </c>
      <c r="K969" t="e">
        <f>#REF!</f>
        <v>#REF!</v>
      </c>
      <c r="L969">
        <v>1159</v>
      </c>
    </row>
    <row r="970" spans="5:12" x14ac:dyDescent="0.2">
      <c r="E970" t="e">
        <f>#REF!</f>
        <v>#REF!</v>
      </c>
      <c r="F970">
        <v>1450</v>
      </c>
      <c r="K970" t="e">
        <f>#REF!</f>
        <v>#REF!</v>
      </c>
      <c r="L970">
        <v>1160</v>
      </c>
    </row>
    <row r="971" spans="5:12" x14ac:dyDescent="0.2">
      <c r="E971" t="e">
        <f>#REF!</f>
        <v>#REF!</v>
      </c>
      <c r="F971">
        <v>1451</v>
      </c>
      <c r="K971" t="e">
        <f>#REF!</f>
        <v>#REF!</v>
      </c>
      <c r="L971">
        <v>1161</v>
      </c>
    </row>
    <row r="972" spans="5:12" x14ac:dyDescent="0.2">
      <c r="E972" t="e">
        <f>#REF!</f>
        <v>#REF!</v>
      </c>
      <c r="F972">
        <v>1452</v>
      </c>
      <c r="K972" t="e">
        <f>#REF!</f>
        <v>#REF!</v>
      </c>
      <c r="L972">
        <v>1162</v>
      </c>
    </row>
    <row r="973" spans="5:12" x14ac:dyDescent="0.2">
      <c r="E973" t="e">
        <f>#REF!</f>
        <v>#REF!</v>
      </c>
      <c r="F973">
        <v>1453</v>
      </c>
      <c r="K973" t="e">
        <f>#REF!</f>
        <v>#REF!</v>
      </c>
      <c r="L973">
        <v>1163</v>
      </c>
    </row>
    <row r="974" spans="5:12" x14ac:dyDescent="0.2">
      <c r="E974" t="e">
        <f>#REF!</f>
        <v>#REF!</v>
      </c>
      <c r="F974">
        <v>1454</v>
      </c>
      <c r="K974" t="e">
        <f>#REF!</f>
        <v>#REF!</v>
      </c>
      <c r="L974">
        <v>1164</v>
      </c>
    </row>
    <row r="975" spans="5:12" x14ac:dyDescent="0.2">
      <c r="E975" t="e">
        <f>#REF!</f>
        <v>#REF!</v>
      </c>
      <c r="F975">
        <v>1455</v>
      </c>
      <c r="K975" t="e">
        <f>#REF!</f>
        <v>#REF!</v>
      </c>
      <c r="L975">
        <v>1165</v>
      </c>
    </row>
    <row r="976" spans="5:12" x14ac:dyDescent="0.2">
      <c r="E976" t="e">
        <f>#REF!</f>
        <v>#REF!</v>
      </c>
      <c r="F976">
        <v>1456</v>
      </c>
      <c r="K976" t="e">
        <f>#REF!</f>
        <v>#REF!</v>
      </c>
      <c r="L976">
        <v>1166</v>
      </c>
    </row>
    <row r="977" spans="5:12" x14ac:dyDescent="0.2">
      <c r="E977" t="e">
        <f>#REF!</f>
        <v>#REF!</v>
      </c>
      <c r="F977">
        <v>1457</v>
      </c>
      <c r="K977" t="e">
        <f>#REF!</f>
        <v>#REF!</v>
      </c>
      <c r="L977">
        <v>1167</v>
      </c>
    </row>
    <row r="978" spans="5:12" x14ac:dyDescent="0.2">
      <c r="E978" t="e">
        <f>#REF!</f>
        <v>#REF!</v>
      </c>
      <c r="F978">
        <v>1458</v>
      </c>
      <c r="K978" t="e">
        <f>#REF!</f>
        <v>#REF!</v>
      </c>
      <c r="L978">
        <v>1168</v>
      </c>
    </row>
    <row r="979" spans="5:12" x14ac:dyDescent="0.2">
      <c r="E979" t="e">
        <f>#REF!</f>
        <v>#REF!</v>
      </c>
      <c r="F979">
        <v>1462</v>
      </c>
      <c r="K979" t="e">
        <f>#REF!</f>
        <v>#REF!</v>
      </c>
      <c r="L979">
        <v>1169</v>
      </c>
    </row>
    <row r="980" spans="5:12" x14ac:dyDescent="0.2">
      <c r="E980" t="e">
        <f>#REF!</f>
        <v>#REF!</v>
      </c>
      <c r="F980">
        <v>1463</v>
      </c>
      <c r="K980" t="e">
        <f>#REF!</f>
        <v>#REF!</v>
      </c>
      <c r="L980">
        <v>1170</v>
      </c>
    </row>
    <row r="981" spans="5:12" x14ac:dyDescent="0.2">
      <c r="E981" t="e">
        <f>#REF!</f>
        <v>#REF!</v>
      </c>
      <c r="F981">
        <v>1464</v>
      </c>
      <c r="K981" t="e">
        <f>#REF!</f>
        <v>#REF!</v>
      </c>
      <c r="L981">
        <v>1171</v>
      </c>
    </row>
    <row r="982" spans="5:12" x14ac:dyDescent="0.2">
      <c r="E982" t="e">
        <f>#REF!</f>
        <v>#REF!</v>
      </c>
      <c r="F982">
        <v>1465</v>
      </c>
      <c r="K982" t="e">
        <f>#REF!</f>
        <v>#REF!</v>
      </c>
      <c r="L982">
        <v>1172</v>
      </c>
    </row>
    <row r="983" spans="5:12" x14ac:dyDescent="0.2">
      <c r="E983" t="e">
        <f>#REF!</f>
        <v>#REF!</v>
      </c>
      <c r="F983">
        <v>1466</v>
      </c>
      <c r="K983" t="e">
        <f>#REF!</f>
        <v>#REF!</v>
      </c>
      <c r="L983">
        <v>1173</v>
      </c>
    </row>
    <row r="984" spans="5:12" x14ac:dyDescent="0.2">
      <c r="E984" t="e">
        <f>#REF!</f>
        <v>#REF!</v>
      </c>
      <c r="F984">
        <v>1467</v>
      </c>
      <c r="K984" t="e">
        <f>#REF!</f>
        <v>#REF!</v>
      </c>
      <c r="L984">
        <v>1174</v>
      </c>
    </row>
    <row r="985" spans="5:12" x14ac:dyDescent="0.2">
      <c r="E985" t="e">
        <f>#REF!</f>
        <v>#REF!</v>
      </c>
      <c r="F985">
        <v>1468</v>
      </c>
      <c r="K985" t="e">
        <f>#REF!</f>
        <v>#REF!</v>
      </c>
      <c r="L985">
        <v>1175</v>
      </c>
    </row>
    <row r="986" spans="5:12" x14ac:dyDescent="0.2">
      <c r="E986" t="e">
        <f>#REF!</f>
        <v>#REF!</v>
      </c>
      <c r="F986">
        <v>1469</v>
      </c>
      <c r="K986" t="e">
        <f>#REF!</f>
        <v>#REF!</v>
      </c>
      <c r="L986">
        <v>1176</v>
      </c>
    </row>
    <row r="987" spans="5:12" x14ac:dyDescent="0.2">
      <c r="E987" t="e">
        <f>#REF!</f>
        <v>#REF!</v>
      </c>
      <c r="F987">
        <v>1470</v>
      </c>
      <c r="K987" t="e">
        <f>#REF!</f>
        <v>#REF!</v>
      </c>
      <c r="L987">
        <v>1177</v>
      </c>
    </row>
    <row r="988" spans="5:12" x14ac:dyDescent="0.2">
      <c r="E988" t="e">
        <f>#REF!</f>
        <v>#REF!</v>
      </c>
      <c r="F988">
        <v>1471</v>
      </c>
      <c r="K988" t="e">
        <f>#REF!</f>
        <v>#REF!</v>
      </c>
      <c r="L988">
        <v>1178</v>
      </c>
    </row>
    <row r="989" spans="5:12" x14ac:dyDescent="0.2">
      <c r="E989" t="e">
        <f>#REF!</f>
        <v>#REF!</v>
      </c>
      <c r="F989">
        <v>1475</v>
      </c>
      <c r="K989" t="e">
        <f>#REF!</f>
        <v>#REF!</v>
      </c>
      <c r="L989">
        <v>1179</v>
      </c>
    </row>
    <row r="990" spans="5:12" x14ac:dyDescent="0.2">
      <c r="E990" t="e">
        <f>#REF!</f>
        <v>#REF!</v>
      </c>
      <c r="F990">
        <v>1476</v>
      </c>
      <c r="K990" t="e">
        <f>#REF!</f>
        <v>#REF!</v>
      </c>
      <c r="L990">
        <v>1180</v>
      </c>
    </row>
    <row r="991" spans="5:12" x14ac:dyDescent="0.2">
      <c r="E991" t="e">
        <f>#REF!</f>
        <v>#REF!</v>
      </c>
      <c r="F991">
        <v>1477</v>
      </c>
      <c r="K991" t="e">
        <f>#REF!</f>
        <v>#REF!</v>
      </c>
      <c r="L991">
        <v>1181</v>
      </c>
    </row>
    <row r="992" spans="5:12" x14ac:dyDescent="0.2">
      <c r="E992" t="e">
        <f>#REF!</f>
        <v>#REF!</v>
      </c>
      <c r="F992">
        <v>1478</v>
      </c>
      <c r="K992" t="e">
        <f>#REF!</f>
        <v>#REF!</v>
      </c>
      <c r="L992">
        <v>1182</v>
      </c>
    </row>
    <row r="993" spans="5:12" x14ac:dyDescent="0.2">
      <c r="E993" t="e">
        <f>#REF!</f>
        <v>#REF!</v>
      </c>
      <c r="F993">
        <v>1479</v>
      </c>
      <c r="K993" t="e">
        <f>#REF!</f>
        <v>#REF!</v>
      </c>
      <c r="L993">
        <v>1183</v>
      </c>
    </row>
    <row r="994" spans="5:12" x14ac:dyDescent="0.2">
      <c r="E994" t="e">
        <f>#REF!</f>
        <v>#REF!</v>
      </c>
      <c r="F994">
        <v>1480</v>
      </c>
      <c r="K994" t="e">
        <f>#REF!</f>
        <v>#REF!</v>
      </c>
      <c r="L994">
        <v>1184</v>
      </c>
    </row>
    <row r="995" spans="5:12" x14ac:dyDescent="0.2">
      <c r="E995" t="e">
        <f>#REF!</f>
        <v>#REF!</v>
      </c>
      <c r="F995">
        <v>1481</v>
      </c>
      <c r="K995" t="e">
        <f>#REF!</f>
        <v>#REF!</v>
      </c>
      <c r="L995">
        <v>1185</v>
      </c>
    </row>
    <row r="996" spans="5:12" x14ac:dyDescent="0.2">
      <c r="E996" t="e">
        <f>#REF!</f>
        <v>#REF!</v>
      </c>
      <c r="F996">
        <v>1482</v>
      </c>
      <c r="K996" t="e">
        <f>#REF!</f>
        <v>#REF!</v>
      </c>
      <c r="L996">
        <v>1186</v>
      </c>
    </row>
    <row r="997" spans="5:12" x14ac:dyDescent="0.2">
      <c r="E997" t="e">
        <f>#REF!</f>
        <v>#REF!</v>
      </c>
      <c r="F997">
        <v>1483</v>
      </c>
      <c r="K997" t="e">
        <f>#REF!</f>
        <v>#REF!</v>
      </c>
      <c r="L997">
        <v>1187</v>
      </c>
    </row>
    <row r="998" spans="5:12" x14ac:dyDescent="0.2">
      <c r="E998" t="e">
        <f>#REF!</f>
        <v>#REF!</v>
      </c>
      <c r="F998">
        <v>1484</v>
      </c>
      <c r="K998" t="e">
        <f>#REF!</f>
        <v>#REF!</v>
      </c>
      <c r="L998">
        <v>1188</v>
      </c>
    </row>
    <row r="999" spans="5:12" x14ac:dyDescent="0.2">
      <c r="E999" t="e">
        <f>#REF!</f>
        <v>#REF!</v>
      </c>
      <c r="F999">
        <v>1488</v>
      </c>
      <c r="K999" t="e">
        <f>#REF!</f>
        <v>#REF!</v>
      </c>
      <c r="L999">
        <v>1189</v>
      </c>
    </row>
    <row r="1000" spans="5:12" x14ac:dyDescent="0.2">
      <c r="E1000" t="e">
        <f>#REF!</f>
        <v>#REF!</v>
      </c>
      <c r="F1000">
        <v>1489</v>
      </c>
      <c r="K1000" t="e">
        <f>#REF!</f>
        <v>#REF!</v>
      </c>
      <c r="L1000">
        <v>1190</v>
      </c>
    </row>
    <row r="1001" spans="5:12" x14ac:dyDescent="0.2">
      <c r="E1001" t="e">
        <f>#REF!</f>
        <v>#REF!</v>
      </c>
      <c r="F1001">
        <v>1490</v>
      </c>
      <c r="K1001" t="e">
        <f>#REF!</f>
        <v>#REF!</v>
      </c>
      <c r="L1001">
        <v>1191</v>
      </c>
    </row>
    <row r="1002" spans="5:12" x14ac:dyDescent="0.2">
      <c r="E1002" t="e">
        <f>#REF!</f>
        <v>#REF!</v>
      </c>
      <c r="F1002">
        <v>1491</v>
      </c>
      <c r="K1002" t="e">
        <f>#REF!</f>
        <v>#REF!</v>
      </c>
      <c r="L1002">
        <v>1192</v>
      </c>
    </row>
    <row r="1003" spans="5:12" x14ac:dyDescent="0.2">
      <c r="E1003" t="e">
        <f>#REF!</f>
        <v>#REF!</v>
      </c>
      <c r="F1003">
        <v>1492</v>
      </c>
      <c r="K1003" t="e">
        <f>#REF!</f>
        <v>#REF!</v>
      </c>
      <c r="L1003">
        <v>1193</v>
      </c>
    </row>
    <row r="1004" spans="5:12" x14ac:dyDescent="0.2">
      <c r="E1004" t="e">
        <f>#REF!</f>
        <v>#REF!</v>
      </c>
      <c r="F1004">
        <v>1493</v>
      </c>
      <c r="K1004" t="e">
        <f>#REF!</f>
        <v>#REF!</v>
      </c>
      <c r="L1004">
        <v>1194</v>
      </c>
    </row>
    <row r="1005" spans="5:12" x14ac:dyDescent="0.2">
      <c r="E1005" t="e">
        <f>#REF!</f>
        <v>#REF!</v>
      </c>
      <c r="F1005">
        <v>1494</v>
      </c>
      <c r="K1005" t="e">
        <f>#REF!</f>
        <v>#REF!</v>
      </c>
      <c r="L1005">
        <v>1195</v>
      </c>
    </row>
    <row r="1006" spans="5:12" x14ac:dyDescent="0.2">
      <c r="E1006" t="e">
        <f>#REF!</f>
        <v>#REF!</v>
      </c>
      <c r="F1006">
        <v>1495</v>
      </c>
      <c r="K1006" t="e">
        <f>#REF!</f>
        <v>#REF!</v>
      </c>
      <c r="L1006">
        <v>1196</v>
      </c>
    </row>
    <row r="1007" spans="5:12" x14ac:dyDescent="0.2">
      <c r="E1007" t="e">
        <f>#REF!</f>
        <v>#REF!</v>
      </c>
      <c r="F1007">
        <v>1496</v>
      </c>
      <c r="K1007" t="e">
        <f>#REF!</f>
        <v>#REF!</v>
      </c>
      <c r="L1007">
        <v>1197</v>
      </c>
    </row>
    <row r="1008" spans="5:12" x14ac:dyDescent="0.2">
      <c r="E1008" t="e">
        <f>#REF!</f>
        <v>#REF!</v>
      </c>
      <c r="F1008">
        <v>1497</v>
      </c>
      <c r="K1008" t="e">
        <f>#REF!</f>
        <v>#REF!</v>
      </c>
      <c r="L1008">
        <v>1198</v>
      </c>
    </row>
    <row r="1009" spans="5:12" x14ac:dyDescent="0.2">
      <c r="E1009" t="e">
        <f>#REF!</f>
        <v>#REF!</v>
      </c>
      <c r="F1009">
        <v>1501</v>
      </c>
      <c r="K1009" t="e">
        <f>#REF!</f>
        <v>#REF!</v>
      </c>
      <c r="L1009">
        <v>1199</v>
      </c>
    </row>
    <row r="1010" spans="5:12" x14ac:dyDescent="0.2">
      <c r="E1010" t="e">
        <f>#REF!</f>
        <v>#REF!</v>
      </c>
      <c r="F1010">
        <v>1502</v>
      </c>
      <c r="K1010" t="e">
        <f>#REF!</f>
        <v>#REF!</v>
      </c>
      <c r="L1010">
        <v>1200</v>
      </c>
    </row>
    <row r="1011" spans="5:12" x14ac:dyDescent="0.2">
      <c r="E1011" t="e">
        <f>#REF!</f>
        <v>#REF!</v>
      </c>
      <c r="F1011">
        <v>1503</v>
      </c>
      <c r="K1011" t="e">
        <f>#REF!</f>
        <v>#REF!</v>
      </c>
      <c r="L1011">
        <v>1201</v>
      </c>
    </row>
    <row r="1012" spans="5:12" x14ac:dyDescent="0.2">
      <c r="E1012" t="e">
        <f>#REF!</f>
        <v>#REF!</v>
      </c>
      <c r="F1012">
        <v>1504</v>
      </c>
      <c r="K1012" t="e">
        <f>#REF!</f>
        <v>#REF!</v>
      </c>
      <c r="L1012">
        <v>1202</v>
      </c>
    </row>
    <row r="1013" spans="5:12" x14ac:dyDescent="0.2">
      <c r="E1013" t="e">
        <f>#REF!</f>
        <v>#REF!</v>
      </c>
      <c r="F1013">
        <v>1505</v>
      </c>
      <c r="K1013" t="e">
        <f>#REF!</f>
        <v>#REF!</v>
      </c>
      <c r="L1013">
        <v>1203</v>
      </c>
    </row>
    <row r="1014" spans="5:12" x14ac:dyDescent="0.2">
      <c r="E1014" t="e">
        <f>#REF!</f>
        <v>#REF!</v>
      </c>
      <c r="F1014">
        <v>1506</v>
      </c>
      <c r="K1014" t="e">
        <f>#REF!</f>
        <v>#REF!</v>
      </c>
      <c r="L1014">
        <v>1204</v>
      </c>
    </row>
    <row r="1015" spans="5:12" x14ac:dyDescent="0.2">
      <c r="E1015" t="e">
        <f>#REF!</f>
        <v>#REF!</v>
      </c>
      <c r="F1015">
        <v>1507</v>
      </c>
      <c r="K1015" t="e">
        <f>#REF!</f>
        <v>#REF!</v>
      </c>
      <c r="L1015">
        <v>1205</v>
      </c>
    </row>
    <row r="1016" spans="5:12" x14ac:dyDescent="0.2">
      <c r="E1016" t="e">
        <f>#REF!</f>
        <v>#REF!</v>
      </c>
      <c r="F1016">
        <v>1508</v>
      </c>
      <c r="K1016" t="e">
        <f>#REF!</f>
        <v>#REF!</v>
      </c>
      <c r="L1016">
        <v>1206</v>
      </c>
    </row>
    <row r="1017" spans="5:12" x14ac:dyDescent="0.2">
      <c r="E1017" t="e">
        <f>#REF!</f>
        <v>#REF!</v>
      </c>
      <c r="F1017">
        <v>1509</v>
      </c>
      <c r="K1017" t="e">
        <f>#REF!</f>
        <v>#REF!</v>
      </c>
      <c r="L1017">
        <v>1207</v>
      </c>
    </row>
    <row r="1018" spans="5:12" x14ac:dyDescent="0.2">
      <c r="E1018" t="e">
        <f>#REF!</f>
        <v>#REF!</v>
      </c>
      <c r="F1018">
        <v>1510</v>
      </c>
      <c r="K1018" t="e">
        <f>#REF!</f>
        <v>#REF!</v>
      </c>
      <c r="L1018">
        <v>1208</v>
      </c>
    </row>
    <row r="1019" spans="5:12" x14ac:dyDescent="0.2">
      <c r="E1019" t="e">
        <f>#REF!</f>
        <v>#REF!</v>
      </c>
      <c r="F1019">
        <v>1514</v>
      </c>
      <c r="K1019" t="e">
        <f>#REF!</f>
        <v>#REF!</v>
      </c>
      <c r="L1019">
        <v>1209</v>
      </c>
    </row>
    <row r="1020" spans="5:12" x14ac:dyDescent="0.2">
      <c r="E1020" t="e">
        <f>#REF!</f>
        <v>#REF!</v>
      </c>
      <c r="F1020">
        <v>1515</v>
      </c>
      <c r="K1020" t="e">
        <f>#REF!</f>
        <v>#REF!</v>
      </c>
      <c r="L1020">
        <v>1210</v>
      </c>
    </row>
    <row r="1021" spans="5:12" x14ac:dyDescent="0.2">
      <c r="E1021" t="e">
        <f>#REF!</f>
        <v>#REF!</v>
      </c>
      <c r="F1021">
        <v>1516</v>
      </c>
      <c r="K1021" t="e">
        <f>#REF!</f>
        <v>#REF!</v>
      </c>
      <c r="L1021">
        <v>1211</v>
      </c>
    </row>
    <row r="1022" spans="5:12" x14ac:dyDescent="0.2">
      <c r="E1022" t="e">
        <f>#REF!</f>
        <v>#REF!</v>
      </c>
      <c r="F1022">
        <v>1517</v>
      </c>
      <c r="K1022" t="e">
        <f>#REF!</f>
        <v>#REF!</v>
      </c>
      <c r="L1022">
        <v>1212</v>
      </c>
    </row>
    <row r="1023" spans="5:12" x14ac:dyDescent="0.2">
      <c r="E1023" t="e">
        <f>#REF!</f>
        <v>#REF!</v>
      </c>
      <c r="F1023">
        <v>1518</v>
      </c>
      <c r="K1023" t="e">
        <f>#REF!</f>
        <v>#REF!</v>
      </c>
      <c r="L1023">
        <v>1213</v>
      </c>
    </row>
    <row r="1024" spans="5:12" x14ac:dyDescent="0.2">
      <c r="E1024" t="e">
        <f>#REF!</f>
        <v>#REF!</v>
      </c>
      <c r="F1024">
        <v>1519</v>
      </c>
      <c r="K1024" t="e">
        <f>#REF!</f>
        <v>#REF!</v>
      </c>
      <c r="L1024">
        <v>1214</v>
      </c>
    </row>
    <row r="1025" spans="5:12" x14ac:dyDescent="0.2">
      <c r="E1025" t="e">
        <f>#REF!</f>
        <v>#REF!</v>
      </c>
      <c r="F1025">
        <v>1520</v>
      </c>
      <c r="K1025" t="e">
        <f>#REF!</f>
        <v>#REF!</v>
      </c>
      <c r="L1025">
        <v>1215</v>
      </c>
    </row>
    <row r="1026" spans="5:12" x14ac:dyDescent="0.2">
      <c r="E1026" t="e">
        <f>#REF!</f>
        <v>#REF!</v>
      </c>
      <c r="F1026">
        <v>1521</v>
      </c>
      <c r="K1026" t="e">
        <f>#REF!</f>
        <v>#REF!</v>
      </c>
      <c r="L1026">
        <v>1216</v>
      </c>
    </row>
    <row r="1027" spans="5:12" x14ac:dyDescent="0.2">
      <c r="E1027" t="e">
        <f>#REF!</f>
        <v>#REF!</v>
      </c>
      <c r="F1027">
        <v>1522</v>
      </c>
      <c r="K1027" t="e">
        <f>#REF!</f>
        <v>#REF!</v>
      </c>
      <c r="L1027">
        <v>1217</v>
      </c>
    </row>
    <row r="1028" spans="5:12" x14ac:dyDescent="0.2">
      <c r="E1028" t="e">
        <f>#REF!</f>
        <v>#REF!</v>
      </c>
      <c r="F1028">
        <v>1523</v>
      </c>
      <c r="K1028" t="e">
        <f>#REF!</f>
        <v>#REF!</v>
      </c>
      <c r="L1028">
        <v>1218</v>
      </c>
    </row>
    <row r="1029" spans="5:12" x14ac:dyDescent="0.2">
      <c r="E1029" t="e">
        <f>#REF!</f>
        <v>#REF!</v>
      </c>
      <c r="F1029">
        <v>1527</v>
      </c>
      <c r="K1029" t="e">
        <f>#REF!</f>
        <v>#REF!</v>
      </c>
      <c r="L1029">
        <v>1219</v>
      </c>
    </row>
    <row r="1030" spans="5:12" x14ac:dyDescent="0.2">
      <c r="E1030" t="e">
        <f>#REF!</f>
        <v>#REF!</v>
      </c>
      <c r="F1030">
        <v>1528</v>
      </c>
      <c r="K1030" t="e">
        <f>#REF!</f>
        <v>#REF!</v>
      </c>
      <c r="L1030">
        <v>1220</v>
      </c>
    </row>
    <row r="1031" spans="5:12" x14ac:dyDescent="0.2">
      <c r="E1031" t="e">
        <f>#REF!</f>
        <v>#REF!</v>
      </c>
      <c r="F1031">
        <v>1529</v>
      </c>
      <c r="K1031" t="e">
        <f>#REF!</f>
        <v>#REF!</v>
      </c>
      <c r="L1031">
        <v>1221</v>
      </c>
    </row>
    <row r="1032" spans="5:12" x14ac:dyDescent="0.2">
      <c r="E1032" t="e">
        <f>#REF!</f>
        <v>#REF!</v>
      </c>
      <c r="F1032">
        <v>1530</v>
      </c>
      <c r="K1032" t="e">
        <f>#REF!</f>
        <v>#REF!</v>
      </c>
      <c r="L1032">
        <v>1222</v>
      </c>
    </row>
    <row r="1033" spans="5:12" x14ac:dyDescent="0.2">
      <c r="E1033" t="e">
        <f>#REF!</f>
        <v>#REF!</v>
      </c>
      <c r="F1033">
        <v>1531</v>
      </c>
      <c r="K1033" t="e">
        <f>#REF!</f>
        <v>#REF!</v>
      </c>
      <c r="L1033">
        <v>1223</v>
      </c>
    </row>
    <row r="1034" spans="5:12" x14ac:dyDescent="0.2">
      <c r="E1034" t="e">
        <f>#REF!</f>
        <v>#REF!</v>
      </c>
      <c r="F1034">
        <v>1532</v>
      </c>
      <c r="K1034" t="e">
        <f>#REF!</f>
        <v>#REF!</v>
      </c>
      <c r="L1034">
        <v>1224</v>
      </c>
    </row>
    <row r="1035" spans="5:12" x14ac:dyDescent="0.2">
      <c r="E1035" t="e">
        <f>#REF!</f>
        <v>#REF!</v>
      </c>
      <c r="F1035">
        <v>1533</v>
      </c>
      <c r="K1035" t="e">
        <f>#REF!</f>
        <v>#REF!</v>
      </c>
      <c r="L1035">
        <v>1225</v>
      </c>
    </row>
    <row r="1036" spans="5:12" x14ac:dyDescent="0.2">
      <c r="E1036" t="e">
        <f>#REF!</f>
        <v>#REF!</v>
      </c>
      <c r="F1036">
        <v>1534</v>
      </c>
      <c r="K1036" t="e">
        <f>#REF!</f>
        <v>#REF!</v>
      </c>
      <c r="L1036">
        <v>1226</v>
      </c>
    </row>
    <row r="1037" spans="5:12" x14ac:dyDescent="0.2">
      <c r="E1037" t="e">
        <f>#REF!</f>
        <v>#REF!</v>
      </c>
      <c r="F1037">
        <v>1535</v>
      </c>
      <c r="K1037" t="e">
        <f>#REF!</f>
        <v>#REF!</v>
      </c>
      <c r="L1037">
        <v>1227</v>
      </c>
    </row>
    <row r="1038" spans="5:12" x14ac:dyDescent="0.2">
      <c r="E1038" t="e">
        <f>#REF!</f>
        <v>#REF!</v>
      </c>
      <c r="F1038">
        <v>1536</v>
      </c>
      <c r="K1038" t="e">
        <f>#REF!</f>
        <v>#REF!</v>
      </c>
      <c r="L1038">
        <v>1228</v>
      </c>
    </row>
    <row r="1039" spans="5:12" x14ac:dyDescent="0.2">
      <c r="E1039" t="e">
        <f>#REF!</f>
        <v>#REF!</v>
      </c>
      <c r="F1039">
        <v>1540</v>
      </c>
      <c r="K1039" t="e">
        <f>#REF!</f>
        <v>#REF!</v>
      </c>
      <c r="L1039">
        <v>1229</v>
      </c>
    </row>
    <row r="1040" spans="5:12" x14ac:dyDescent="0.2">
      <c r="E1040" t="e">
        <f>#REF!</f>
        <v>#REF!</v>
      </c>
      <c r="F1040">
        <v>1541</v>
      </c>
      <c r="K1040" t="e">
        <f>#REF!</f>
        <v>#REF!</v>
      </c>
      <c r="L1040">
        <v>1230</v>
      </c>
    </row>
    <row r="1041" spans="5:12" x14ac:dyDescent="0.2">
      <c r="E1041" t="e">
        <f>#REF!</f>
        <v>#REF!</v>
      </c>
      <c r="F1041">
        <v>1542</v>
      </c>
      <c r="K1041" t="e">
        <f>#REF!</f>
        <v>#REF!</v>
      </c>
      <c r="L1041">
        <v>1231</v>
      </c>
    </row>
    <row r="1042" spans="5:12" x14ac:dyDescent="0.2">
      <c r="E1042" t="e">
        <f>#REF!</f>
        <v>#REF!</v>
      </c>
      <c r="F1042">
        <v>1543</v>
      </c>
      <c r="K1042" t="e">
        <f>#REF!</f>
        <v>#REF!</v>
      </c>
      <c r="L1042">
        <v>1232</v>
      </c>
    </row>
    <row r="1043" spans="5:12" x14ac:dyDescent="0.2">
      <c r="E1043" t="e">
        <f>#REF!</f>
        <v>#REF!</v>
      </c>
      <c r="F1043">
        <v>1544</v>
      </c>
      <c r="K1043" t="e">
        <f>#REF!</f>
        <v>#REF!</v>
      </c>
      <c r="L1043">
        <v>1233</v>
      </c>
    </row>
    <row r="1044" spans="5:12" x14ac:dyDescent="0.2">
      <c r="E1044" t="e">
        <f>#REF!</f>
        <v>#REF!</v>
      </c>
      <c r="F1044">
        <v>1545</v>
      </c>
      <c r="K1044" t="e">
        <f>#REF!</f>
        <v>#REF!</v>
      </c>
      <c r="L1044">
        <v>1234</v>
      </c>
    </row>
    <row r="1045" spans="5:12" x14ac:dyDescent="0.2">
      <c r="E1045" t="e">
        <f>#REF!</f>
        <v>#REF!</v>
      </c>
      <c r="F1045">
        <v>1546</v>
      </c>
      <c r="K1045" t="e">
        <f>#REF!</f>
        <v>#REF!</v>
      </c>
      <c r="L1045">
        <v>1235</v>
      </c>
    </row>
    <row r="1046" spans="5:12" x14ac:dyDescent="0.2">
      <c r="E1046" t="e">
        <f>#REF!</f>
        <v>#REF!</v>
      </c>
      <c r="F1046">
        <v>1547</v>
      </c>
      <c r="K1046" t="e">
        <f>#REF!</f>
        <v>#REF!</v>
      </c>
      <c r="L1046">
        <v>1236</v>
      </c>
    </row>
    <row r="1047" spans="5:12" x14ac:dyDescent="0.2">
      <c r="E1047" t="e">
        <f>#REF!</f>
        <v>#REF!</v>
      </c>
      <c r="F1047">
        <v>1548</v>
      </c>
      <c r="K1047" t="e">
        <f>#REF!</f>
        <v>#REF!</v>
      </c>
      <c r="L1047">
        <v>1237</v>
      </c>
    </row>
    <row r="1048" spans="5:12" x14ac:dyDescent="0.2">
      <c r="E1048" t="e">
        <f>#REF!</f>
        <v>#REF!</v>
      </c>
      <c r="F1048">
        <v>1549</v>
      </c>
      <c r="K1048" t="e">
        <f>#REF!</f>
        <v>#REF!</v>
      </c>
      <c r="L1048">
        <v>1238</v>
      </c>
    </row>
    <row r="1049" spans="5:12" x14ac:dyDescent="0.2">
      <c r="E1049" t="e">
        <f>#REF!</f>
        <v>#REF!</v>
      </c>
      <c r="F1049">
        <v>1553</v>
      </c>
      <c r="K1049" t="e">
        <f>#REF!</f>
        <v>#REF!</v>
      </c>
      <c r="L1049">
        <v>1239</v>
      </c>
    </row>
    <row r="1050" spans="5:12" x14ac:dyDescent="0.2">
      <c r="E1050" t="e">
        <f>#REF!</f>
        <v>#REF!</v>
      </c>
      <c r="F1050">
        <v>1554</v>
      </c>
      <c r="K1050" t="e">
        <f>#REF!</f>
        <v>#REF!</v>
      </c>
      <c r="L1050">
        <v>1240</v>
      </c>
    </row>
    <row r="1051" spans="5:12" x14ac:dyDescent="0.2">
      <c r="E1051" t="e">
        <f>#REF!</f>
        <v>#REF!</v>
      </c>
      <c r="F1051">
        <v>1555</v>
      </c>
      <c r="K1051" t="e">
        <f>#REF!</f>
        <v>#REF!</v>
      </c>
      <c r="L1051">
        <v>1241</v>
      </c>
    </row>
    <row r="1052" spans="5:12" x14ac:dyDescent="0.2">
      <c r="E1052" t="e">
        <f>#REF!</f>
        <v>#REF!</v>
      </c>
      <c r="F1052">
        <v>1556</v>
      </c>
      <c r="K1052" t="e">
        <f>#REF!</f>
        <v>#REF!</v>
      </c>
      <c r="L1052">
        <v>1242</v>
      </c>
    </row>
    <row r="1053" spans="5:12" x14ac:dyDescent="0.2">
      <c r="E1053" t="e">
        <f>#REF!</f>
        <v>#REF!</v>
      </c>
      <c r="F1053">
        <v>1557</v>
      </c>
      <c r="K1053" t="e">
        <f>#REF!</f>
        <v>#REF!</v>
      </c>
      <c r="L1053">
        <v>1243</v>
      </c>
    </row>
    <row r="1054" spans="5:12" x14ac:dyDescent="0.2">
      <c r="E1054" t="e">
        <f>#REF!</f>
        <v>#REF!</v>
      </c>
      <c r="F1054">
        <v>1558</v>
      </c>
      <c r="K1054" t="e">
        <f>#REF!</f>
        <v>#REF!</v>
      </c>
      <c r="L1054">
        <v>1244</v>
      </c>
    </row>
    <row r="1055" spans="5:12" x14ac:dyDescent="0.2">
      <c r="E1055" t="e">
        <f>#REF!</f>
        <v>#REF!</v>
      </c>
      <c r="F1055">
        <v>1559</v>
      </c>
      <c r="K1055" t="e">
        <f>#REF!</f>
        <v>#REF!</v>
      </c>
      <c r="L1055">
        <v>1245</v>
      </c>
    </row>
    <row r="1056" spans="5:12" x14ac:dyDescent="0.2">
      <c r="E1056" t="e">
        <f>#REF!</f>
        <v>#REF!</v>
      </c>
      <c r="F1056">
        <v>1560</v>
      </c>
      <c r="K1056" t="e">
        <f>#REF!</f>
        <v>#REF!</v>
      </c>
      <c r="L1056">
        <v>1246</v>
      </c>
    </row>
    <row r="1057" spans="5:12" x14ac:dyDescent="0.2">
      <c r="E1057" t="e">
        <f>#REF!</f>
        <v>#REF!</v>
      </c>
      <c r="F1057">
        <v>1561</v>
      </c>
      <c r="K1057" t="e">
        <f>#REF!</f>
        <v>#REF!</v>
      </c>
      <c r="L1057">
        <v>1247</v>
      </c>
    </row>
    <row r="1058" spans="5:12" x14ac:dyDescent="0.2">
      <c r="E1058" t="e">
        <f>#REF!</f>
        <v>#REF!</v>
      </c>
      <c r="F1058">
        <v>1562</v>
      </c>
      <c r="K1058" t="e">
        <f>#REF!</f>
        <v>#REF!</v>
      </c>
      <c r="L1058">
        <v>1248</v>
      </c>
    </row>
    <row r="1059" spans="5:12" x14ac:dyDescent="0.2">
      <c r="E1059" t="e">
        <f>#REF!</f>
        <v>#REF!</v>
      </c>
      <c r="F1059">
        <v>1566</v>
      </c>
      <c r="K1059" t="e">
        <f>#REF!</f>
        <v>#REF!</v>
      </c>
      <c r="L1059">
        <v>1249</v>
      </c>
    </row>
    <row r="1060" spans="5:12" x14ac:dyDescent="0.2">
      <c r="E1060" t="e">
        <f>#REF!</f>
        <v>#REF!</v>
      </c>
      <c r="F1060">
        <v>1567</v>
      </c>
      <c r="K1060" t="e">
        <f>#REF!</f>
        <v>#REF!</v>
      </c>
      <c r="L1060">
        <v>1250</v>
      </c>
    </row>
    <row r="1061" spans="5:12" x14ac:dyDescent="0.2">
      <c r="E1061" t="e">
        <f>#REF!</f>
        <v>#REF!</v>
      </c>
      <c r="F1061">
        <v>1568</v>
      </c>
      <c r="K1061" t="e">
        <f>#REF!</f>
        <v>#REF!</v>
      </c>
      <c r="L1061">
        <v>1251</v>
      </c>
    </row>
    <row r="1062" spans="5:12" x14ac:dyDescent="0.2">
      <c r="E1062" t="e">
        <f>#REF!</f>
        <v>#REF!</v>
      </c>
      <c r="F1062">
        <v>1569</v>
      </c>
      <c r="K1062" t="e">
        <f>#REF!</f>
        <v>#REF!</v>
      </c>
      <c r="L1062">
        <v>1252</v>
      </c>
    </row>
    <row r="1063" spans="5:12" x14ac:dyDescent="0.2">
      <c r="E1063" t="e">
        <f>#REF!</f>
        <v>#REF!</v>
      </c>
      <c r="F1063">
        <v>1570</v>
      </c>
      <c r="K1063" t="e">
        <f>#REF!</f>
        <v>#REF!</v>
      </c>
      <c r="L1063">
        <v>1253</v>
      </c>
    </row>
    <row r="1064" spans="5:12" x14ac:dyDescent="0.2">
      <c r="E1064" t="e">
        <f>#REF!</f>
        <v>#REF!</v>
      </c>
      <c r="F1064">
        <v>1571</v>
      </c>
      <c r="K1064" t="e">
        <f>#REF!</f>
        <v>#REF!</v>
      </c>
      <c r="L1064">
        <v>1254</v>
      </c>
    </row>
    <row r="1065" spans="5:12" x14ac:dyDescent="0.2">
      <c r="E1065" t="e">
        <f>#REF!</f>
        <v>#REF!</v>
      </c>
      <c r="F1065">
        <v>1572</v>
      </c>
      <c r="K1065" t="e">
        <f>#REF!</f>
        <v>#REF!</v>
      </c>
      <c r="L1065">
        <v>1255</v>
      </c>
    </row>
    <row r="1066" spans="5:12" x14ac:dyDescent="0.2">
      <c r="E1066" t="e">
        <f>#REF!</f>
        <v>#REF!</v>
      </c>
      <c r="F1066">
        <v>1573</v>
      </c>
      <c r="K1066" t="e">
        <f>#REF!</f>
        <v>#REF!</v>
      </c>
      <c r="L1066">
        <v>1256</v>
      </c>
    </row>
    <row r="1067" spans="5:12" x14ac:dyDescent="0.2">
      <c r="E1067" t="e">
        <f>#REF!</f>
        <v>#REF!</v>
      </c>
      <c r="F1067">
        <v>1574</v>
      </c>
      <c r="K1067" t="e">
        <f>#REF!</f>
        <v>#REF!</v>
      </c>
      <c r="L1067">
        <v>1257</v>
      </c>
    </row>
    <row r="1068" spans="5:12" x14ac:dyDescent="0.2">
      <c r="E1068" t="e">
        <f>#REF!</f>
        <v>#REF!</v>
      </c>
      <c r="F1068">
        <v>1575</v>
      </c>
      <c r="K1068" t="e">
        <f>#REF!</f>
        <v>#REF!</v>
      </c>
      <c r="L1068">
        <v>1258</v>
      </c>
    </row>
    <row r="1069" spans="5:12" x14ac:dyDescent="0.2">
      <c r="E1069" t="e">
        <f>#REF!</f>
        <v>#REF!</v>
      </c>
      <c r="F1069">
        <v>1579</v>
      </c>
      <c r="K1069" t="e">
        <f>#REF!</f>
        <v>#REF!</v>
      </c>
      <c r="L1069">
        <v>1259</v>
      </c>
    </row>
    <row r="1070" spans="5:12" x14ac:dyDescent="0.2">
      <c r="E1070" t="e">
        <f>#REF!</f>
        <v>#REF!</v>
      </c>
      <c r="F1070">
        <v>1580</v>
      </c>
      <c r="K1070" t="e">
        <f>#REF!</f>
        <v>#REF!</v>
      </c>
      <c r="L1070">
        <v>1260</v>
      </c>
    </row>
    <row r="1071" spans="5:12" x14ac:dyDescent="0.2">
      <c r="E1071" t="e">
        <f>#REF!</f>
        <v>#REF!</v>
      </c>
      <c r="F1071">
        <v>1581</v>
      </c>
      <c r="K1071" t="e">
        <f>#REF!</f>
        <v>#REF!</v>
      </c>
      <c r="L1071">
        <v>1261</v>
      </c>
    </row>
    <row r="1072" spans="5:12" x14ac:dyDescent="0.2">
      <c r="E1072" t="e">
        <f>#REF!</f>
        <v>#REF!</v>
      </c>
      <c r="F1072">
        <v>1582</v>
      </c>
      <c r="K1072" t="e">
        <f>#REF!</f>
        <v>#REF!</v>
      </c>
      <c r="L1072">
        <v>1262</v>
      </c>
    </row>
    <row r="1073" spans="5:12" x14ac:dyDescent="0.2">
      <c r="E1073" t="e">
        <f>#REF!</f>
        <v>#REF!</v>
      </c>
      <c r="F1073">
        <v>1583</v>
      </c>
      <c r="K1073" t="e">
        <f>#REF!</f>
        <v>#REF!</v>
      </c>
      <c r="L1073">
        <v>1263</v>
      </c>
    </row>
    <row r="1074" spans="5:12" x14ac:dyDescent="0.2">
      <c r="E1074" t="e">
        <f>#REF!</f>
        <v>#REF!</v>
      </c>
      <c r="F1074">
        <v>1584</v>
      </c>
      <c r="K1074" t="e">
        <f>#REF!</f>
        <v>#REF!</v>
      </c>
      <c r="L1074">
        <v>1264</v>
      </c>
    </row>
    <row r="1075" spans="5:12" x14ac:dyDescent="0.2">
      <c r="E1075" t="e">
        <f>#REF!</f>
        <v>#REF!</v>
      </c>
      <c r="F1075">
        <v>1585</v>
      </c>
      <c r="K1075" t="e">
        <f>#REF!</f>
        <v>#REF!</v>
      </c>
      <c r="L1075">
        <v>1265</v>
      </c>
    </row>
    <row r="1076" spans="5:12" x14ac:dyDescent="0.2">
      <c r="E1076" t="e">
        <f>#REF!</f>
        <v>#REF!</v>
      </c>
      <c r="F1076">
        <v>1586</v>
      </c>
      <c r="K1076" t="e">
        <f>#REF!</f>
        <v>#REF!</v>
      </c>
      <c r="L1076">
        <v>1266</v>
      </c>
    </row>
    <row r="1077" spans="5:12" x14ac:dyDescent="0.2">
      <c r="E1077" t="e">
        <f>#REF!</f>
        <v>#REF!</v>
      </c>
      <c r="F1077">
        <v>1587</v>
      </c>
      <c r="K1077" t="e">
        <f>#REF!</f>
        <v>#REF!</v>
      </c>
      <c r="L1077">
        <v>1267</v>
      </c>
    </row>
    <row r="1078" spans="5:12" x14ac:dyDescent="0.2">
      <c r="E1078" t="e">
        <f>#REF!</f>
        <v>#REF!</v>
      </c>
      <c r="F1078">
        <v>1588</v>
      </c>
      <c r="K1078" t="e">
        <f>#REF!</f>
        <v>#REF!</v>
      </c>
      <c r="L1078">
        <v>1268</v>
      </c>
    </row>
    <row r="1079" spans="5:12" x14ac:dyDescent="0.2">
      <c r="E1079" t="e">
        <f>#REF!</f>
        <v>#REF!</v>
      </c>
      <c r="F1079">
        <v>1592</v>
      </c>
      <c r="K1079" t="e">
        <f>#REF!</f>
        <v>#REF!</v>
      </c>
      <c r="L1079">
        <v>1269</v>
      </c>
    </row>
    <row r="1080" spans="5:12" x14ac:dyDescent="0.2">
      <c r="E1080" t="e">
        <f>#REF!</f>
        <v>#REF!</v>
      </c>
      <c r="F1080">
        <v>1593</v>
      </c>
      <c r="K1080" t="e">
        <f>#REF!</f>
        <v>#REF!</v>
      </c>
      <c r="L1080">
        <v>1270</v>
      </c>
    </row>
    <row r="1081" spans="5:12" x14ac:dyDescent="0.2">
      <c r="E1081" t="e">
        <f>#REF!</f>
        <v>#REF!</v>
      </c>
      <c r="F1081">
        <v>1594</v>
      </c>
      <c r="K1081" t="e">
        <f>#REF!</f>
        <v>#REF!</v>
      </c>
      <c r="L1081">
        <v>1271</v>
      </c>
    </row>
    <row r="1082" spans="5:12" x14ac:dyDescent="0.2">
      <c r="E1082" t="e">
        <f>#REF!</f>
        <v>#REF!</v>
      </c>
      <c r="F1082">
        <v>1595</v>
      </c>
      <c r="K1082" t="e">
        <f>#REF!</f>
        <v>#REF!</v>
      </c>
      <c r="L1082">
        <v>1272</v>
      </c>
    </row>
    <row r="1083" spans="5:12" x14ac:dyDescent="0.2">
      <c r="E1083" t="e">
        <f>#REF!</f>
        <v>#REF!</v>
      </c>
      <c r="F1083">
        <v>1596</v>
      </c>
      <c r="K1083" t="e">
        <f>#REF!</f>
        <v>#REF!</v>
      </c>
      <c r="L1083">
        <v>1273</v>
      </c>
    </row>
    <row r="1084" spans="5:12" x14ac:dyDescent="0.2">
      <c r="E1084" t="e">
        <f>#REF!</f>
        <v>#REF!</v>
      </c>
      <c r="F1084">
        <v>1597</v>
      </c>
      <c r="K1084" t="e">
        <f>#REF!</f>
        <v>#REF!</v>
      </c>
      <c r="L1084">
        <v>1274</v>
      </c>
    </row>
    <row r="1085" spans="5:12" x14ac:dyDescent="0.2">
      <c r="E1085" t="e">
        <f>#REF!</f>
        <v>#REF!</v>
      </c>
      <c r="F1085">
        <v>1598</v>
      </c>
      <c r="K1085" t="e">
        <f>#REF!</f>
        <v>#REF!</v>
      </c>
      <c r="L1085">
        <v>1275</v>
      </c>
    </row>
    <row r="1086" spans="5:12" x14ac:dyDescent="0.2">
      <c r="E1086" t="e">
        <f>#REF!</f>
        <v>#REF!</v>
      </c>
      <c r="F1086">
        <v>1599</v>
      </c>
      <c r="K1086" t="e">
        <f>#REF!</f>
        <v>#REF!</v>
      </c>
      <c r="L1086">
        <v>1276</v>
      </c>
    </row>
    <row r="1087" spans="5:12" x14ac:dyDescent="0.2">
      <c r="E1087" t="e">
        <f>#REF!</f>
        <v>#REF!</v>
      </c>
      <c r="F1087">
        <v>1600</v>
      </c>
      <c r="K1087" t="e">
        <f>#REF!</f>
        <v>#REF!</v>
      </c>
      <c r="L1087">
        <v>1277</v>
      </c>
    </row>
    <row r="1088" spans="5:12" x14ac:dyDescent="0.2">
      <c r="E1088" t="e">
        <f>#REF!</f>
        <v>#REF!</v>
      </c>
      <c r="F1088">
        <v>1601</v>
      </c>
      <c r="K1088" t="e">
        <f>#REF!</f>
        <v>#REF!</v>
      </c>
      <c r="L1088">
        <v>1278</v>
      </c>
    </row>
    <row r="1089" spans="5:12" x14ac:dyDescent="0.2">
      <c r="E1089" t="e">
        <f>#REF!</f>
        <v>#REF!</v>
      </c>
      <c r="F1089">
        <v>1605</v>
      </c>
      <c r="K1089" t="e">
        <f>#REF!</f>
        <v>#REF!</v>
      </c>
      <c r="L1089">
        <v>1279</v>
      </c>
    </row>
    <row r="1090" spans="5:12" x14ac:dyDescent="0.2">
      <c r="E1090" t="e">
        <f>#REF!</f>
        <v>#REF!</v>
      </c>
      <c r="F1090">
        <v>1606</v>
      </c>
      <c r="K1090" t="e">
        <f>#REF!</f>
        <v>#REF!</v>
      </c>
      <c r="L1090">
        <v>1280</v>
      </c>
    </row>
    <row r="1091" spans="5:12" x14ac:dyDescent="0.2">
      <c r="E1091" t="e">
        <f>#REF!</f>
        <v>#REF!</v>
      </c>
      <c r="F1091">
        <v>1607</v>
      </c>
      <c r="K1091" t="e">
        <f>#REF!</f>
        <v>#REF!</v>
      </c>
      <c r="L1091">
        <v>1281</v>
      </c>
    </row>
    <row r="1092" spans="5:12" x14ac:dyDescent="0.2">
      <c r="E1092" t="e">
        <f>#REF!</f>
        <v>#REF!</v>
      </c>
      <c r="F1092">
        <v>1608</v>
      </c>
      <c r="K1092" t="e">
        <f>#REF!</f>
        <v>#REF!</v>
      </c>
      <c r="L1092">
        <v>1282</v>
      </c>
    </row>
    <row r="1093" spans="5:12" x14ac:dyDescent="0.2">
      <c r="E1093" t="e">
        <f>#REF!</f>
        <v>#REF!</v>
      </c>
      <c r="F1093">
        <v>1609</v>
      </c>
      <c r="K1093" t="e">
        <f>#REF!</f>
        <v>#REF!</v>
      </c>
      <c r="L1093">
        <v>1283</v>
      </c>
    </row>
    <row r="1094" spans="5:12" x14ac:dyDescent="0.2">
      <c r="E1094" t="e">
        <f>#REF!</f>
        <v>#REF!</v>
      </c>
      <c r="F1094">
        <v>1610</v>
      </c>
      <c r="K1094" t="e">
        <f>#REF!</f>
        <v>#REF!</v>
      </c>
      <c r="L1094">
        <v>1284</v>
      </c>
    </row>
    <row r="1095" spans="5:12" x14ac:dyDescent="0.2">
      <c r="E1095" t="e">
        <f>#REF!</f>
        <v>#REF!</v>
      </c>
      <c r="F1095">
        <v>1611</v>
      </c>
      <c r="K1095" t="e">
        <f>#REF!</f>
        <v>#REF!</v>
      </c>
      <c r="L1095">
        <v>1285</v>
      </c>
    </row>
    <row r="1096" spans="5:12" x14ac:dyDescent="0.2">
      <c r="E1096" t="e">
        <f>#REF!</f>
        <v>#REF!</v>
      </c>
      <c r="F1096">
        <v>1612</v>
      </c>
      <c r="K1096" t="e">
        <f>#REF!</f>
        <v>#REF!</v>
      </c>
      <c r="L1096">
        <v>1286</v>
      </c>
    </row>
    <row r="1097" spans="5:12" x14ac:dyDescent="0.2">
      <c r="E1097" t="e">
        <f>#REF!</f>
        <v>#REF!</v>
      </c>
      <c r="F1097">
        <v>1613</v>
      </c>
      <c r="K1097" t="e">
        <f>#REF!</f>
        <v>#REF!</v>
      </c>
      <c r="L1097">
        <v>1287</v>
      </c>
    </row>
    <row r="1098" spans="5:12" x14ac:dyDescent="0.2">
      <c r="E1098" t="e">
        <f>#REF!</f>
        <v>#REF!</v>
      </c>
      <c r="F1098">
        <v>1614</v>
      </c>
      <c r="K1098" t="e">
        <f>#REF!</f>
        <v>#REF!</v>
      </c>
      <c r="L1098">
        <v>1288</v>
      </c>
    </row>
    <row r="1099" spans="5:12" x14ac:dyDescent="0.2">
      <c r="E1099" t="e">
        <f>#REF!</f>
        <v>#REF!</v>
      </c>
      <c r="F1099">
        <v>1618</v>
      </c>
      <c r="K1099" t="e">
        <f>#REF!</f>
        <v>#REF!</v>
      </c>
      <c r="L1099">
        <v>1289</v>
      </c>
    </row>
    <row r="1100" spans="5:12" x14ac:dyDescent="0.2">
      <c r="E1100" t="e">
        <f>#REF!</f>
        <v>#REF!</v>
      </c>
      <c r="F1100">
        <v>1619</v>
      </c>
      <c r="K1100" t="e">
        <f>#REF!</f>
        <v>#REF!</v>
      </c>
      <c r="L1100">
        <v>1290</v>
      </c>
    </row>
    <row r="1101" spans="5:12" x14ac:dyDescent="0.2">
      <c r="E1101" t="e">
        <f>#REF!</f>
        <v>#REF!</v>
      </c>
      <c r="F1101">
        <v>1620</v>
      </c>
      <c r="K1101" t="e">
        <f>#REF!</f>
        <v>#REF!</v>
      </c>
      <c r="L1101">
        <v>1291</v>
      </c>
    </row>
    <row r="1102" spans="5:12" x14ac:dyDescent="0.2">
      <c r="E1102" t="e">
        <f>#REF!</f>
        <v>#REF!</v>
      </c>
      <c r="F1102">
        <v>1621</v>
      </c>
      <c r="K1102" t="e">
        <f>#REF!</f>
        <v>#REF!</v>
      </c>
      <c r="L1102">
        <v>1292</v>
      </c>
    </row>
    <row r="1103" spans="5:12" x14ac:dyDescent="0.2">
      <c r="E1103" t="e">
        <f>#REF!</f>
        <v>#REF!</v>
      </c>
      <c r="F1103">
        <v>1622</v>
      </c>
      <c r="K1103" t="e">
        <f>#REF!</f>
        <v>#REF!</v>
      </c>
      <c r="L1103">
        <v>1293</v>
      </c>
    </row>
    <row r="1104" spans="5:12" x14ac:dyDescent="0.2">
      <c r="E1104" t="e">
        <f>#REF!</f>
        <v>#REF!</v>
      </c>
      <c r="F1104">
        <v>1623</v>
      </c>
      <c r="K1104" t="e">
        <f>#REF!</f>
        <v>#REF!</v>
      </c>
      <c r="L1104">
        <v>1294</v>
      </c>
    </row>
    <row r="1105" spans="5:12" x14ac:dyDescent="0.2">
      <c r="E1105" t="e">
        <f>#REF!</f>
        <v>#REF!</v>
      </c>
      <c r="F1105">
        <v>1624</v>
      </c>
      <c r="K1105" t="e">
        <f>#REF!</f>
        <v>#REF!</v>
      </c>
      <c r="L1105">
        <v>1295</v>
      </c>
    </row>
    <row r="1106" spans="5:12" x14ac:dyDescent="0.2">
      <c r="E1106" t="e">
        <f>#REF!</f>
        <v>#REF!</v>
      </c>
      <c r="F1106">
        <v>1625</v>
      </c>
      <c r="K1106" t="e">
        <f>#REF!</f>
        <v>#REF!</v>
      </c>
      <c r="L1106">
        <v>1296</v>
      </c>
    </row>
    <row r="1107" spans="5:12" x14ac:dyDescent="0.2">
      <c r="E1107" t="e">
        <f>#REF!</f>
        <v>#REF!</v>
      </c>
      <c r="F1107">
        <v>1626</v>
      </c>
      <c r="K1107" t="e">
        <f>#REF!</f>
        <v>#REF!</v>
      </c>
      <c r="L1107">
        <v>1297</v>
      </c>
    </row>
    <row r="1108" spans="5:12" x14ac:dyDescent="0.2">
      <c r="E1108" t="e">
        <f>#REF!</f>
        <v>#REF!</v>
      </c>
      <c r="F1108">
        <v>1627</v>
      </c>
      <c r="K1108" t="e">
        <f>#REF!</f>
        <v>#REF!</v>
      </c>
      <c r="L1108">
        <v>1298</v>
      </c>
    </row>
    <row r="1109" spans="5:12" x14ac:dyDescent="0.2">
      <c r="E1109" t="e">
        <f>#REF!</f>
        <v>#REF!</v>
      </c>
      <c r="F1109">
        <v>1631</v>
      </c>
      <c r="K1109" t="e">
        <f>#REF!</f>
        <v>#REF!</v>
      </c>
      <c r="L1109">
        <v>1299</v>
      </c>
    </row>
    <row r="1110" spans="5:12" x14ac:dyDescent="0.2">
      <c r="E1110" t="e">
        <f>#REF!</f>
        <v>#REF!</v>
      </c>
      <c r="F1110">
        <v>1632</v>
      </c>
      <c r="K1110" t="e">
        <f>#REF!</f>
        <v>#REF!</v>
      </c>
      <c r="L1110">
        <v>1300</v>
      </c>
    </row>
    <row r="1111" spans="5:12" x14ac:dyDescent="0.2">
      <c r="E1111" t="e">
        <f>#REF!</f>
        <v>#REF!</v>
      </c>
      <c r="F1111">
        <v>1633</v>
      </c>
      <c r="K1111" t="e">
        <f>#REF!</f>
        <v>#REF!</v>
      </c>
      <c r="L1111">
        <v>1301</v>
      </c>
    </row>
    <row r="1112" spans="5:12" x14ac:dyDescent="0.2">
      <c r="E1112" t="e">
        <f>#REF!</f>
        <v>#REF!</v>
      </c>
      <c r="F1112">
        <v>1634</v>
      </c>
      <c r="K1112" t="e">
        <f>#REF!</f>
        <v>#REF!</v>
      </c>
      <c r="L1112">
        <v>1302</v>
      </c>
    </row>
    <row r="1113" spans="5:12" x14ac:dyDescent="0.2">
      <c r="E1113" t="e">
        <f>#REF!</f>
        <v>#REF!</v>
      </c>
      <c r="F1113">
        <v>1635</v>
      </c>
      <c r="K1113" t="e">
        <f>#REF!</f>
        <v>#REF!</v>
      </c>
      <c r="L1113">
        <v>1303</v>
      </c>
    </row>
    <row r="1114" spans="5:12" x14ac:dyDescent="0.2">
      <c r="E1114" t="e">
        <f>#REF!</f>
        <v>#REF!</v>
      </c>
      <c r="F1114">
        <v>1636</v>
      </c>
      <c r="K1114" t="e">
        <f>#REF!</f>
        <v>#REF!</v>
      </c>
      <c r="L1114">
        <v>1304</v>
      </c>
    </row>
    <row r="1115" spans="5:12" x14ac:dyDescent="0.2">
      <c r="E1115" t="e">
        <f>#REF!</f>
        <v>#REF!</v>
      </c>
      <c r="F1115">
        <v>1637</v>
      </c>
      <c r="K1115" t="e">
        <f>#REF!</f>
        <v>#REF!</v>
      </c>
      <c r="L1115">
        <v>1305</v>
      </c>
    </row>
    <row r="1116" spans="5:12" x14ac:dyDescent="0.2">
      <c r="E1116" t="e">
        <f>#REF!</f>
        <v>#REF!</v>
      </c>
      <c r="F1116">
        <v>1638</v>
      </c>
      <c r="K1116" t="e">
        <f>#REF!</f>
        <v>#REF!</v>
      </c>
      <c r="L1116">
        <v>1306</v>
      </c>
    </row>
    <row r="1117" spans="5:12" x14ac:dyDescent="0.2">
      <c r="E1117" t="e">
        <f>#REF!</f>
        <v>#REF!</v>
      </c>
      <c r="F1117">
        <v>1639</v>
      </c>
      <c r="K1117" t="e">
        <f>#REF!</f>
        <v>#REF!</v>
      </c>
      <c r="L1117">
        <v>1307</v>
      </c>
    </row>
    <row r="1118" spans="5:12" x14ac:dyDescent="0.2">
      <c r="E1118" t="e">
        <f>#REF!</f>
        <v>#REF!</v>
      </c>
      <c r="F1118">
        <v>1640</v>
      </c>
      <c r="K1118" t="e">
        <f>#REF!</f>
        <v>#REF!</v>
      </c>
      <c r="L1118">
        <v>1308</v>
      </c>
    </row>
    <row r="1119" spans="5:12" x14ac:dyDescent="0.2">
      <c r="E1119" t="e">
        <f>#REF!</f>
        <v>#REF!</v>
      </c>
      <c r="F1119">
        <v>1644</v>
      </c>
      <c r="K1119" t="e">
        <f>#REF!</f>
        <v>#REF!</v>
      </c>
      <c r="L1119">
        <v>1309</v>
      </c>
    </row>
    <row r="1120" spans="5:12" x14ac:dyDescent="0.2">
      <c r="E1120" t="e">
        <f>#REF!</f>
        <v>#REF!</v>
      </c>
      <c r="F1120">
        <v>1645</v>
      </c>
      <c r="K1120" t="e">
        <f>#REF!</f>
        <v>#REF!</v>
      </c>
      <c r="L1120">
        <v>1310</v>
      </c>
    </row>
    <row r="1121" spans="5:12" x14ac:dyDescent="0.2">
      <c r="E1121" t="e">
        <f>#REF!</f>
        <v>#REF!</v>
      </c>
      <c r="F1121">
        <v>1646</v>
      </c>
      <c r="K1121" t="e">
        <f>#REF!</f>
        <v>#REF!</v>
      </c>
      <c r="L1121">
        <v>1311</v>
      </c>
    </row>
    <row r="1122" spans="5:12" x14ac:dyDescent="0.2">
      <c r="E1122" t="e">
        <f>#REF!</f>
        <v>#REF!</v>
      </c>
      <c r="F1122">
        <v>1647</v>
      </c>
      <c r="K1122" t="e">
        <f>#REF!</f>
        <v>#REF!</v>
      </c>
      <c r="L1122">
        <v>1312</v>
      </c>
    </row>
    <row r="1123" spans="5:12" x14ac:dyDescent="0.2">
      <c r="E1123" t="e">
        <f>#REF!</f>
        <v>#REF!</v>
      </c>
      <c r="F1123">
        <v>1648</v>
      </c>
      <c r="K1123" t="e">
        <f>#REF!</f>
        <v>#REF!</v>
      </c>
      <c r="L1123">
        <v>1313</v>
      </c>
    </row>
    <row r="1124" spans="5:12" x14ac:dyDescent="0.2">
      <c r="E1124" t="e">
        <f>#REF!</f>
        <v>#REF!</v>
      </c>
      <c r="F1124">
        <v>1649</v>
      </c>
      <c r="K1124" t="e">
        <f>#REF!</f>
        <v>#REF!</v>
      </c>
      <c r="L1124">
        <v>1314</v>
      </c>
    </row>
    <row r="1125" spans="5:12" x14ac:dyDescent="0.2">
      <c r="E1125" t="e">
        <f>#REF!</f>
        <v>#REF!</v>
      </c>
      <c r="F1125">
        <v>1650</v>
      </c>
      <c r="K1125" t="e">
        <f>#REF!</f>
        <v>#REF!</v>
      </c>
      <c r="L1125">
        <v>1315</v>
      </c>
    </row>
    <row r="1126" spans="5:12" x14ac:dyDescent="0.2">
      <c r="E1126" t="e">
        <f>#REF!</f>
        <v>#REF!</v>
      </c>
      <c r="F1126">
        <v>1651</v>
      </c>
      <c r="K1126" t="e">
        <f>#REF!</f>
        <v>#REF!</v>
      </c>
      <c r="L1126">
        <v>1316</v>
      </c>
    </row>
    <row r="1127" spans="5:12" x14ac:dyDescent="0.2">
      <c r="E1127" t="e">
        <f>#REF!</f>
        <v>#REF!</v>
      </c>
      <c r="F1127">
        <v>1652</v>
      </c>
      <c r="K1127" t="e">
        <f>#REF!</f>
        <v>#REF!</v>
      </c>
      <c r="L1127">
        <v>1317</v>
      </c>
    </row>
    <row r="1128" spans="5:12" x14ac:dyDescent="0.2">
      <c r="E1128" t="e">
        <f>#REF!</f>
        <v>#REF!</v>
      </c>
      <c r="F1128">
        <v>1653</v>
      </c>
      <c r="K1128" t="e">
        <f>#REF!</f>
        <v>#REF!</v>
      </c>
      <c r="L1128">
        <v>1318</v>
      </c>
    </row>
    <row r="1129" spans="5:12" x14ac:dyDescent="0.2">
      <c r="E1129" t="e">
        <f>#REF!</f>
        <v>#REF!</v>
      </c>
      <c r="F1129">
        <v>1657</v>
      </c>
      <c r="K1129" t="e">
        <f>#REF!</f>
        <v>#REF!</v>
      </c>
      <c r="L1129">
        <v>1319</v>
      </c>
    </row>
    <row r="1130" spans="5:12" x14ac:dyDescent="0.2">
      <c r="E1130" t="e">
        <f>#REF!</f>
        <v>#REF!</v>
      </c>
      <c r="F1130">
        <v>1658</v>
      </c>
      <c r="K1130" t="e">
        <f>#REF!</f>
        <v>#REF!</v>
      </c>
      <c r="L1130">
        <v>1320</v>
      </c>
    </row>
    <row r="1131" spans="5:12" x14ac:dyDescent="0.2">
      <c r="E1131" t="e">
        <f>#REF!</f>
        <v>#REF!</v>
      </c>
      <c r="F1131">
        <v>1659</v>
      </c>
      <c r="K1131" t="e">
        <f>#REF!</f>
        <v>#REF!</v>
      </c>
      <c r="L1131">
        <v>1321</v>
      </c>
    </row>
    <row r="1132" spans="5:12" x14ac:dyDescent="0.2">
      <c r="E1132" t="e">
        <f>#REF!</f>
        <v>#REF!</v>
      </c>
      <c r="F1132">
        <v>1660</v>
      </c>
      <c r="K1132" t="e">
        <f>#REF!</f>
        <v>#REF!</v>
      </c>
      <c r="L1132">
        <v>1322</v>
      </c>
    </row>
    <row r="1133" spans="5:12" x14ac:dyDescent="0.2">
      <c r="E1133" t="e">
        <f>#REF!</f>
        <v>#REF!</v>
      </c>
      <c r="F1133">
        <v>1661</v>
      </c>
      <c r="K1133" t="e">
        <f>#REF!</f>
        <v>#REF!</v>
      </c>
      <c r="L1133">
        <v>1323</v>
      </c>
    </row>
    <row r="1134" spans="5:12" x14ac:dyDescent="0.2">
      <c r="E1134" t="e">
        <f>#REF!</f>
        <v>#REF!</v>
      </c>
      <c r="F1134">
        <v>1662</v>
      </c>
      <c r="K1134" t="e">
        <f>#REF!</f>
        <v>#REF!</v>
      </c>
      <c r="L1134">
        <v>1324</v>
      </c>
    </row>
    <row r="1135" spans="5:12" x14ac:dyDescent="0.2">
      <c r="E1135" t="e">
        <f>#REF!</f>
        <v>#REF!</v>
      </c>
      <c r="F1135">
        <v>1663</v>
      </c>
      <c r="K1135" t="e">
        <f>#REF!</f>
        <v>#REF!</v>
      </c>
      <c r="L1135">
        <v>1325</v>
      </c>
    </row>
    <row r="1136" spans="5:12" x14ac:dyDescent="0.2">
      <c r="E1136" t="e">
        <f>#REF!</f>
        <v>#REF!</v>
      </c>
      <c r="F1136">
        <v>1664</v>
      </c>
      <c r="K1136" t="e">
        <f>#REF!</f>
        <v>#REF!</v>
      </c>
      <c r="L1136">
        <v>1326</v>
      </c>
    </row>
    <row r="1137" spans="5:12" x14ac:dyDescent="0.2">
      <c r="E1137" t="e">
        <f>#REF!</f>
        <v>#REF!</v>
      </c>
      <c r="F1137">
        <v>1665</v>
      </c>
      <c r="K1137" t="e">
        <f>#REF!</f>
        <v>#REF!</v>
      </c>
      <c r="L1137">
        <v>1327</v>
      </c>
    </row>
    <row r="1138" spans="5:12" x14ac:dyDescent="0.2">
      <c r="E1138" t="e">
        <f>#REF!</f>
        <v>#REF!</v>
      </c>
      <c r="F1138">
        <v>1666</v>
      </c>
      <c r="K1138" t="e">
        <f>#REF!</f>
        <v>#REF!</v>
      </c>
      <c r="L1138">
        <v>1328</v>
      </c>
    </row>
    <row r="1139" spans="5:12" x14ac:dyDescent="0.2">
      <c r="E1139" t="e">
        <f>#REF!</f>
        <v>#REF!</v>
      </c>
      <c r="F1139">
        <v>1670</v>
      </c>
      <c r="K1139" t="e">
        <f>#REF!</f>
        <v>#REF!</v>
      </c>
      <c r="L1139">
        <v>1329</v>
      </c>
    </row>
    <row r="1140" spans="5:12" x14ac:dyDescent="0.2">
      <c r="E1140" t="e">
        <f>#REF!</f>
        <v>#REF!</v>
      </c>
      <c r="F1140">
        <v>1671</v>
      </c>
      <c r="K1140" t="e">
        <f>#REF!</f>
        <v>#REF!</v>
      </c>
      <c r="L1140">
        <v>1330</v>
      </c>
    </row>
    <row r="1141" spans="5:12" x14ac:dyDescent="0.2">
      <c r="E1141" t="e">
        <f>#REF!</f>
        <v>#REF!</v>
      </c>
      <c r="F1141">
        <v>1672</v>
      </c>
      <c r="K1141" t="e">
        <f>#REF!</f>
        <v>#REF!</v>
      </c>
      <c r="L1141">
        <v>1331</v>
      </c>
    </row>
    <row r="1142" spans="5:12" x14ac:dyDescent="0.2">
      <c r="E1142" t="e">
        <f>#REF!</f>
        <v>#REF!</v>
      </c>
      <c r="F1142">
        <v>1673</v>
      </c>
      <c r="K1142" t="e">
        <f>#REF!</f>
        <v>#REF!</v>
      </c>
      <c r="L1142">
        <v>1332</v>
      </c>
    </row>
    <row r="1143" spans="5:12" x14ac:dyDescent="0.2">
      <c r="E1143" t="e">
        <f>#REF!</f>
        <v>#REF!</v>
      </c>
      <c r="F1143">
        <v>1674</v>
      </c>
      <c r="K1143" t="e">
        <f>#REF!</f>
        <v>#REF!</v>
      </c>
      <c r="L1143">
        <v>1333</v>
      </c>
    </row>
    <row r="1144" spans="5:12" x14ac:dyDescent="0.2">
      <c r="E1144" t="e">
        <f>#REF!</f>
        <v>#REF!</v>
      </c>
      <c r="F1144">
        <v>1675</v>
      </c>
      <c r="K1144" t="e">
        <f>#REF!</f>
        <v>#REF!</v>
      </c>
      <c r="L1144">
        <v>1334</v>
      </c>
    </row>
    <row r="1145" spans="5:12" x14ac:dyDescent="0.2">
      <c r="E1145" t="e">
        <f>#REF!</f>
        <v>#REF!</v>
      </c>
      <c r="F1145">
        <v>1676</v>
      </c>
      <c r="K1145" t="e">
        <f>#REF!</f>
        <v>#REF!</v>
      </c>
      <c r="L1145">
        <v>1335</v>
      </c>
    </row>
    <row r="1146" spans="5:12" x14ac:dyDescent="0.2">
      <c r="E1146" t="e">
        <f>#REF!</f>
        <v>#REF!</v>
      </c>
      <c r="F1146">
        <v>1677</v>
      </c>
      <c r="K1146" t="e">
        <f>#REF!</f>
        <v>#REF!</v>
      </c>
      <c r="L1146">
        <v>1336</v>
      </c>
    </row>
    <row r="1147" spans="5:12" x14ac:dyDescent="0.2">
      <c r="E1147" t="e">
        <f>#REF!</f>
        <v>#REF!</v>
      </c>
      <c r="F1147">
        <v>1678</v>
      </c>
      <c r="K1147" t="e">
        <f>#REF!</f>
        <v>#REF!</v>
      </c>
      <c r="L1147">
        <v>1337</v>
      </c>
    </row>
    <row r="1148" spans="5:12" x14ac:dyDescent="0.2">
      <c r="E1148" t="e">
        <f>#REF!</f>
        <v>#REF!</v>
      </c>
      <c r="F1148">
        <v>1679</v>
      </c>
      <c r="K1148" t="e">
        <f>#REF!</f>
        <v>#REF!</v>
      </c>
      <c r="L1148">
        <v>1338</v>
      </c>
    </row>
    <row r="1149" spans="5:12" x14ac:dyDescent="0.2">
      <c r="E1149" t="e">
        <f>#REF!</f>
        <v>#REF!</v>
      </c>
      <c r="F1149">
        <v>1683</v>
      </c>
      <c r="K1149" t="e">
        <f>#REF!</f>
        <v>#REF!</v>
      </c>
      <c r="L1149">
        <v>1339</v>
      </c>
    </row>
    <row r="1150" spans="5:12" x14ac:dyDescent="0.2">
      <c r="E1150" t="e">
        <f>#REF!</f>
        <v>#REF!</v>
      </c>
      <c r="F1150">
        <v>1684</v>
      </c>
      <c r="K1150" t="e">
        <f>#REF!</f>
        <v>#REF!</v>
      </c>
      <c r="L1150">
        <v>1340</v>
      </c>
    </row>
    <row r="1151" spans="5:12" x14ac:dyDescent="0.2">
      <c r="E1151" t="e">
        <f>#REF!</f>
        <v>#REF!</v>
      </c>
      <c r="F1151">
        <v>1685</v>
      </c>
      <c r="K1151" t="e">
        <f>#REF!</f>
        <v>#REF!</v>
      </c>
      <c r="L1151">
        <v>1341</v>
      </c>
    </row>
    <row r="1152" spans="5:12" x14ac:dyDescent="0.2">
      <c r="E1152" t="e">
        <f>#REF!</f>
        <v>#REF!</v>
      </c>
      <c r="F1152">
        <v>1686</v>
      </c>
      <c r="K1152" t="e">
        <f>#REF!</f>
        <v>#REF!</v>
      </c>
      <c r="L1152">
        <v>1342</v>
      </c>
    </row>
    <row r="1153" spans="5:12" x14ac:dyDescent="0.2">
      <c r="E1153" t="e">
        <f>#REF!</f>
        <v>#REF!</v>
      </c>
      <c r="F1153">
        <v>1687</v>
      </c>
      <c r="K1153" t="e">
        <f>#REF!</f>
        <v>#REF!</v>
      </c>
      <c r="L1153">
        <v>1343</v>
      </c>
    </row>
    <row r="1154" spans="5:12" x14ac:dyDescent="0.2">
      <c r="E1154" t="e">
        <f>#REF!</f>
        <v>#REF!</v>
      </c>
      <c r="F1154">
        <v>1688</v>
      </c>
      <c r="K1154" t="e">
        <f>#REF!</f>
        <v>#REF!</v>
      </c>
      <c r="L1154">
        <v>1344</v>
      </c>
    </row>
    <row r="1155" spans="5:12" x14ac:dyDescent="0.2">
      <c r="E1155" t="e">
        <f>#REF!</f>
        <v>#REF!</v>
      </c>
      <c r="F1155">
        <v>1689</v>
      </c>
      <c r="K1155" t="e">
        <f>#REF!</f>
        <v>#REF!</v>
      </c>
      <c r="L1155">
        <v>1345</v>
      </c>
    </row>
    <row r="1156" spans="5:12" x14ac:dyDescent="0.2">
      <c r="E1156" t="e">
        <f>#REF!</f>
        <v>#REF!</v>
      </c>
      <c r="F1156">
        <v>1690</v>
      </c>
      <c r="K1156" t="e">
        <f>#REF!</f>
        <v>#REF!</v>
      </c>
      <c r="L1156">
        <v>1346</v>
      </c>
    </row>
    <row r="1157" spans="5:12" x14ac:dyDescent="0.2">
      <c r="E1157" t="e">
        <f>#REF!</f>
        <v>#REF!</v>
      </c>
      <c r="F1157">
        <v>1691</v>
      </c>
      <c r="K1157" t="e">
        <f>#REF!</f>
        <v>#REF!</v>
      </c>
      <c r="L1157">
        <v>1347</v>
      </c>
    </row>
    <row r="1158" spans="5:12" x14ac:dyDescent="0.2">
      <c r="E1158" t="e">
        <f>#REF!</f>
        <v>#REF!</v>
      </c>
      <c r="F1158">
        <v>1692</v>
      </c>
      <c r="K1158" t="e">
        <f>#REF!</f>
        <v>#REF!</v>
      </c>
      <c r="L1158">
        <v>1348</v>
      </c>
    </row>
    <row r="1159" spans="5:12" x14ac:dyDescent="0.2">
      <c r="E1159" t="e">
        <f>#REF!</f>
        <v>#REF!</v>
      </c>
      <c r="F1159">
        <v>1696</v>
      </c>
      <c r="K1159" t="e">
        <f>#REF!</f>
        <v>#REF!</v>
      </c>
      <c r="L1159">
        <v>1349</v>
      </c>
    </row>
    <row r="1160" spans="5:12" x14ac:dyDescent="0.2">
      <c r="E1160" t="e">
        <f>#REF!</f>
        <v>#REF!</v>
      </c>
      <c r="F1160">
        <v>1697</v>
      </c>
      <c r="K1160" t="e">
        <f>#REF!</f>
        <v>#REF!</v>
      </c>
      <c r="L1160">
        <v>1350</v>
      </c>
    </row>
    <row r="1161" spans="5:12" x14ac:dyDescent="0.2">
      <c r="E1161" t="e">
        <f>#REF!</f>
        <v>#REF!</v>
      </c>
      <c r="F1161">
        <v>1698</v>
      </c>
      <c r="K1161" t="e">
        <f>#REF!</f>
        <v>#REF!</v>
      </c>
      <c r="L1161">
        <v>1351</v>
      </c>
    </row>
    <row r="1162" spans="5:12" x14ac:dyDescent="0.2">
      <c r="E1162" t="e">
        <f>#REF!</f>
        <v>#REF!</v>
      </c>
      <c r="F1162">
        <v>1699</v>
      </c>
      <c r="K1162" t="e">
        <f>#REF!</f>
        <v>#REF!</v>
      </c>
      <c r="L1162">
        <v>1352</v>
      </c>
    </row>
    <row r="1163" spans="5:12" x14ac:dyDescent="0.2">
      <c r="E1163" t="e">
        <f>#REF!</f>
        <v>#REF!</v>
      </c>
      <c r="F1163">
        <v>1700</v>
      </c>
      <c r="K1163" t="e">
        <f>#REF!</f>
        <v>#REF!</v>
      </c>
      <c r="L1163">
        <v>1353</v>
      </c>
    </row>
    <row r="1164" spans="5:12" x14ac:dyDescent="0.2">
      <c r="E1164" t="e">
        <f>#REF!</f>
        <v>#REF!</v>
      </c>
      <c r="F1164">
        <v>1701</v>
      </c>
      <c r="K1164" t="e">
        <f>#REF!</f>
        <v>#REF!</v>
      </c>
      <c r="L1164">
        <v>1354</v>
      </c>
    </row>
    <row r="1165" spans="5:12" x14ac:dyDescent="0.2">
      <c r="E1165" t="e">
        <f>#REF!</f>
        <v>#REF!</v>
      </c>
      <c r="F1165">
        <v>1702</v>
      </c>
      <c r="K1165" t="e">
        <f>#REF!</f>
        <v>#REF!</v>
      </c>
      <c r="L1165">
        <v>1355</v>
      </c>
    </row>
    <row r="1166" spans="5:12" x14ac:dyDescent="0.2">
      <c r="E1166" t="e">
        <f>#REF!</f>
        <v>#REF!</v>
      </c>
      <c r="F1166">
        <v>1703</v>
      </c>
      <c r="K1166" t="e">
        <f>#REF!</f>
        <v>#REF!</v>
      </c>
      <c r="L1166">
        <v>1356</v>
      </c>
    </row>
    <row r="1167" spans="5:12" x14ac:dyDescent="0.2">
      <c r="E1167" t="e">
        <f>#REF!</f>
        <v>#REF!</v>
      </c>
      <c r="F1167">
        <v>1704</v>
      </c>
      <c r="K1167" t="e">
        <f>#REF!</f>
        <v>#REF!</v>
      </c>
      <c r="L1167">
        <v>1357</v>
      </c>
    </row>
    <row r="1168" spans="5:12" x14ac:dyDescent="0.2">
      <c r="E1168" t="e">
        <f>#REF!</f>
        <v>#REF!</v>
      </c>
      <c r="F1168">
        <v>1705</v>
      </c>
      <c r="K1168" t="e">
        <f>#REF!</f>
        <v>#REF!</v>
      </c>
      <c r="L1168">
        <v>1358</v>
      </c>
    </row>
    <row r="1169" spans="5:12" x14ac:dyDescent="0.2">
      <c r="E1169" t="e">
        <f>#REF!</f>
        <v>#REF!</v>
      </c>
      <c r="F1169">
        <v>1709</v>
      </c>
      <c r="K1169" t="e">
        <f>#REF!</f>
        <v>#REF!</v>
      </c>
      <c r="L1169">
        <v>1359</v>
      </c>
    </row>
    <row r="1170" spans="5:12" x14ac:dyDescent="0.2">
      <c r="E1170" t="e">
        <f>#REF!</f>
        <v>#REF!</v>
      </c>
      <c r="F1170">
        <v>1710</v>
      </c>
      <c r="K1170" t="e">
        <f>#REF!</f>
        <v>#REF!</v>
      </c>
      <c r="L1170">
        <v>1360</v>
      </c>
    </row>
    <row r="1171" spans="5:12" x14ac:dyDescent="0.2">
      <c r="E1171" t="e">
        <f>#REF!</f>
        <v>#REF!</v>
      </c>
      <c r="F1171">
        <v>1711</v>
      </c>
      <c r="K1171" t="e">
        <f>#REF!</f>
        <v>#REF!</v>
      </c>
      <c r="L1171">
        <v>1361</v>
      </c>
    </row>
    <row r="1172" spans="5:12" x14ac:dyDescent="0.2">
      <c r="E1172" t="e">
        <f>#REF!</f>
        <v>#REF!</v>
      </c>
      <c r="F1172">
        <v>1712</v>
      </c>
      <c r="K1172" t="e">
        <f>#REF!</f>
        <v>#REF!</v>
      </c>
      <c r="L1172">
        <v>1362</v>
      </c>
    </row>
    <row r="1173" spans="5:12" x14ac:dyDescent="0.2">
      <c r="E1173" t="e">
        <f>#REF!</f>
        <v>#REF!</v>
      </c>
      <c r="F1173">
        <v>1713</v>
      </c>
      <c r="K1173" t="e">
        <f>#REF!</f>
        <v>#REF!</v>
      </c>
      <c r="L1173">
        <v>1363</v>
      </c>
    </row>
    <row r="1174" spans="5:12" x14ac:dyDescent="0.2">
      <c r="E1174" t="e">
        <f>#REF!</f>
        <v>#REF!</v>
      </c>
      <c r="F1174">
        <v>1714</v>
      </c>
      <c r="K1174" t="e">
        <f>#REF!</f>
        <v>#REF!</v>
      </c>
      <c r="L1174">
        <v>1364</v>
      </c>
    </row>
    <row r="1175" spans="5:12" x14ac:dyDescent="0.2">
      <c r="E1175" t="e">
        <f>#REF!</f>
        <v>#REF!</v>
      </c>
      <c r="F1175">
        <v>1715</v>
      </c>
      <c r="K1175" t="e">
        <f>#REF!</f>
        <v>#REF!</v>
      </c>
      <c r="L1175">
        <v>1365</v>
      </c>
    </row>
    <row r="1176" spans="5:12" x14ac:dyDescent="0.2">
      <c r="E1176" t="e">
        <f>#REF!</f>
        <v>#REF!</v>
      </c>
      <c r="F1176">
        <v>1716</v>
      </c>
      <c r="K1176" t="e">
        <f>#REF!</f>
        <v>#REF!</v>
      </c>
      <c r="L1176">
        <v>1366</v>
      </c>
    </row>
    <row r="1177" spans="5:12" x14ac:dyDescent="0.2">
      <c r="E1177" t="e">
        <f>#REF!</f>
        <v>#REF!</v>
      </c>
      <c r="F1177">
        <v>1717</v>
      </c>
      <c r="K1177" t="e">
        <f>#REF!</f>
        <v>#REF!</v>
      </c>
      <c r="L1177">
        <v>1367</v>
      </c>
    </row>
    <row r="1178" spans="5:12" x14ac:dyDescent="0.2">
      <c r="E1178" t="e">
        <f>#REF!</f>
        <v>#REF!</v>
      </c>
      <c r="F1178">
        <v>1718</v>
      </c>
      <c r="K1178" t="e">
        <f>#REF!</f>
        <v>#REF!</v>
      </c>
      <c r="L1178">
        <v>1368</v>
      </c>
    </row>
    <row r="1179" spans="5:12" x14ac:dyDescent="0.2">
      <c r="E1179" t="e">
        <f>#REF!</f>
        <v>#REF!</v>
      </c>
      <c r="F1179">
        <v>1722</v>
      </c>
      <c r="K1179" t="e">
        <f>#REF!</f>
        <v>#REF!</v>
      </c>
      <c r="L1179">
        <v>1369</v>
      </c>
    </row>
    <row r="1180" spans="5:12" x14ac:dyDescent="0.2">
      <c r="E1180" t="e">
        <f>#REF!</f>
        <v>#REF!</v>
      </c>
      <c r="F1180">
        <v>1723</v>
      </c>
      <c r="K1180" t="e">
        <f>#REF!</f>
        <v>#REF!</v>
      </c>
      <c r="L1180">
        <v>1370</v>
      </c>
    </row>
    <row r="1181" spans="5:12" x14ac:dyDescent="0.2">
      <c r="E1181" t="e">
        <f>#REF!</f>
        <v>#REF!</v>
      </c>
      <c r="F1181">
        <v>1724</v>
      </c>
      <c r="K1181" t="e">
        <f>#REF!</f>
        <v>#REF!</v>
      </c>
      <c r="L1181">
        <v>1371</v>
      </c>
    </row>
    <row r="1182" spans="5:12" x14ac:dyDescent="0.2">
      <c r="E1182" t="e">
        <f>#REF!</f>
        <v>#REF!</v>
      </c>
      <c r="F1182">
        <v>1725</v>
      </c>
      <c r="K1182" t="e">
        <f>#REF!</f>
        <v>#REF!</v>
      </c>
      <c r="L1182">
        <v>1372</v>
      </c>
    </row>
    <row r="1183" spans="5:12" x14ac:dyDescent="0.2">
      <c r="E1183" t="e">
        <f>#REF!</f>
        <v>#REF!</v>
      </c>
      <c r="F1183">
        <v>1726</v>
      </c>
      <c r="K1183" t="e">
        <f>#REF!</f>
        <v>#REF!</v>
      </c>
      <c r="L1183">
        <v>1373</v>
      </c>
    </row>
    <row r="1184" spans="5:12" x14ac:dyDescent="0.2">
      <c r="E1184" t="e">
        <f>#REF!</f>
        <v>#REF!</v>
      </c>
      <c r="F1184">
        <v>1727</v>
      </c>
      <c r="K1184" t="e">
        <f>#REF!</f>
        <v>#REF!</v>
      </c>
      <c r="L1184">
        <v>1374</v>
      </c>
    </row>
    <row r="1185" spans="5:12" x14ac:dyDescent="0.2">
      <c r="E1185" t="e">
        <f>#REF!</f>
        <v>#REF!</v>
      </c>
      <c r="F1185">
        <v>1728</v>
      </c>
      <c r="K1185" t="e">
        <f>#REF!</f>
        <v>#REF!</v>
      </c>
      <c r="L1185">
        <v>1375</v>
      </c>
    </row>
    <row r="1186" spans="5:12" x14ac:dyDescent="0.2">
      <c r="E1186" t="e">
        <f>#REF!</f>
        <v>#REF!</v>
      </c>
      <c r="F1186">
        <v>1729</v>
      </c>
      <c r="K1186" t="e">
        <f>#REF!</f>
        <v>#REF!</v>
      </c>
      <c r="L1186">
        <v>1376</v>
      </c>
    </row>
    <row r="1187" spans="5:12" x14ac:dyDescent="0.2">
      <c r="E1187" t="e">
        <f>#REF!</f>
        <v>#REF!</v>
      </c>
      <c r="F1187">
        <v>1730</v>
      </c>
      <c r="K1187" t="e">
        <f>#REF!</f>
        <v>#REF!</v>
      </c>
      <c r="L1187">
        <v>1377</v>
      </c>
    </row>
    <row r="1188" spans="5:12" x14ac:dyDescent="0.2">
      <c r="E1188" t="e">
        <f>#REF!</f>
        <v>#REF!</v>
      </c>
      <c r="F1188">
        <v>1731</v>
      </c>
      <c r="K1188" t="e">
        <f>#REF!</f>
        <v>#REF!</v>
      </c>
      <c r="L1188">
        <v>1378</v>
      </c>
    </row>
    <row r="1189" spans="5:12" x14ac:dyDescent="0.2">
      <c r="E1189" t="e">
        <f>#REF!</f>
        <v>#REF!</v>
      </c>
      <c r="F1189">
        <v>1735</v>
      </c>
      <c r="K1189" t="e">
        <f>#REF!</f>
        <v>#REF!</v>
      </c>
      <c r="L1189">
        <v>1379</v>
      </c>
    </row>
    <row r="1190" spans="5:12" x14ac:dyDescent="0.2">
      <c r="E1190" t="e">
        <f>#REF!</f>
        <v>#REF!</v>
      </c>
      <c r="F1190">
        <v>1736</v>
      </c>
      <c r="K1190" t="e">
        <f>#REF!</f>
        <v>#REF!</v>
      </c>
      <c r="L1190">
        <v>1380</v>
      </c>
    </row>
    <row r="1191" spans="5:12" x14ac:dyDescent="0.2">
      <c r="E1191" t="e">
        <f>#REF!</f>
        <v>#REF!</v>
      </c>
      <c r="F1191">
        <v>1737</v>
      </c>
      <c r="K1191" t="e">
        <f>#REF!</f>
        <v>#REF!</v>
      </c>
      <c r="L1191">
        <v>1381</v>
      </c>
    </row>
    <row r="1192" spans="5:12" x14ac:dyDescent="0.2">
      <c r="E1192" t="e">
        <f>#REF!</f>
        <v>#REF!</v>
      </c>
      <c r="F1192">
        <v>1738</v>
      </c>
      <c r="K1192" t="e">
        <f>#REF!</f>
        <v>#REF!</v>
      </c>
      <c r="L1192">
        <v>1382</v>
      </c>
    </row>
    <row r="1193" spans="5:12" x14ac:dyDescent="0.2">
      <c r="E1193" t="e">
        <f>#REF!</f>
        <v>#REF!</v>
      </c>
      <c r="F1193">
        <v>1739</v>
      </c>
      <c r="K1193" t="e">
        <f>#REF!</f>
        <v>#REF!</v>
      </c>
      <c r="L1193">
        <v>1383</v>
      </c>
    </row>
    <row r="1194" spans="5:12" x14ac:dyDescent="0.2">
      <c r="E1194" t="e">
        <f>#REF!</f>
        <v>#REF!</v>
      </c>
      <c r="F1194">
        <v>1740</v>
      </c>
      <c r="K1194" t="e">
        <f>#REF!</f>
        <v>#REF!</v>
      </c>
      <c r="L1194">
        <v>1384</v>
      </c>
    </row>
    <row r="1195" spans="5:12" x14ac:dyDescent="0.2">
      <c r="E1195" t="e">
        <f>#REF!</f>
        <v>#REF!</v>
      </c>
      <c r="F1195">
        <v>1741</v>
      </c>
      <c r="K1195" t="e">
        <f>#REF!</f>
        <v>#REF!</v>
      </c>
      <c r="L1195">
        <v>1385</v>
      </c>
    </row>
    <row r="1196" spans="5:12" x14ac:dyDescent="0.2">
      <c r="E1196" t="e">
        <f>#REF!</f>
        <v>#REF!</v>
      </c>
      <c r="F1196">
        <v>1742</v>
      </c>
      <c r="K1196" t="e">
        <f>#REF!</f>
        <v>#REF!</v>
      </c>
      <c r="L1196">
        <v>1386</v>
      </c>
    </row>
    <row r="1197" spans="5:12" x14ac:dyDescent="0.2">
      <c r="E1197" t="e">
        <f>#REF!</f>
        <v>#REF!</v>
      </c>
      <c r="F1197">
        <v>1743</v>
      </c>
      <c r="K1197" t="e">
        <f>#REF!</f>
        <v>#REF!</v>
      </c>
      <c r="L1197">
        <v>1387</v>
      </c>
    </row>
    <row r="1198" spans="5:12" x14ac:dyDescent="0.2">
      <c r="E1198" t="e">
        <f>#REF!</f>
        <v>#REF!</v>
      </c>
      <c r="F1198">
        <v>1744</v>
      </c>
      <c r="K1198" t="e">
        <f>#REF!</f>
        <v>#REF!</v>
      </c>
      <c r="L1198">
        <v>1388</v>
      </c>
    </row>
    <row r="1199" spans="5:12" x14ac:dyDescent="0.2">
      <c r="E1199" t="e">
        <f>#REF!</f>
        <v>#REF!</v>
      </c>
      <c r="F1199">
        <v>1748</v>
      </c>
      <c r="K1199" t="e">
        <f>#REF!</f>
        <v>#REF!</v>
      </c>
      <c r="L1199">
        <v>1389</v>
      </c>
    </row>
    <row r="1200" spans="5:12" x14ac:dyDescent="0.2">
      <c r="E1200" t="e">
        <f>#REF!</f>
        <v>#REF!</v>
      </c>
      <c r="F1200">
        <v>1749</v>
      </c>
      <c r="K1200" t="e">
        <f>#REF!</f>
        <v>#REF!</v>
      </c>
      <c r="L1200">
        <v>1390</v>
      </c>
    </row>
    <row r="1201" spans="5:12" x14ac:dyDescent="0.2">
      <c r="E1201" t="e">
        <f>#REF!</f>
        <v>#REF!</v>
      </c>
      <c r="F1201">
        <v>1750</v>
      </c>
      <c r="K1201" t="e">
        <f>#REF!</f>
        <v>#REF!</v>
      </c>
      <c r="L1201">
        <v>1391</v>
      </c>
    </row>
    <row r="1202" spans="5:12" x14ac:dyDescent="0.2">
      <c r="E1202" t="e">
        <f>#REF!</f>
        <v>#REF!</v>
      </c>
      <c r="F1202">
        <v>1751</v>
      </c>
      <c r="K1202" t="e">
        <f>#REF!</f>
        <v>#REF!</v>
      </c>
      <c r="L1202">
        <v>1392</v>
      </c>
    </row>
    <row r="1203" spans="5:12" x14ac:dyDescent="0.2">
      <c r="E1203" t="e">
        <f>#REF!</f>
        <v>#REF!</v>
      </c>
      <c r="F1203">
        <v>1752</v>
      </c>
      <c r="K1203" t="e">
        <f>#REF!</f>
        <v>#REF!</v>
      </c>
      <c r="L1203">
        <v>1393</v>
      </c>
    </row>
    <row r="1204" spans="5:12" x14ac:dyDescent="0.2">
      <c r="E1204" t="e">
        <f>#REF!</f>
        <v>#REF!</v>
      </c>
      <c r="F1204">
        <v>1753</v>
      </c>
      <c r="K1204" t="e">
        <f>#REF!</f>
        <v>#REF!</v>
      </c>
      <c r="L1204">
        <v>1394</v>
      </c>
    </row>
    <row r="1205" spans="5:12" x14ac:dyDescent="0.2">
      <c r="E1205" t="e">
        <f>#REF!</f>
        <v>#REF!</v>
      </c>
      <c r="F1205">
        <v>1754</v>
      </c>
      <c r="K1205" t="e">
        <f>#REF!</f>
        <v>#REF!</v>
      </c>
      <c r="L1205">
        <v>1395</v>
      </c>
    </row>
    <row r="1206" spans="5:12" x14ac:dyDescent="0.2">
      <c r="E1206" t="e">
        <f>#REF!</f>
        <v>#REF!</v>
      </c>
      <c r="F1206">
        <v>1755</v>
      </c>
      <c r="K1206" t="e">
        <f>#REF!</f>
        <v>#REF!</v>
      </c>
      <c r="L1206">
        <v>1396</v>
      </c>
    </row>
    <row r="1207" spans="5:12" x14ac:dyDescent="0.2">
      <c r="E1207" t="e">
        <f>#REF!</f>
        <v>#REF!</v>
      </c>
      <c r="F1207">
        <v>1756</v>
      </c>
      <c r="K1207" t="e">
        <f>#REF!</f>
        <v>#REF!</v>
      </c>
      <c r="L1207">
        <v>1397</v>
      </c>
    </row>
    <row r="1208" spans="5:12" x14ac:dyDescent="0.2">
      <c r="E1208" t="e">
        <f>#REF!</f>
        <v>#REF!</v>
      </c>
      <c r="F1208">
        <v>1757</v>
      </c>
      <c r="K1208" t="e">
        <f>#REF!</f>
        <v>#REF!</v>
      </c>
      <c r="L1208">
        <v>1398</v>
      </c>
    </row>
    <row r="1209" spans="5:12" x14ac:dyDescent="0.2">
      <c r="E1209" t="e">
        <f>#REF!</f>
        <v>#REF!</v>
      </c>
      <c r="F1209">
        <v>1761</v>
      </c>
      <c r="K1209" t="e">
        <f>#REF!</f>
        <v>#REF!</v>
      </c>
      <c r="L1209">
        <v>1399</v>
      </c>
    </row>
    <row r="1210" spans="5:12" x14ac:dyDescent="0.2">
      <c r="E1210" t="e">
        <f>#REF!</f>
        <v>#REF!</v>
      </c>
      <c r="F1210">
        <v>1762</v>
      </c>
      <c r="K1210" t="e">
        <f>#REF!</f>
        <v>#REF!</v>
      </c>
      <c r="L1210">
        <v>1400</v>
      </c>
    </row>
    <row r="1211" spans="5:12" x14ac:dyDescent="0.2">
      <c r="E1211" t="e">
        <f>#REF!</f>
        <v>#REF!</v>
      </c>
      <c r="F1211">
        <v>1763</v>
      </c>
      <c r="K1211" t="e">
        <f>#REF!</f>
        <v>#REF!</v>
      </c>
      <c r="L1211">
        <v>1401</v>
      </c>
    </row>
    <row r="1212" spans="5:12" x14ac:dyDescent="0.2">
      <c r="E1212" t="e">
        <f>#REF!</f>
        <v>#REF!</v>
      </c>
      <c r="F1212">
        <v>1764</v>
      </c>
      <c r="K1212" t="e">
        <f>#REF!</f>
        <v>#REF!</v>
      </c>
      <c r="L1212">
        <v>1402</v>
      </c>
    </row>
    <row r="1213" spans="5:12" x14ac:dyDescent="0.2">
      <c r="E1213" t="e">
        <f>#REF!</f>
        <v>#REF!</v>
      </c>
      <c r="F1213">
        <v>1765</v>
      </c>
      <c r="K1213" t="e">
        <f>#REF!</f>
        <v>#REF!</v>
      </c>
      <c r="L1213">
        <v>1403</v>
      </c>
    </row>
    <row r="1214" spans="5:12" x14ac:dyDescent="0.2">
      <c r="E1214" t="e">
        <f>#REF!</f>
        <v>#REF!</v>
      </c>
      <c r="F1214">
        <v>1766</v>
      </c>
      <c r="K1214" t="e">
        <f>#REF!</f>
        <v>#REF!</v>
      </c>
      <c r="L1214">
        <v>1404</v>
      </c>
    </row>
    <row r="1215" spans="5:12" x14ac:dyDescent="0.2">
      <c r="E1215" t="e">
        <f>#REF!</f>
        <v>#REF!</v>
      </c>
      <c r="F1215">
        <v>1767</v>
      </c>
      <c r="K1215" t="e">
        <f>#REF!</f>
        <v>#REF!</v>
      </c>
      <c r="L1215">
        <v>1405</v>
      </c>
    </row>
    <row r="1216" spans="5:12" x14ac:dyDescent="0.2">
      <c r="E1216" t="e">
        <f>#REF!</f>
        <v>#REF!</v>
      </c>
      <c r="F1216">
        <v>1768</v>
      </c>
      <c r="K1216" t="e">
        <f>#REF!</f>
        <v>#REF!</v>
      </c>
      <c r="L1216">
        <v>1406</v>
      </c>
    </row>
    <row r="1217" spans="5:12" x14ac:dyDescent="0.2">
      <c r="E1217" t="e">
        <f>#REF!</f>
        <v>#REF!</v>
      </c>
      <c r="F1217">
        <v>1769</v>
      </c>
      <c r="K1217" t="e">
        <f>#REF!</f>
        <v>#REF!</v>
      </c>
      <c r="L1217">
        <v>1407</v>
      </c>
    </row>
    <row r="1218" spans="5:12" x14ac:dyDescent="0.2">
      <c r="E1218" t="e">
        <f>#REF!</f>
        <v>#REF!</v>
      </c>
      <c r="F1218">
        <v>1770</v>
      </c>
      <c r="K1218" t="e">
        <f>#REF!</f>
        <v>#REF!</v>
      </c>
      <c r="L1218">
        <v>1408</v>
      </c>
    </row>
    <row r="1219" spans="5:12" x14ac:dyDescent="0.2">
      <c r="E1219" t="e">
        <f>#REF!</f>
        <v>#REF!</v>
      </c>
      <c r="F1219">
        <v>1774</v>
      </c>
      <c r="K1219" t="e">
        <f>#REF!</f>
        <v>#REF!</v>
      </c>
      <c r="L1219">
        <v>1409</v>
      </c>
    </row>
    <row r="1220" spans="5:12" x14ac:dyDescent="0.2">
      <c r="E1220" t="e">
        <f>#REF!</f>
        <v>#REF!</v>
      </c>
      <c r="F1220">
        <v>1775</v>
      </c>
      <c r="K1220" t="e">
        <f>#REF!</f>
        <v>#REF!</v>
      </c>
      <c r="L1220">
        <v>1410</v>
      </c>
    </row>
    <row r="1221" spans="5:12" x14ac:dyDescent="0.2">
      <c r="E1221" t="e">
        <f>#REF!</f>
        <v>#REF!</v>
      </c>
      <c r="F1221">
        <v>1776</v>
      </c>
      <c r="K1221" t="e">
        <f>#REF!</f>
        <v>#REF!</v>
      </c>
      <c r="L1221">
        <v>1411</v>
      </c>
    </row>
    <row r="1222" spans="5:12" x14ac:dyDescent="0.2">
      <c r="E1222" t="e">
        <f>#REF!</f>
        <v>#REF!</v>
      </c>
      <c r="F1222">
        <v>1777</v>
      </c>
      <c r="K1222" t="e">
        <f>#REF!</f>
        <v>#REF!</v>
      </c>
      <c r="L1222">
        <v>1412</v>
      </c>
    </row>
    <row r="1223" spans="5:12" x14ac:dyDescent="0.2">
      <c r="E1223" t="e">
        <f>#REF!</f>
        <v>#REF!</v>
      </c>
      <c r="F1223">
        <v>1778</v>
      </c>
      <c r="K1223" t="e">
        <f>#REF!</f>
        <v>#REF!</v>
      </c>
      <c r="L1223">
        <v>1413</v>
      </c>
    </row>
    <row r="1224" spans="5:12" x14ac:dyDescent="0.2">
      <c r="E1224" t="e">
        <f>#REF!</f>
        <v>#REF!</v>
      </c>
      <c r="F1224">
        <v>1779</v>
      </c>
      <c r="K1224" t="e">
        <f>#REF!</f>
        <v>#REF!</v>
      </c>
      <c r="L1224">
        <v>1414</v>
      </c>
    </row>
    <row r="1225" spans="5:12" x14ac:dyDescent="0.2">
      <c r="E1225" t="e">
        <f>#REF!</f>
        <v>#REF!</v>
      </c>
      <c r="F1225">
        <v>1780</v>
      </c>
      <c r="K1225" t="e">
        <f>#REF!</f>
        <v>#REF!</v>
      </c>
      <c r="L1225">
        <v>1415</v>
      </c>
    </row>
    <row r="1226" spans="5:12" x14ac:dyDescent="0.2">
      <c r="E1226" t="e">
        <f>#REF!</f>
        <v>#REF!</v>
      </c>
      <c r="F1226">
        <v>1781</v>
      </c>
      <c r="K1226" t="e">
        <f>#REF!</f>
        <v>#REF!</v>
      </c>
      <c r="L1226">
        <v>1416</v>
      </c>
    </row>
    <row r="1227" spans="5:12" x14ac:dyDescent="0.2">
      <c r="E1227" t="e">
        <f>#REF!</f>
        <v>#REF!</v>
      </c>
      <c r="F1227">
        <v>1782</v>
      </c>
      <c r="K1227" t="e">
        <f>#REF!</f>
        <v>#REF!</v>
      </c>
      <c r="L1227">
        <v>1417</v>
      </c>
    </row>
    <row r="1228" spans="5:12" x14ac:dyDescent="0.2">
      <c r="E1228" t="e">
        <f>#REF!</f>
        <v>#REF!</v>
      </c>
      <c r="F1228">
        <v>1783</v>
      </c>
      <c r="K1228" t="e">
        <f>#REF!</f>
        <v>#REF!</v>
      </c>
      <c r="L1228">
        <v>1418</v>
      </c>
    </row>
    <row r="1229" spans="5:12" x14ac:dyDescent="0.2">
      <c r="E1229" t="e">
        <f>#REF!</f>
        <v>#REF!</v>
      </c>
      <c r="F1229">
        <v>1787</v>
      </c>
      <c r="K1229" t="e">
        <f>#REF!</f>
        <v>#REF!</v>
      </c>
      <c r="L1229">
        <v>1419</v>
      </c>
    </row>
    <row r="1230" spans="5:12" x14ac:dyDescent="0.2">
      <c r="E1230" t="e">
        <f>#REF!</f>
        <v>#REF!</v>
      </c>
      <c r="F1230">
        <v>1788</v>
      </c>
      <c r="K1230" t="e">
        <f>#REF!</f>
        <v>#REF!</v>
      </c>
      <c r="L1230">
        <v>1420</v>
      </c>
    </row>
    <row r="1231" spans="5:12" x14ac:dyDescent="0.2">
      <c r="E1231" t="e">
        <f>#REF!</f>
        <v>#REF!</v>
      </c>
      <c r="F1231">
        <v>1789</v>
      </c>
      <c r="K1231" t="e">
        <f>#REF!</f>
        <v>#REF!</v>
      </c>
      <c r="L1231">
        <v>1421</v>
      </c>
    </row>
    <row r="1232" spans="5:12" x14ac:dyDescent="0.2">
      <c r="E1232" t="e">
        <f>#REF!</f>
        <v>#REF!</v>
      </c>
      <c r="F1232">
        <v>1790</v>
      </c>
      <c r="K1232" t="e">
        <f>#REF!</f>
        <v>#REF!</v>
      </c>
      <c r="L1232">
        <v>1422</v>
      </c>
    </row>
    <row r="1233" spans="5:12" x14ac:dyDescent="0.2">
      <c r="E1233" t="e">
        <f>#REF!</f>
        <v>#REF!</v>
      </c>
      <c r="F1233">
        <v>1791</v>
      </c>
      <c r="K1233" t="e">
        <f>#REF!</f>
        <v>#REF!</v>
      </c>
      <c r="L1233">
        <v>1423</v>
      </c>
    </row>
    <row r="1234" spans="5:12" x14ac:dyDescent="0.2">
      <c r="E1234" t="e">
        <f>#REF!</f>
        <v>#REF!</v>
      </c>
      <c r="F1234">
        <v>1792</v>
      </c>
      <c r="K1234" t="e">
        <f>#REF!</f>
        <v>#REF!</v>
      </c>
      <c r="L1234">
        <v>1424</v>
      </c>
    </row>
    <row r="1235" spans="5:12" x14ac:dyDescent="0.2">
      <c r="E1235" t="e">
        <f>#REF!</f>
        <v>#REF!</v>
      </c>
      <c r="F1235">
        <v>1793</v>
      </c>
      <c r="K1235" t="e">
        <f>#REF!</f>
        <v>#REF!</v>
      </c>
      <c r="L1235">
        <v>1425</v>
      </c>
    </row>
    <row r="1236" spans="5:12" x14ac:dyDescent="0.2">
      <c r="E1236" t="e">
        <f>#REF!</f>
        <v>#REF!</v>
      </c>
      <c r="F1236">
        <v>1794</v>
      </c>
      <c r="K1236" t="e">
        <f>#REF!</f>
        <v>#REF!</v>
      </c>
      <c r="L1236">
        <v>1426</v>
      </c>
    </row>
    <row r="1237" spans="5:12" x14ac:dyDescent="0.2">
      <c r="E1237" t="e">
        <f>#REF!</f>
        <v>#REF!</v>
      </c>
      <c r="F1237">
        <v>1795</v>
      </c>
      <c r="K1237" t="e">
        <f>#REF!</f>
        <v>#REF!</v>
      </c>
      <c r="L1237">
        <v>1427</v>
      </c>
    </row>
    <row r="1238" spans="5:12" x14ac:dyDescent="0.2">
      <c r="E1238" t="e">
        <f>#REF!</f>
        <v>#REF!</v>
      </c>
      <c r="F1238">
        <v>1796</v>
      </c>
      <c r="K1238" t="e">
        <f>#REF!</f>
        <v>#REF!</v>
      </c>
      <c r="L1238">
        <v>1428</v>
      </c>
    </row>
    <row r="1239" spans="5:12" x14ac:dyDescent="0.2">
      <c r="E1239" t="e">
        <f>#REF!</f>
        <v>#REF!</v>
      </c>
      <c r="F1239">
        <v>1800</v>
      </c>
      <c r="K1239" t="e">
        <f>#REF!</f>
        <v>#REF!</v>
      </c>
      <c r="L1239">
        <v>1429</v>
      </c>
    </row>
    <row r="1240" spans="5:12" x14ac:dyDescent="0.2">
      <c r="E1240" t="e">
        <f>#REF!</f>
        <v>#REF!</v>
      </c>
      <c r="F1240">
        <v>1801</v>
      </c>
      <c r="K1240" t="e">
        <f>#REF!</f>
        <v>#REF!</v>
      </c>
      <c r="L1240">
        <v>1430</v>
      </c>
    </row>
    <row r="1241" spans="5:12" x14ac:dyDescent="0.2">
      <c r="E1241" t="e">
        <f>#REF!</f>
        <v>#REF!</v>
      </c>
      <c r="F1241">
        <v>1802</v>
      </c>
      <c r="K1241" t="e">
        <f>#REF!</f>
        <v>#REF!</v>
      </c>
      <c r="L1241">
        <v>1431</v>
      </c>
    </row>
    <row r="1242" spans="5:12" x14ac:dyDescent="0.2">
      <c r="E1242" t="e">
        <f>#REF!</f>
        <v>#REF!</v>
      </c>
      <c r="F1242">
        <v>1803</v>
      </c>
      <c r="K1242" t="e">
        <f>#REF!</f>
        <v>#REF!</v>
      </c>
      <c r="L1242">
        <v>1432</v>
      </c>
    </row>
    <row r="1243" spans="5:12" x14ac:dyDescent="0.2">
      <c r="E1243" t="e">
        <f>#REF!</f>
        <v>#REF!</v>
      </c>
      <c r="F1243">
        <v>1804</v>
      </c>
      <c r="K1243" t="e">
        <f>#REF!</f>
        <v>#REF!</v>
      </c>
      <c r="L1243">
        <v>1433</v>
      </c>
    </row>
    <row r="1244" spans="5:12" x14ac:dyDescent="0.2">
      <c r="E1244" t="e">
        <f>#REF!</f>
        <v>#REF!</v>
      </c>
      <c r="F1244">
        <v>1805</v>
      </c>
      <c r="K1244" t="e">
        <f>#REF!</f>
        <v>#REF!</v>
      </c>
      <c r="L1244">
        <v>1434</v>
      </c>
    </row>
    <row r="1245" spans="5:12" x14ac:dyDescent="0.2">
      <c r="E1245" t="e">
        <f>#REF!</f>
        <v>#REF!</v>
      </c>
      <c r="F1245">
        <v>1806</v>
      </c>
      <c r="K1245" t="e">
        <f>#REF!</f>
        <v>#REF!</v>
      </c>
      <c r="L1245">
        <v>1435</v>
      </c>
    </row>
    <row r="1246" spans="5:12" x14ac:dyDescent="0.2">
      <c r="E1246" t="e">
        <f>#REF!</f>
        <v>#REF!</v>
      </c>
      <c r="F1246">
        <v>1807</v>
      </c>
      <c r="K1246" t="e">
        <f>#REF!</f>
        <v>#REF!</v>
      </c>
      <c r="L1246">
        <v>1436</v>
      </c>
    </row>
    <row r="1247" spans="5:12" x14ac:dyDescent="0.2">
      <c r="E1247" t="e">
        <f>#REF!</f>
        <v>#REF!</v>
      </c>
      <c r="F1247">
        <v>1808</v>
      </c>
      <c r="K1247" t="e">
        <f>#REF!</f>
        <v>#REF!</v>
      </c>
      <c r="L1247">
        <v>1437</v>
      </c>
    </row>
    <row r="1248" spans="5:12" x14ac:dyDescent="0.2">
      <c r="E1248" t="e">
        <f>#REF!</f>
        <v>#REF!</v>
      </c>
      <c r="F1248">
        <v>1809</v>
      </c>
      <c r="K1248" t="e">
        <f>#REF!</f>
        <v>#REF!</v>
      </c>
      <c r="L1248">
        <v>1438</v>
      </c>
    </row>
    <row r="1249" spans="5:12" x14ac:dyDescent="0.2">
      <c r="E1249" t="e">
        <f>#REF!</f>
        <v>#REF!</v>
      </c>
      <c r="F1249">
        <v>1813</v>
      </c>
      <c r="K1249" t="e">
        <f>#REF!</f>
        <v>#REF!</v>
      </c>
      <c r="L1249">
        <v>1439</v>
      </c>
    </row>
    <row r="1250" spans="5:12" x14ac:dyDescent="0.2">
      <c r="E1250" t="e">
        <f>#REF!</f>
        <v>#REF!</v>
      </c>
      <c r="F1250">
        <v>1814</v>
      </c>
      <c r="K1250" t="e">
        <f>#REF!</f>
        <v>#REF!</v>
      </c>
      <c r="L1250">
        <v>1440</v>
      </c>
    </row>
    <row r="1251" spans="5:12" x14ac:dyDescent="0.2">
      <c r="E1251" t="e">
        <f>#REF!</f>
        <v>#REF!</v>
      </c>
      <c r="F1251">
        <v>1815</v>
      </c>
      <c r="K1251" t="e">
        <f>#REF!</f>
        <v>#REF!</v>
      </c>
      <c r="L1251">
        <v>1441</v>
      </c>
    </row>
    <row r="1252" spans="5:12" x14ac:dyDescent="0.2">
      <c r="E1252" t="e">
        <f>#REF!</f>
        <v>#REF!</v>
      </c>
      <c r="F1252">
        <v>1816</v>
      </c>
      <c r="K1252" t="e">
        <f>#REF!</f>
        <v>#REF!</v>
      </c>
      <c r="L1252">
        <v>1442</v>
      </c>
    </row>
    <row r="1253" spans="5:12" x14ac:dyDescent="0.2">
      <c r="E1253" t="e">
        <f>#REF!</f>
        <v>#REF!</v>
      </c>
      <c r="F1253">
        <v>1817</v>
      </c>
      <c r="K1253" t="e">
        <f>#REF!</f>
        <v>#REF!</v>
      </c>
      <c r="L1253">
        <v>1443</v>
      </c>
    </row>
    <row r="1254" spans="5:12" x14ac:dyDescent="0.2">
      <c r="E1254" t="e">
        <f>#REF!</f>
        <v>#REF!</v>
      </c>
      <c r="F1254">
        <v>1818</v>
      </c>
      <c r="K1254" t="e">
        <f>#REF!</f>
        <v>#REF!</v>
      </c>
      <c r="L1254">
        <v>1444</v>
      </c>
    </row>
    <row r="1255" spans="5:12" x14ac:dyDescent="0.2">
      <c r="E1255" t="e">
        <f>#REF!</f>
        <v>#REF!</v>
      </c>
      <c r="F1255">
        <v>1819</v>
      </c>
      <c r="K1255" t="e">
        <f>#REF!</f>
        <v>#REF!</v>
      </c>
      <c r="L1255">
        <v>1445</v>
      </c>
    </row>
    <row r="1256" spans="5:12" x14ac:dyDescent="0.2">
      <c r="E1256" t="e">
        <f>#REF!</f>
        <v>#REF!</v>
      </c>
      <c r="F1256">
        <v>1820</v>
      </c>
      <c r="K1256" t="e">
        <f>#REF!</f>
        <v>#REF!</v>
      </c>
      <c r="L1256">
        <v>1446</v>
      </c>
    </row>
    <row r="1257" spans="5:12" x14ac:dyDescent="0.2">
      <c r="E1257" t="e">
        <f>#REF!</f>
        <v>#REF!</v>
      </c>
      <c r="F1257">
        <v>1821</v>
      </c>
      <c r="K1257" t="e">
        <f>#REF!</f>
        <v>#REF!</v>
      </c>
      <c r="L1257">
        <v>1447</v>
      </c>
    </row>
    <row r="1258" spans="5:12" x14ac:dyDescent="0.2">
      <c r="E1258" t="e">
        <f>#REF!</f>
        <v>#REF!</v>
      </c>
      <c r="F1258">
        <v>1822</v>
      </c>
      <c r="K1258" t="e">
        <f>#REF!</f>
        <v>#REF!</v>
      </c>
      <c r="L1258">
        <v>1448</v>
      </c>
    </row>
    <row r="1259" spans="5:12" x14ac:dyDescent="0.2">
      <c r="E1259" t="e">
        <f>#REF!</f>
        <v>#REF!</v>
      </c>
      <c r="F1259">
        <v>1826</v>
      </c>
      <c r="K1259" t="e">
        <f>#REF!</f>
        <v>#REF!</v>
      </c>
      <c r="L1259">
        <v>1449</v>
      </c>
    </row>
    <row r="1260" spans="5:12" x14ac:dyDescent="0.2">
      <c r="E1260" t="e">
        <f>#REF!</f>
        <v>#REF!</v>
      </c>
      <c r="F1260">
        <v>1827</v>
      </c>
      <c r="K1260" t="e">
        <f>#REF!</f>
        <v>#REF!</v>
      </c>
      <c r="L1260">
        <v>1450</v>
      </c>
    </row>
    <row r="1261" spans="5:12" x14ac:dyDescent="0.2">
      <c r="E1261" t="e">
        <f>#REF!</f>
        <v>#REF!</v>
      </c>
      <c r="F1261">
        <v>1828</v>
      </c>
      <c r="K1261" t="e">
        <f>#REF!</f>
        <v>#REF!</v>
      </c>
      <c r="L1261">
        <v>1451</v>
      </c>
    </row>
    <row r="1262" spans="5:12" x14ac:dyDescent="0.2">
      <c r="E1262" t="e">
        <f>#REF!</f>
        <v>#REF!</v>
      </c>
      <c r="F1262">
        <v>1829</v>
      </c>
      <c r="K1262" t="e">
        <f>#REF!</f>
        <v>#REF!</v>
      </c>
      <c r="L1262">
        <v>1452</v>
      </c>
    </row>
    <row r="1263" spans="5:12" x14ac:dyDescent="0.2">
      <c r="E1263" t="e">
        <f>#REF!</f>
        <v>#REF!</v>
      </c>
      <c r="F1263">
        <v>1830</v>
      </c>
      <c r="K1263" t="e">
        <f>#REF!</f>
        <v>#REF!</v>
      </c>
      <c r="L1263">
        <v>1453</v>
      </c>
    </row>
    <row r="1264" spans="5:12" x14ac:dyDescent="0.2">
      <c r="E1264" t="e">
        <f>#REF!</f>
        <v>#REF!</v>
      </c>
      <c r="F1264">
        <v>1831</v>
      </c>
      <c r="K1264" t="e">
        <f>#REF!</f>
        <v>#REF!</v>
      </c>
      <c r="L1264">
        <v>1454</v>
      </c>
    </row>
    <row r="1265" spans="5:12" x14ac:dyDescent="0.2">
      <c r="E1265" t="e">
        <f>#REF!</f>
        <v>#REF!</v>
      </c>
      <c r="F1265">
        <v>1832</v>
      </c>
      <c r="K1265" t="e">
        <f>#REF!</f>
        <v>#REF!</v>
      </c>
      <c r="L1265">
        <v>1455</v>
      </c>
    </row>
    <row r="1266" spans="5:12" x14ac:dyDescent="0.2">
      <c r="E1266" t="e">
        <f>#REF!</f>
        <v>#REF!</v>
      </c>
      <c r="F1266">
        <v>1833</v>
      </c>
      <c r="K1266" t="e">
        <f>#REF!</f>
        <v>#REF!</v>
      </c>
      <c r="L1266">
        <v>1456</v>
      </c>
    </row>
    <row r="1267" spans="5:12" x14ac:dyDescent="0.2">
      <c r="E1267" t="e">
        <f>#REF!</f>
        <v>#REF!</v>
      </c>
      <c r="F1267">
        <v>1834</v>
      </c>
      <c r="K1267" t="e">
        <f>#REF!</f>
        <v>#REF!</v>
      </c>
      <c r="L1267">
        <v>1457</v>
      </c>
    </row>
    <row r="1268" spans="5:12" x14ac:dyDescent="0.2">
      <c r="E1268" t="e">
        <f>#REF!</f>
        <v>#REF!</v>
      </c>
      <c r="F1268">
        <v>1835</v>
      </c>
      <c r="K1268" t="e">
        <f>#REF!</f>
        <v>#REF!</v>
      </c>
      <c r="L1268">
        <v>1458</v>
      </c>
    </row>
    <row r="1269" spans="5:12" x14ac:dyDescent="0.2">
      <c r="E1269" t="e">
        <f>#REF!</f>
        <v>#REF!</v>
      </c>
      <c r="F1269">
        <v>1839</v>
      </c>
      <c r="K1269" t="e">
        <f>#REF!</f>
        <v>#REF!</v>
      </c>
      <c r="L1269">
        <v>1459</v>
      </c>
    </row>
    <row r="1270" spans="5:12" x14ac:dyDescent="0.2">
      <c r="E1270" t="e">
        <f>#REF!</f>
        <v>#REF!</v>
      </c>
      <c r="F1270">
        <v>1840</v>
      </c>
      <c r="K1270" t="e">
        <f>#REF!</f>
        <v>#REF!</v>
      </c>
      <c r="L1270">
        <v>1460</v>
      </c>
    </row>
    <row r="1271" spans="5:12" x14ac:dyDescent="0.2">
      <c r="E1271" t="e">
        <f>#REF!</f>
        <v>#REF!</v>
      </c>
      <c r="F1271">
        <v>1841</v>
      </c>
      <c r="K1271" t="e">
        <f>#REF!</f>
        <v>#REF!</v>
      </c>
      <c r="L1271">
        <v>1461</v>
      </c>
    </row>
    <row r="1272" spans="5:12" x14ac:dyDescent="0.2">
      <c r="E1272" t="e">
        <f>#REF!</f>
        <v>#REF!</v>
      </c>
      <c r="F1272">
        <v>1842</v>
      </c>
      <c r="K1272" t="e">
        <f>#REF!</f>
        <v>#REF!</v>
      </c>
      <c r="L1272">
        <v>1462</v>
      </c>
    </row>
    <row r="1273" spans="5:12" x14ac:dyDescent="0.2">
      <c r="E1273" t="e">
        <f>#REF!</f>
        <v>#REF!</v>
      </c>
      <c r="F1273">
        <v>1843</v>
      </c>
      <c r="K1273" t="e">
        <f>#REF!</f>
        <v>#REF!</v>
      </c>
      <c r="L1273">
        <v>1463</v>
      </c>
    </row>
    <row r="1274" spans="5:12" x14ac:dyDescent="0.2">
      <c r="E1274" t="e">
        <f>#REF!</f>
        <v>#REF!</v>
      </c>
      <c r="F1274">
        <v>1844</v>
      </c>
      <c r="K1274" t="e">
        <f>#REF!</f>
        <v>#REF!</v>
      </c>
      <c r="L1274">
        <v>1464</v>
      </c>
    </row>
    <row r="1275" spans="5:12" x14ac:dyDescent="0.2">
      <c r="E1275" t="e">
        <f>#REF!</f>
        <v>#REF!</v>
      </c>
      <c r="F1275">
        <v>1845</v>
      </c>
      <c r="K1275" t="e">
        <f>#REF!</f>
        <v>#REF!</v>
      </c>
      <c r="L1275">
        <v>1465</v>
      </c>
    </row>
    <row r="1276" spans="5:12" x14ac:dyDescent="0.2">
      <c r="E1276" t="e">
        <f>#REF!</f>
        <v>#REF!</v>
      </c>
      <c r="F1276">
        <v>1846</v>
      </c>
      <c r="K1276" t="e">
        <f>#REF!</f>
        <v>#REF!</v>
      </c>
      <c r="L1276">
        <v>1466</v>
      </c>
    </row>
    <row r="1277" spans="5:12" x14ac:dyDescent="0.2">
      <c r="E1277" t="e">
        <f>#REF!</f>
        <v>#REF!</v>
      </c>
      <c r="F1277">
        <v>1847</v>
      </c>
      <c r="K1277" t="e">
        <f>#REF!</f>
        <v>#REF!</v>
      </c>
      <c r="L1277">
        <v>1467</v>
      </c>
    </row>
    <row r="1278" spans="5:12" x14ac:dyDescent="0.2">
      <c r="E1278" t="e">
        <f>#REF!</f>
        <v>#REF!</v>
      </c>
      <c r="F1278">
        <v>1848</v>
      </c>
      <c r="K1278" t="e">
        <f>#REF!</f>
        <v>#REF!</v>
      </c>
      <c r="L1278">
        <v>1468</v>
      </c>
    </row>
    <row r="1279" spans="5:12" x14ac:dyDescent="0.2">
      <c r="E1279" t="e">
        <f>#REF!</f>
        <v>#REF!</v>
      </c>
      <c r="F1279">
        <v>1852</v>
      </c>
      <c r="K1279" t="e">
        <f>#REF!</f>
        <v>#REF!</v>
      </c>
      <c r="L1279">
        <v>1469</v>
      </c>
    </row>
    <row r="1280" spans="5:12" x14ac:dyDescent="0.2">
      <c r="E1280" t="e">
        <f>#REF!</f>
        <v>#REF!</v>
      </c>
      <c r="F1280">
        <v>1853</v>
      </c>
      <c r="K1280" t="e">
        <f>#REF!</f>
        <v>#REF!</v>
      </c>
      <c r="L1280">
        <v>1470</v>
      </c>
    </row>
    <row r="1281" spans="5:12" x14ac:dyDescent="0.2">
      <c r="E1281" t="e">
        <f>#REF!</f>
        <v>#REF!</v>
      </c>
      <c r="F1281">
        <v>1854</v>
      </c>
      <c r="K1281" t="e">
        <f>#REF!</f>
        <v>#REF!</v>
      </c>
      <c r="L1281">
        <v>1471</v>
      </c>
    </row>
    <row r="1282" spans="5:12" x14ac:dyDescent="0.2">
      <c r="E1282" t="e">
        <f>#REF!</f>
        <v>#REF!</v>
      </c>
      <c r="F1282">
        <v>1855</v>
      </c>
      <c r="K1282" t="e">
        <f>#REF!</f>
        <v>#REF!</v>
      </c>
      <c r="L1282">
        <v>1472</v>
      </c>
    </row>
    <row r="1283" spans="5:12" x14ac:dyDescent="0.2">
      <c r="E1283" t="e">
        <f>#REF!</f>
        <v>#REF!</v>
      </c>
      <c r="F1283">
        <v>1856</v>
      </c>
      <c r="K1283" t="e">
        <f>#REF!</f>
        <v>#REF!</v>
      </c>
      <c r="L1283">
        <v>1473</v>
      </c>
    </row>
    <row r="1284" spans="5:12" x14ac:dyDescent="0.2">
      <c r="E1284" t="e">
        <f>#REF!</f>
        <v>#REF!</v>
      </c>
      <c r="F1284">
        <v>1857</v>
      </c>
      <c r="K1284" t="e">
        <f>#REF!</f>
        <v>#REF!</v>
      </c>
      <c r="L1284">
        <v>1474</v>
      </c>
    </row>
    <row r="1285" spans="5:12" x14ac:dyDescent="0.2">
      <c r="E1285" t="e">
        <f>#REF!</f>
        <v>#REF!</v>
      </c>
      <c r="F1285">
        <v>1858</v>
      </c>
      <c r="K1285" t="e">
        <f>#REF!</f>
        <v>#REF!</v>
      </c>
      <c r="L1285">
        <v>1475</v>
      </c>
    </row>
    <row r="1286" spans="5:12" x14ac:dyDescent="0.2">
      <c r="E1286" t="e">
        <f>#REF!</f>
        <v>#REF!</v>
      </c>
      <c r="F1286">
        <v>1859</v>
      </c>
      <c r="K1286" t="e">
        <f>#REF!</f>
        <v>#REF!</v>
      </c>
      <c r="L1286">
        <v>1476</v>
      </c>
    </row>
    <row r="1287" spans="5:12" x14ac:dyDescent="0.2">
      <c r="E1287" t="e">
        <f>#REF!</f>
        <v>#REF!</v>
      </c>
      <c r="F1287">
        <v>1860</v>
      </c>
      <c r="K1287" t="e">
        <f>#REF!</f>
        <v>#REF!</v>
      </c>
      <c r="L1287">
        <v>1477</v>
      </c>
    </row>
    <row r="1288" spans="5:12" x14ac:dyDescent="0.2">
      <c r="E1288" t="e">
        <f>#REF!</f>
        <v>#REF!</v>
      </c>
      <c r="F1288">
        <v>1861</v>
      </c>
      <c r="K1288" t="e">
        <f>#REF!</f>
        <v>#REF!</v>
      </c>
      <c r="L1288">
        <v>1478</v>
      </c>
    </row>
    <row r="1289" spans="5:12" x14ac:dyDescent="0.2">
      <c r="E1289" t="e">
        <f>#REF!</f>
        <v>#REF!</v>
      </c>
      <c r="F1289">
        <v>1865</v>
      </c>
      <c r="K1289" t="e">
        <f>#REF!</f>
        <v>#REF!</v>
      </c>
      <c r="L1289">
        <v>1479</v>
      </c>
    </row>
    <row r="1290" spans="5:12" x14ac:dyDescent="0.2">
      <c r="E1290" t="e">
        <f>#REF!</f>
        <v>#REF!</v>
      </c>
      <c r="F1290">
        <v>1866</v>
      </c>
      <c r="K1290" t="e">
        <f>#REF!</f>
        <v>#REF!</v>
      </c>
      <c r="L1290">
        <v>1480</v>
      </c>
    </row>
    <row r="1291" spans="5:12" x14ac:dyDescent="0.2">
      <c r="E1291" t="e">
        <f>#REF!</f>
        <v>#REF!</v>
      </c>
      <c r="F1291">
        <v>1867</v>
      </c>
      <c r="K1291" t="e">
        <f>#REF!</f>
        <v>#REF!</v>
      </c>
      <c r="L1291">
        <v>1481</v>
      </c>
    </row>
    <row r="1292" spans="5:12" x14ac:dyDescent="0.2">
      <c r="E1292" t="e">
        <f>#REF!</f>
        <v>#REF!</v>
      </c>
      <c r="F1292">
        <v>1868</v>
      </c>
      <c r="K1292" t="e">
        <f>#REF!</f>
        <v>#REF!</v>
      </c>
      <c r="L1292">
        <v>1482</v>
      </c>
    </row>
    <row r="1293" spans="5:12" x14ac:dyDescent="0.2">
      <c r="E1293" t="e">
        <f>#REF!</f>
        <v>#REF!</v>
      </c>
      <c r="F1293">
        <v>1869</v>
      </c>
      <c r="K1293" t="e">
        <f>#REF!</f>
        <v>#REF!</v>
      </c>
      <c r="L1293">
        <v>1483</v>
      </c>
    </row>
    <row r="1294" spans="5:12" x14ac:dyDescent="0.2">
      <c r="E1294" t="e">
        <f>#REF!</f>
        <v>#REF!</v>
      </c>
      <c r="F1294">
        <v>1870</v>
      </c>
      <c r="K1294" t="e">
        <f>#REF!</f>
        <v>#REF!</v>
      </c>
      <c r="L1294">
        <v>1484</v>
      </c>
    </row>
    <row r="1295" spans="5:12" x14ac:dyDescent="0.2">
      <c r="E1295" t="e">
        <f>#REF!</f>
        <v>#REF!</v>
      </c>
      <c r="F1295">
        <v>1871</v>
      </c>
      <c r="K1295" t="e">
        <f>#REF!</f>
        <v>#REF!</v>
      </c>
      <c r="L1295">
        <v>1485</v>
      </c>
    </row>
    <row r="1296" spans="5:12" x14ac:dyDescent="0.2">
      <c r="E1296" t="e">
        <f>#REF!</f>
        <v>#REF!</v>
      </c>
      <c r="F1296">
        <v>1872</v>
      </c>
      <c r="K1296" t="e">
        <f>#REF!</f>
        <v>#REF!</v>
      </c>
      <c r="L1296">
        <v>1486</v>
      </c>
    </row>
    <row r="1297" spans="5:12" x14ac:dyDescent="0.2">
      <c r="E1297" t="e">
        <f>#REF!</f>
        <v>#REF!</v>
      </c>
      <c r="F1297">
        <v>1873</v>
      </c>
      <c r="K1297" t="e">
        <f>#REF!</f>
        <v>#REF!</v>
      </c>
      <c r="L1297">
        <v>1487</v>
      </c>
    </row>
    <row r="1298" spans="5:12" x14ac:dyDescent="0.2">
      <c r="E1298" t="e">
        <f>#REF!</f>
        <v>#REF!</v>
      </c>
      <c r="F1298">
        <v>1874</v>
      </c>
      <c r="K1298" t="e">
        <f>#REF!</f>
        <v>#REF!</v>
      </c>
      <c r="L1298">
        <v>1488</v>
      </c>
    </row>
    <row r="1299" spans="5:12" x14ac:dyDescent="0.2">
      <c r="E1299" t="e">
        <f>#REF!</f>
        <v>#REF!</v>
      </c>
      <c r="F1299">
        <v>1878</v>
      </c>
      <c r="K1299" t="e">
        <f>#REF!</f>
        <v>#REF!</v>
      </c>
      <c r="L1299">
        <v>1489</v>
      </c>
    </row>
    <row r="1300" spans="5:12" x14ac:dyDescent="0.2">
      <c r="E1300" t="e">
        <f>#REF!</f>
        <v>#REF!</v>
      </c>
      <c r="F1300">
        <v>1879</v>
      </c>
      <c r="K1300" t="e">
        <f>#REF!</f>
        <v>#REF!</v>
      </c>
      <c r="L1300">
        <v>1490</v>
      </c>
    </row>
    <row r="1301" spans="5:12" x14ac:dyDescent="0.2">
      <c r="E1301" t="e">
        <f>#REF!</f>
        <v>#REF!</v>
      </c>
      <c r="F1301">
        <v>1880</v>
      </c>
      <c r="K1301" t="e">
        <f>#REF!</f>
        <v>#REF!</v>
      </c>
      <c r="L1301">
        <v>1491</v>
      </c>
    </row>
    <row r="1302" spans="5:12" x14ac:dyDescent="0.2">
      <c r="E1302" t="e">
        <f>#REF!</f>
        <v>#REF!</v>
      </c>
      <c r="F1302">
        <v>1881</v>
      </c>
      <c r="K1302" t="e">
        <f>#REF!</f>
        <v>#REF!</v>
      </c>
      <c r="L1302">
        <v>1492</v>
      </c>
    </row>
    <row r="1303" spans="5:12" x14ac:dyDescent="0.2">
      <c r="E1303" t="e">
        <f>#REF!</f>
        <v>#REF!</v>
      </c>
      <c r="F1303">
        <v>1882</v>
      </c>
      <c r="K1303" t="e">
        <f>#REF!</f>
        <v>#REF!</v>
      </c>
      <c r="L1303">
        <v>1493</v>
      </c>
    </row>
    <row r="1304" spans="5:12" x14ac:dyDescent="0.2">
      <c r="E1304" t="e">
        <f>#REF!</f>
        <v>#REF!</v>
      </c>
      <c r="F1304">
        <v>1883</v>
      </c>
      <c r="K1304" t="e">
        <f>#REF!</f>
        <v>#REF!</v>
      </c>
      <c r="L1304">
        <v>1494</v>
      </c>
    </row>
    <row r="1305" spans="5:12" x14ac:dyDescent="0.2">
      <c r="E1305" t="e">
        <f>#REF!</f>
        <v>#REF!</v>
      </c>
      <c r="F1305">
        <v>1884</v>
      </c>
      <c r="K1305" t="e">
        <f>#REF!</f>
        <v>#REF!</v>
      </c>
      <c r="L1305">
        <v>1495</v>
      </c>
    </row>
    <row r="1306" spans="5:12" x14ac:dyDescent="0.2">
      <c r="E1306" t="e">
        <f>#REF!</f>
        <v>#REF!</v>
      </c>
      <c r="F1306">
        <v>1885</v>
      </c>
      <c r="K1306" t="e">
        <f>#REF!</f>
        <v>#REF!</v>
      </c>
      <c r="L1306">
        <v>1496</v>
      </c>
    </row>
    <row r="1307" spans="5:12" x14ac:dyDescent="0.2">
      <c r="E1307" t="e">
        <f>#REF!</f>
        <v>#REF!</v>
      </c>
      <c r="F1307">
        <v>1886</v>
      </c>
      <c r="K1307" t="e">
        <f>#REF!</f>
        <v>#REF!</v>
      </c>
      <c r="L1307">
        <v>1497</v>
      </c>
    </row>
    <row r="1308" spans="5:12" x14ac:dyDescent="0.2">
      <c r="E1308" t="e">
        <f>#REF!</f>
        <v>#REF!</v>
      </c>
      <c r="F1308">
        <v>1887</v>
      </c>
      <c r="K1308" t="e">
        <f>#REF!</f>
        <v>#REF!</v>
      </c>
      <c r="L1308">
        <v>1498</v>
      </c>
    </row>
    <row r="1309" spans="5:12" x14ac:dyDescent="0.2">
      <c r="E1309" t="e">
        <f>#REF!</f>
        <v>#REF!</v>
      </c>
      <c r="F1309">
        <v>1891</v>
      </c>
      <c r="K1309" t="e">
        <f>#REF!</f>
        <v>#REF!</v>
      </c>
      <c r="L1309">
        <v>1499</v>
      </c>
    </row>
    <row r="1310" spans="5:12" x14ac:dyDescent="0.2">
      <c r="E1310" t="e">
        <f>#REF!</f>
        <v>#REF!</v>
      </c>
      <c r="F1310">
        <v>1892</v>
      </c>
      <c r="K1310" t="e">
        <f>#REF!</f>
        <v>#REF!</v>
      </c>
      <c r="L1310">
        <v>1500</v>
      </c>
    </row>
    <row r="1311" spans="5:12" x14ac:dyDescent="0.2">
      <c r="E1311" t="e">
        <f>#REF!</f>
        <v>#REF!</v>
      </c>
      <c r="F1311">
        <v>1893</v>
      </c>
      <c r="K1311" t="e">
        <f>#REF!</f>
        <v>#REF!</v>
      </c>
      <c r="L1311">
        <v>1501</v>
      </c>
    </row>
    <row r="1312" spans="5:12" x14ac:dyDescent="0.2">
      <c r="E1312" t="e">
        <f>#REF!</f>
        <v>#REF!</v>
      </c>
      <c r="F1312">
        <v>1894</v>
      </c>
      <c r="K1312" t="e">
        <f>#REF!</f>
        <v>#REF!</v>
      </c>
      <c r="L1312">
        <v>1502</v>
      </c>
    </row>
    <row r="1313" spans="5:12" x14ac:dyDescent="0.2">
      <c r="E1313" t="e">
        <f>#REF!</f>
        <v>#REF!</v>
      </c>
      <c r="F1313">
        <v>1895</v>
      </c>
      <c r="K1313" t="e">
        <f>#REF!</f>
        <v>#REF!</v>
      </c>
      <c r="L1313">
        <v>1503</v>
      </c>
    </row>
    <row r="1314" spans="5:12" x14ac:dyDescent="0.2">
      <c r="E1314" t="e">
        <f>#REF!</f>
        <v>#REF!</v>
      </c>
      <c r="F1314">
        <v>1896</v>
      </c>
      <c r="K1314" t="e">
        <f>#REF!</f>
        <v>#REF!</v>
      </c>
      <c r="L1314">
        <v>1504</v>
      </c>
    </row>
    <row r="1315" spans="5:12" x14ac:dyDescent="0.2">
      <c r="E1315" t="e">
        <f>#REF!</f>
        <v>#REF!</v>
      </c>
      <c r="F1315">
        <v>1897</v>
      </c>
      <c r="K1315" t="e">
        <f>#REF!</f>
        <v>#REF!</v>
      </c>
      <c r="L1315">
        <v>1505</v>
      </c>
    </row>
    <row r="1316" spans="5:12" x14ac:dyDescent="0.2">
      <c r="E1316" t="e">
        <f>#REF!</f>
        <v>#REF!</v>
      </c>
      <c r="F1316">
        <v>1898</v>
      </c>
      <c r="K1316" t="e">
        <f>#REF!</f>
        <v>#REF!</v>
      </c>
      <c r="L1316">
        <v>1506</v>
      </c>
    </row>
    <row r="1317" spans="5:12" x14ac:dyDescent="0.2">
      <c r="E1317" t="e">
        <f>#REF!</f>
        <v>#REF!</v>
      </c>
      <c r="F1317">
        <v>1899</v>
      </c>
      <c r="K1317" t="e">
        <f>#REF!</f>
        <v>#REF!</v>
      </c>
      <c r="L1317">
        <v>1507</v>
      </c>
    </row>
    <row r="1318" spans="5:12" x14ac:dyDescent="0.2">
      <c r="E1318" t="e">
        <f>#REF!</f>
        <v>#REF!</v>
      </c>
      <c r="F1318">
        <v>1900</v>
      </c>
      <c r="K1318" t="e">
        <f>#REF!</f>
        <v>#REF!</v>
      </c>
      <c r="L1318">
        <v>1508</v>
      </c>
    </row>
    <row r="1319" spans="5:12" x14ac:dyDescent="0.2">
      <c r="E1319" t="e">
        <f>#REF!</f>
        <v>#REF!</v>
      </c>
      <c r="F1319">
        <v>1904</v>
      </c>
      <c r="K1319" t="e">
        <f>#REF!</f>
        <v>#REF!</v>
      </c>
      <c r="L1319">
        <v>1509</v>
      </c>
    </row>
    <row r="1320" spans="5:12" x14ac:dyDescent="0.2">
      <c r="E1320" t="e">
        <f>#REF!</f>
        <v>#REF!</v>
      </c>
      <c r="F1320">
        <v>1905</v>
      </c>
      <c r="K1320" t="e">
        <f>#REF!</f>
        <v>#REF!</v>
      </c>
      <c r="L1320">
        <v>1510</v>
      </c>
    </row>
    <row r="1321" spans="5:12" x14ac:dyDescent="0.2">
      <c r="E1321" t="e">
        <f>#REF!</f>
        <v>#REF!</v>
      </c>
      <c r="F1321">
        <v>1906</v>
      </c>
      <c r="K1321" t="e">
        <f>#REF!</f>
        <v>#REF!</v>
      </c>
      <c r="L1321">
        <v>1511</v>
      </c>
    </row>
    <row r="1322" spans="5:12" x14ac:dyDescent="0.2">
      <c r="E1322" t="e">
        <f>#REF!</f>
        <v>#REF!</v>
      </c>
      <c r="F1322">
        <v>1907</v>
      </c>
      <c r="K1322" t="e">
        <f>#REF!</f>
        <v>#REF!</v>
      </c>
      <c r="L1322">
        <v>1512</v>
      </c>
    </row>
    <row r="1323" spans="5:12" x14ac:dyDescent="0.2">
      <c r="E1323" t="e">
        <f>#REF!</f>
        <v>#REF!</v>
      </c>
      <c r="F1323">
        <v>1908</v>
      </c>
      <c r="K1323" t="e">
        <f>#REF!</f>
        <v>#REF!</v>
      </c>
      <c r="L1323">
        <v>1513</v>
      </c>
    </row>
    <row r="1324" spans="5:12" x14ac:dyDescent="0.2">
      <c r="E1324" t="e">
        <f>#REF!</f>
        <v>#REF!</v>
      </c>
      <c r="F1324">
        <v>1909</v>
      </c>
      <c r="K1324" t="e">
        <f>#REF!</f>
        <v>#REF!</v>
      </c>
      <c r="L1324">
        <v>1514</v>
      </c>
    </row>
    <row r="1325" spans="5:12" x14ac:dyDescent="0.2">
      <c r="E1325" t="e">
        <f>#REF!</f>
        <v>#REF!</v>
      </c>
      <c r="F1325">
        <v>1910</v>
      </c>
      <c r="K1325" t="e">
        <f>#REF!</f>
        <v>#REF!</v>
      </c>
      <c r="L1325">
        <v>1515</v>
      </c>
    </row>
    <row r="1326" spans="5:12" x14ac:dyDescent="0.2">
      <c r="E1326" t="e">
        <f>#REF!</f>
        <v>#REF!</v>
      </c>
      <c r="F1326">
        <v>1911</v>
      </c>
      <c r="K1326" t="e">
        <f>#REF!</f>
        <v>#REF!</v>
      </c>
      <c r="L1326">
        <v>1516</v>
      </c>
    </row>
    <row r="1327" spans="5:12" x14ac:dyDescent="0.2">
      <c r="E1327" t="e">
        <f>#REF!</f>
        <v>#REF!</v>
      </c>
      <c r="F1327">
        <v>1912</v>
      </c>
      <c r="K1327" t="e">
        <f>#REF!</f>
        <v>#REF!</v>
      </c>
      <c r="L1327">
        <v>1517</v>
      </c>
    </row>
    <row r="1328" spans="5:12" x14ac:dyDescent="0.2">
      <c r="E1328" t="e">
        <f>#REF!</f>
        <v>#REF!</v>
      </c>
      <c r="F1328">
        <v>1913</v>
      </c>
      <c r="K1328" t="e">
        <f>#REF!</f>
        <v>#REF!</v>
      </c>
      <c r="L1328">
        <v>1518</v>
      </c>
    </row>
    <row r="1329" spans="5:12" x14ac:dyDescent="0.2">
      <c r="E1329" t="e">
        <f>#REF!</f>
        <v>#REF!</v>
      </c>
      <c r="F1329">
        <v>1917</v>
      </c>
      <c r="K1329" t="e">
        <f>#REF!</f>
        <v>#REF!</v>
      </c>
      <c r="L1329">
        <v>1519</v>
      </c>
    </row>
    <row r="1330" spans="5:12" x14ac:dyDescent="0.2">
      <c r="E1330" t="e">
        <f>#REF!</f>
        <v>#REF!</v>
      </c>
      <c r="F1330">
        <v>1918</v>
      </c>
      <c r="K1330" t="e">
        <f>#REF!</f>
        <v>#REF!</v>
      </c>
      <c r="L1330">
        <v>1520</v>
      </c>
    </row>
    <row r="1331" spans="5:12" x14ac:dyDescent="0.2">
      <c r="E1331" t="e">
        <f>#REF!</f>
        <v>#REF!</v>
      </c>
      <c r="F1331">
        <v>1919</v>
      </c>
      <c r="K1331" t="e">
        <f>#REF!</f>
        <v>#REF!</v>
      </c>
      <c r="L1331">
        <v>1521</v>
      </c>
    </row>
    <row r="1332" spans="5:12" x14ac:dyDescent="0.2">
      <c r="E1332" t="e">
        <f>#REF!</f>
        <v>#REF!</v>
      </c>
      <c r="F1332">
        <v>1920</v>
      </c>
      <c r="K1332" t="e">
        <f>#REF!</f>
        <v>#REF!</v>
      </c>
      <c r="L1332">
        <v>1522</v>
      </c>
    </row>
    <row r="1333" spans="5:12" x14ac:dyDescent="0.2">
      <c r="E1333" t="e">
        <f>#REF!</f>
        <v>#REF!</v>
      </c>
      <c r="F1333">
        <v>1921</v>
      </c>
      <c r="K1333" t="e">
        <f>#REF!</f>
        <v>#REF!</v>
      </c>
      <c r="L1333">
        <v>1523</v>
      </c>
    </row>
    <row r="1334" spans="5:12" x14ac:dyDescent="0.2">
      <c r="E1334" t="e">
        <f>#REF!</f>
        <v>#REF!</v>
      </c>
      <c r="F1334">
        <v>1922</v>
      </c>
      <c r="K1334" t="e">
        <f>#REF!</f>
        <v>#REF!</v>
      </c>
      <c r="L1334">
        <v>1524</v>
      </c>
    </row>
    <row r="1335" spans="5:12" x14ac:dyDescent="0.2">
      <c r="E1335" t="e">
        <f>#REF!</f>
        <v>#REF!</v>
      </c>
      <c r="F1335">
        <v>1923</v>
      </c>
      <c r="K1335" t="e">
        <f>#REF!</f>
        <v>#REF!</v>
      </c>
      <c r="L1335">
        <v>1525</v>
      </c>
    </row>
    <row r="1336" spans="5:12" x14ac:dyDescent="0.2">
      <c r="E1336" t="e">
        <f>#REF!</f>
        <v>#REF!</v>
      </c>
      <c r="F1336">
        <v>1924</v>
      </c>
      <c r="K1336" t="e">
        <f>#REF!</f>
        <v>#REF!</v>
      </c>
      <c r="L1336">
        <v>1526</v>
      </c>
    </row>
    <row r="1337" spans="5:12" x14ac:dyDescent="0.2">
      <c r="E1337" t="e">
        <f>#REF!</f>
        <v>#REF!</v>
      </c>
      <c r="F1337">
        <v>1925</v>
      </c>
      <c r="K1337" t="e">
        <f>#REF!</f>
        <v>#REF!</v>
      </c>
      <c r="L1337">
        <v>1527</v>
      </c>
    </row>
    <row r="1338" spans="5:12" x14ac:dyDescent="0.2">
      <c r="E1338" t="e">
        <f>#REF!</f>
        <v>#REF!</v>
      </c>
      <c r="F1338">
        <v>1926</v>
      </c>
      <c r="K1338" t="e">
        <f>#REF!</f>
        <v>#REF!</v>
      </c>
      <c r="L1338">
        <v>1528</v>
      </c>
    </row>
    <row r="1339" spans="5:12" x14ac:dyDescent="0.2">
      <c r="E1339" t="e">
        <f>#REF!</f>
        <v>#REF!</v>
      </c>
      <c r="F1339">
        <v>1930</v>
      </c>
      <c r="K1339" t="e">
        <f>#REF!</f>
        <v>#REF!</v>
      </c>
      <c r="L1339">
        <v>1529</v>
      </c>
    </row>
    <row r="1340" spans="5:12" x14ac:dyDescent="0.2">
      <c r="E1340" t="e">
        <f>#REF!</f>
        <v>#REF!</v>
      </c>
      <c r="F1340">
        <v>1931</v>
      </c>
      <c r="K1340" t="e">
        <f>#REF!</f>
        <v>#REF!</v>
      </c>
      <c r="L1340">
        <v>1530</v>
      </c>
    </row>
    <row r="1341" spans="5:12" x14ac:dyDescent="0.2">
      <c r="E1341" t="e">
        <f>#REF!</f>
        <v>#REF!</v>
      </c>
      <c r="F1341">
        <v>1932</v>
      </c>
      <c r="K1341" t="e">
        <f>#REF!</f>
        <v>#REF!</v>
      </c>
      <c r="L1341">
        <v>1531</v>
      </c>
    </row>
    <row r="1342" spans="5:12" x14ac:dyDescent="0.2">
      <c r="E1342" t="e">
        <f>#REF!</f>
        <v>#REF!</v>
      </c>
      <c r="F1342">
        <v>1933</v>
      </c>
      <c r="K1342" t="e">
        <f>#REF!</f>
        <v>#REF!</v>
      </c>
      <c r="L1342">
        <v>1532</v>
      </c>
    </row>
    <row r="1343" spans="5:12" x14ac:dyDescent="0.2">
      <c r="E1343" t="e">
        <f>#REF!</f>
        <v>#REF!</v>
      </c>
      <c r="F1343">
        <v>1934</v>
      </c>
      <c r="K1343" t="e">
        <f>#REF!</f>
        <v>#REF!</v>
      </c>
      <c r="L1343">
        <v>1533</v>
      </c>
    </row>
    <row r="1344" spans="5:12" x14ac:dyDescent="0.2">
      <c r="E1344" t="e">
        <f>#REF!</f>
        <v>#REF!</v>
      </c>
      <c r="F1344">
        <v>1935</v>
      </c>
      <c r="K1344" t="e">
        <f>#REF!</f>
        <v>#REF!</v>
      </c>
      <c r="L1344">
        <v>1534</v>
      </c>
    </row>
    <row r="1345" spans="5:12" x14ac:dyDescent="0.2">
      <c r="E1345" t="e">
        <f>#REF!</f>
        <v>#REF!</v>
      </c>
      <c r="F1345">
        <v>1936</v>
      </c>
      <c r="K1345" t="e">
        <f>#REF!</f>
        <v>#REF!</v>
      </c>
      <c r="L1345">
        <v>1535</v>
      </c>
    </row>
    <row r="1346" spans="5:12" x14ac:dyDescent="0.2">
      <c r="E1346" t="e">
        <f>#REF!</f>
        <v>#REF!</v>
      </c>
      <c r="F1346">
        <v>1937</v>
      </c>
      <c r="K1346" t="e">
        <f>#REF!</f>
        <v>#REF!</v>
      </c>
      <c r="L1346">
        <v>1536</v>
      </c>
    </row>
    <row r="1347" spans="5:12" x14ac:dyDescent="0.2">
      <c r="E1347" t="e">
        <f>#REF!</f>
        <v>#REF!</v>
      </c>
      <c r="F1347">
        <v>1938</v>
      </c>
      <c r="K1347" t="e">
        <f>#REF!</f>
        <v>#REF!</v>
      </c>
      <c r="L1347">
        <v>1537</v>
      </c>
    </row>
    <row r="1348" spans="5:12" x14ac:dyDescent="0.2">
      <c r="E1348" t="e">
        <f>#REF!</f>
        <v>#REF!</v>
      </c>
      <c r="F1348">
        <v>1939</v>
      </c>
      <c r="K1348" t="e">
        <f>#REF!</f>
        <v>#REF!</v>
      </c>
      <c r="L1348">
        <v>1538</v>
      </c>
    </row>
    <row r="1349" spans="5:12" x14ac:dyDescent="0.2">
      <c r="E1349" t="e">
        <f>#REF!</f>
        <v>#REF!</v>
      </c>
      <c r="F1349">
        <v>1943</v>
      </c>
      <c r="K1349" t="e">
        <f>#REF!</f>
        <v>#REF!</v>
      </c>
      <c r="L1349">
        <v>1539</v>
      </c>
    </row>
    <row r="1350" spans="5:12" x14ac:dyDescent="0.2">
      <c r="E1350" t="e">
        <f>#REF!</f>
        <v>#REF!</v>
      </c>
      <c r="F1350">
        <v>1944</v>
      </c>
      <c r="K1350" t="e">
        <f>#REF!</f>
        <v>#REF!</v>
      </c>
      <c r="L1350">
        <v>1540</v>
      </c>
    </row>
    <row r="1351" spans="5:12" x14ac:dyDescent="0.2">
      <c r="E1351" t="e">
        <f>#REF!</f>
        <v>#REF!</v>
      </c>
      <c r="F1351">
        <v>1945</v>
      </c>
      <c r="K1351" t="e">
        <f>#REF!</f>
        <v>#REF!</v>
      </c>
      <c r="L1351">
        <v>1541</v>
      </c>
    </row>
    <row r="1352" spans="5:12" x14ac:dyDescent="0.2">
      <c r="E1352" t="e">
        <f>#REF!</f>
        <v>#REF!</v>
      </c>
      <c r="F1352">
        <v>1946</v>
      </c>
      <c r="K1352" t="e">
        <f>#REF!</f>
        <v>#REF!</v>
      </c>
      <c r="L1352">
        <v>1542</v>
      </c>
    </row>
    <row r="1353" spans="5:12" x14ac:dyDescent="0.2">
      <c r="E1353" t="e">
        <f>#REF!</f>
        <v>#REF!</v>
      </c>
      <c r="F1353">
        <v>1947</v>
      </c>
      <c r="K1353" t="e">
        <f>#REF!</f>
        <v>#REF!</v>
      </c>
      <c r="L1353">
        <v>1543</v>
      </c>
    </row>
    <row r="1354" spans="5:12" x14ac:dyDescent="0.2">
      <c r="E1354" t="e">
        <f>#REF!</f>
        <v>#REF!</v>
      </c>
      <c r="F1354">
        <v>1948</v>
      </c>
      <c r="K1354" t="e">
        <f>#REF!</f>
        <v>#REF!</v>
      </c>
      <c r="L1354">
        <v>1544</v>
      </c>
    </row>
    <row r="1355" spans="5:12" x14ac:dyDescent="0.2">
      <c r="E1355" t="e">
        <f>#REF!</f>
        <v>#REF!</v>
      </c>
      <c r="F1355">
        <v>1949</v>
      </c>
      <c r="K1355" t="e">
        <f>#REF!</f>
        <v>#REF!</v>
      </c>
      <c r="L1355">
        <v>1545</v>
      </c>
    </row>
    <row r="1356" spans="5:12" x14ac:dyDescent="0.2">
      <c r="E1356" t="e">
        <f>#REF!</f>
        <v>#REF!</v>
      </c>
      <c r="F1356">
        <v>1950</v>
      </c>
      <c r="K1356" t="e">
        <f>#REF!</f>
        <v>#REF!</v>
      </c>
      <c r="L1356">
        <v>1546</v>
      </c>
    </row>
    <row r="1357" spans="5:12" x14ac:dyDescent="0.2">
      <c r="E1357" t="e">
        <f>#REF!</f>
        <v>#REF!</v>
      </c>
      <c r="F1357">
        <v>1951</v>
      </c>
      <c r="K1357" t="e">
        <f>#REF!</f>
        <v>#REF!</v>
      </c>
      <c r="L1357">
        <v>1547</v>
      </c>
    </row>
    <row r="1358" spans="5:12" x14ac:dyDescent="0.2">
      <c r="E1358" t="e">
        <f>#REF!</f>
        <v>#REF!</v>
      </c>
      <c r="F1358">
        <v>1952</v>
      </c>
      <c r="K1358" t="e">
        <f>#REF!</f>
        <v>#REF!</v>
      </c>
      <c r="L1358">
        <v>1548</v>
      </c>
    </row>
    <row r="1359" spans="5:12" x14ac:dyDescent="0.2">
      <c r="E1359" t="e">
        <f>#REF!</f>
        <v>#REF!</v>
      </c>
      <c r="F1359">
        <v>1956</v>
      </c>
      <c r="K1359" t="e">
        <f>#REF!</f>
        <v>#REF!</v>
      </c>
      <c r="L1359">
        <v>1549</v>
      </c>
    </row>
    <row r="1360" spans="5:12" x14ac:dyDescent="0.2">
      <c r="E1360" t="e">
        <f>#REF!</f>
        <v>#REF!</v>
      </c>
      <c r="F1360">
        <v>1957</v>
      </c>
      <c r="K1360" t="e">
        <f>#REF!</f>
        <v>#REF!</v>
      </c>
      <c r="L1360">
        <v>1550</v>
      </c>
    </row>
    <row r="1361" spans="5:12" x14ac:dyDescent="0.2">
      <c r="E1361" t="e">
        <f>#REF!</f>
        <v>#REF!</v>
      </c>
      <c r="F1361">
        <v>1958</v>
      </c>
      <c r="K1361" t="e">
        <f>#REF!</f>
        <v>#REF!</v>
      </c>
      <c r="L1361">
        <v>1551</v>
      </c>
    </row>
    <row r="1362" spans="5:12" x14ac:dyDescent="0.2">
      <c r="E1362" t="e">
        <f>#REF!</f>
        <v>#REF!</v>
      </c>
      <c r="F1362">
        <v>1959</v>
      </c>
      <c r="K1362" t="e">
        <f>#REF!</f>
        <v>#REF!</v>
      </c>
      <c r="L1362">
        <v>1552</v>
      </c>
    </row>
    <row r="1363" spans="5:12" x14ac:dyDescent="0.2">
      <c r="E1363" t="e">
        <f>#REF!</f>
        <v>#REF!</v>
      </c>
      <c r="F1363">
        <v>1960</v>
      </c>
      <c r="K1363" t="e">
        <f>#REF!</f>
        <v>#REF!</v>
      </c>
      <c r="L1363">
        <v>1553</v>
      </c>
    </row>
    <row r="1364" spans="5:12" x14ac:dyDescent="0.2">
      <c r="E1364" t="e">
        <f>#REF!</f>
        <v>#REF!</v>
      </c>
      <c r="F1364">
        <v>1961</v>
      </c>
      <c r="K1364" t="e">
        <f>#REF!</f>
        <v>#REF!</v>
      </c>
      <c r="L1364">
        <v>1554</v>
      </c>
    </row>
    <row r="1365" spans="5:12" x14ac:dyDescent="0.2">
      <c r="E1365" t="e">
        <f>#REF!</f>
        <v>#REF!</v>
      </c>
      <c r="F1365">
        <v>1962</v>
      </c>
      <c r="K1365" t="e">
        <f>#REF!</f>
        <v>#REF!</v>
      </c>
      <c r="L1365">
        <v>1555</v>
      </c>
    </row>
    <row r="1366" spans="5:12" x14ac:dyDescent="0.2">
      <c r="E1366" t="e">
        <f>#REF!</f>
        <v>#REF!</v>
      </c>
      <c r="F1366">
        <v>1963</v>
      </c>
      <c r="K1366" t="e">
        <f>#REF!</f>
        <v>#REF!</v>
      </c>
      <c r="L1366">
        <v>1556</v>
      </c>
    </row>
    <row r="1367" spans="5:12" x14ac:dyDescent="0.2">
      <c r="E1367" t="e">
        <f>#REF!</f>
        <v>#REF!</v>
      </c>
      <c r="F1367">
        <v>1964</v>
      </c>
      <c r="K1367" t="e">
        <f>#REF!</f>
        <v>#REF!</v>
      </c>
      <c r="L1367">
        <v>1557</v>
      </c>
    </row>
    <row r="1368" spans="5:12" x14ac:dyDescent="0.2">
      <c r="E1368" t="e">
        <f>#REF!</f>
        <v>#REF!</v>
      </c>
      <c r="F1368">
        <v>1965</v>
      </c>
      <c r="K1368" t="e">
        <f>#REF!</f>
        <v>#REF!</v>
      </c>
      <c r="L1368">
        <v>1558</v>
      </c>
    </row>
    <row r="1369" spans="5:12" x14ac:dyDescent="0.2">
      <c r="E1369" t="e">
        <f>#REF!</f>
        <v>#REF!</v>
      </c>
      <c r="F1369">
        <v>1969</v>
      </c>
      <c r="K1369" t="e">
        <f>#REF!</f>
        <v>#REF!</v>
      </c>
      <c r="L1369">
        <v>1559</v>
      </c>
    </row>
    <row r="1370" spans="5:12" x14ac:dyDescent="0.2">
      <c r="E1370" t="e">
        <f>#REF!</f>
        <v>#REF!</v>
      </c>
      <c r="F1370">
        <v>1970</v>
      </c>
      <c r="K1370" t="e">
        <f>#REF!</f>
        <v>#REF!</v>
      </c>
      <c r="L1370">
        <v>1560</v>
      </c>
    </row>
    <row r="1371" spans="5:12" x14ac:dyDescent="0.2">
      <c r="E1371" t="e">
        <f>#REF!</f>
        <v>#REF!</v>
      </c>
      <c r="F1371">
        <v>1971</v>
      </c>
      <c r="K1371" t="e">
        <f>#REF!</f>
        <v>#REF!</v>
      </c>
      <c r="L1371">
        <v>1561</v>
      </c>
    </row>
    <row r="1372" spans="5:12" x14ac:dyDescent="0.2">
      <c r="E1372" t="e">
        <f>#REF!</f>
        <v>#REF!</v>
      </c>
      <c r="F1372">
        <v>1972</v>
      </c>
      <c r="K1372" t="e">
        <f>#REF!</f>
        <v>#REF!</v>
      </c>
      <c r="L1372">
        <v>1562</v>
      </c>
    </row>
    <row r="1373" spans="5:12" x14ac:dyDescent="0.2">
      <c r="E1373" t="e">
        <f>#REF!</f>
        <v>#REF!</v>
      </c>
      <c r="F1373">
        <v>1973</v>
      </c>
      <c r="K1373" t="e">
        <f>#REF!</f>
        <v>#REF!</v>
      </c>
      <c r="L1373">
        <v>1563</v>
      </c>
    </row>
    <row r="1374" spans="5:12" x14ac:dyDescent="0.2">
      <c r="E1374" t="e">
        <f>#REF!</f>
        <v>#REF!</v>
      </c>
      <c r="F1374">
        <v>1974</v>
      </c>
      <c r="K1374" t="e">
        <f>#REF!</f>
        <v>#REF!</v>
      </c>
      <c r="L1374">
        <v>1564</v>
      </c>
    </row>
    <row r="1375" spans="5:12" x14ac:dyDescent="0.2">
      <c r="E1375" t="e">
        <f>#REF!</f>
        <v>#REF!</v>
      </c>
      <c r="F1375">
        <v>1975</v>
      </c>
      <c r="K1375" t="e">
        <f>#REF!</f>
        <v>#REF!</v>
      </c>
      <c r="L1375">
        <v>1565</v>
      </c>
    </row>
    <row r="1376" spans="5:12" x14ac:dyDescent="0.2">
      <c r="E1376" t="e">
        <f>#REF!</f>
        <v>#REF!</v>
      </c>
      <c r="F1376">
        <v>1976</v>
      </c>
      <c r="K1376" t="e">
        <f>#REF!</f>
        <v>#REF!</v>
      </c>
      <c r="L1376">
        <v>1566</v>
      </c>
    </row>
    <row r="1377" spans="5:12" x14ac:dyDescent="0.2">
      <c r="E1377" t="e">
        <f>#REF!</f>
        <v>#REF!</v>
      </c>
      <c r="F1377">
        <v>1977</v>
      </c>
      <c r="K1377" t="e">
        <f>#REF!</f>
        <v>#REF!</v>
      </c>
      <c r="L1377">
        <v>1567</v>
      </c>
    </row>
    <row r="1378" spans="5:12" x14ac:dyDescent="0.2">
      <c r="E1378" t="e">
        <f>#REF!</f>
        <v>#REF!</v>
      </c>
      <c r="F1378">
        <v>1978</v>
      </c>
      <c r="K1378" t="e">
        <f>#REF!</f>
        <v>#REF!</v>
      </c>
      <c r="L1378">
        <v>1568</v>
      </c>
    </row>
    <row r="1379" spans="5:12" x14ac:dyDescent="0.2">
      <c r="E1379" t="e">
        <f>#REF!</f>
        <v>#REF!</v>
      </c>
      <c r="F1379">
        <v>1982</v>
      </c>
      <c r="K1379" t="e">
        <f>#REF!</f>
        <v>#REF!</v>
      </c>
      <c r="L1379">
        <v>1569</v>
      </c>
    </row>
    <row r="1380" spans="5:12" x14ac:dyDescent="0.2">
      <c r="E1380" t="e">
        <f>#REF!</f>
        <v>#REF!</v>
      </c>
      <c r="F1380">
        <v>1983</v>
      </c>
      <c r="K1380" t="e">
        <f>#REF!</f>
        <v>#REF!</v>
      </c>
      <c r="L1380">
        <v>1570</v>
      </c>
    </row>
    <row r="1381" spans="5:12" x14ac:dyDescent="0.2">
      <c r="E1381" t="e">
        <f>#REF!</f>
        <v>#REF!</v>
      </c>
      <c r="F1381">
        <v>1984</v>
      </c>
      <c r="K1381" t="e">
        <f>#REF!</f>
        <v>#REF!</v>
      </c>
      <c r="L1381">
        <v>1571</v>
      </c>
    </row>
    <row r="1382" spans="5:12" x14ac:dyDescent="0.2">
      <c r="E1382" t="e">
        <f>#REF!</f>
        <v>#REF!</v>
      </c>
      <c r="F1382">
        <v>1985</v>
      </c>
      <c r="K1382" t="e">
        <f>#REF!</f>
        <v>#REF!</v>
      </c>
      <c r="L1382">
        <v>1572</v>
      </c>
    </row>
    <row r="1383" spans="5:12" x14ac:dyDescent="0.2">
      <c r="E1383" t="e">
        <f>#REF!</f>
        <v>#REF!</v>
      </c>
      <c r="F1383">
        <v>1986</v>
      </c>
      <c r="K1383" t="e">
        <f>#REF!</f>
        <v>#REF!</v>
      </c>
      <c r="L1383">
        <v>1573</v>
      </c>
    </row>
    <row r="1384" spans="5:12" x14ac:dyDescent="0.2">
      <c r="E1384" t="e">
        <f>#REF!</f>
        <v>#REF!</v>
      </c>
      <c r="F1384">
        <v>1987</v>
      </c>
      <c r="K1384" t="e">
        <f>#REF!</f>
        <v>#REF!</v>
      </c>
      <c r="L1384">
        <v>1574</v>
      </c>
    </row>
    <row r="1385" spans="5:12" x14ac:dyDescent="0.2">
      <c r="E1385" t="e">
        <f>#REF!</f>
        <v>#REF!</v>
      </c>
      <c r="F1385">
        <v>1988</v>
      </c>
      <c r="K1385" t="e">
        <f>#REF!</f>
        <v>#REF!</v>
      </c>
      <c r="L1385">
        <v>1575</v>
      </c>
    </row>
    <row r="1386" spans="5:12" x14ac:dyDescent="0.2">
      <c r="E1386" t="e">
        <f>#REF!</f>
        <v>#REF!</v>
      </c>
      <c r="F1386">
        <v>1989</v>
      </c>
      <c r="K1386" t="e">
        <f>#REF!</f>
        <v>#REF!</v>
      </c>
      <c r="L1386">
        <v>1576</v>
      </c>
    </row>
    <row r="1387" spans="5:12" x14ac:dyDescent="0.2">
      <c r="E1387" t="e">
        <f>#REF!</f>
        <v>#REF!</v>
      </c>
      <c r="F1387">
        <v>1990</v>
      </c>
      <c r="K1387" t="e">
        <f>#REF!</f>
        <v>#REF!</v>
      </c>
      <c r="L1387">
        <v>1577</v>
      </c>
    </row>
    <row r="1388" spans="5:12" x14ac:dyDescent="0.2">
      <c r="E1388" t="e">
        <f>#REF!</f>
        <v>#REF!</v>
      </c>
      <c r="F1388">
        <v>1991</v>
      </c>
      <c r="K1388" t="e">
        <f>#REF!</f>
        <v>#REF!</v>
      </c>
      <c r="L1388">
        <v>1578</v>
      </c>
    </row>
    <row r="1389" spans="5:12" x14ac:dyDescent="0.2">
      <c r="E1389" t="e">
        <f>#REF!</f>
        <v>#REF!</v>
      </c>
      <c r="F1389">
        <v>1995</v>
      </c>
      <c r="K1389" t="e">
        <f>#REF!</f>
        <v>#REF!</v>
      </c>
      <c r="L1389">
        <v>1579</v>
      </c>
    </row>
    <row r="1390" spans="5:12" x14ac:dyDescent="0.2">
      <c r="E1390" t="e">
        <f>#REF!</f>
        <v>#REF!</v>
      </c>
      <c r="F1390">
        <v>1996</v>
      </c>
      <c r="K1390" t="e">
        <f>#REF!</f>
        <v>#REF!</v>
      </c>
      <c r="L1390">
        <v>1580</v>
      </c>
    </row>
    <row r="1391" spans="5:12" x14ac:dyDescent="0.2">
      <c r="E1391" t="e">
        <f>#REF!</f>
        <v>#REF!</v>
      </c>
      <c r="F1391">
        <v>1997</v>
      </c>
      <c r="K1391" t="e">
        <f>#REF!</f>
        <v>#REF!</v>
      </c>
      <c r="L1391">
        <v>1581</v>
      </c>
    </row>
    <row r="1392" spans="5:12" x14ac:dyDescent="0.2">
      <c r="E1392" t="e">
        <f>#REF!</f>
        <v>#REF!</v>
      </c>
      <c r="F1392">
        <v>1998</v>
      </c>
      <c r="K1392" t="e">
        <f>#REF!</f>
        <v>#REF!</v>
      </c>
      <c r="L1392">
        <v>1582</v>
      </c>
    </row>
    <row r="1393" spans="5:12" x14ac:dyDescent="0.2">
      <c r="E1393" t="e">
        <f>#REF!</f>
        <v>#REF!</v>
      </c>
      <c r="F1393">
        <v>1999</v>
      </c>
      <c r="K1393" t="e">
        <f>#REF!</f>
        <v>#REF!</v>
      </c>
      <c r="L1393">
        <v>1583</v>
      </c>
    </row>
    <row r="1394" spans="5:12" x14ac:dyDescent="0.2">
      <c r="E1394" t="e">
        <f>#REF!</f>
        <v>#REF!</v>
      </c>
      <c r="F1394">
        <v>2000</v>
      </c>
      <c r="K1394" t="e">
        <f>#REF!</f>
        <v>#REF!</v>
      </c>
      <c r="L1394">
        <v>1584</v>
      </c>
    </row>
    <row r="1395" spans="5:12" x14ac:dyDescent="0.2">
      <c r="E1395" t="e">
        <f>#REF!</f>
        <v>#REF!</v>
      </c>
      <c r="F1395">
        <v>2001</v>
      </c>
      <c r="K1395" t="e">
        <f>#REF!</f>
        <v>#REF!</v>
      </c>
      <c r="L1395">
        <v>1585</v>
      </c>
    </row>
    <row r="1396" spans="5:12" x14ac:dyDescent="0.2">
      <c r="E1396" t="e">
        <f>#REF!</f>
        <v>#REF!</v>
      </c>
      <c r="F1396">
        <v>2002</v>
      </c>
      <c r="K1396" t="e">
        <f>#REF!</f>
        <v>#REF!</v>
      </c>
      <c r="L1396">
        <v>1586</v>
      </c>
    </row>
    <row r="1397" spans="5:12" x14ac:dyDescent="0.2">
      <c r="E1397" t="e">
        <f>#REF!</f>
        <v>#REF!</v>
      </c>
      <c r="F1397">
        <v>2003</v>
      </c>
      <c r="K1397" t="e">
        <f>#REF!</f>
        <v>#REF!</v>
      </c>
      <c r="L1397">
        <v>1587</v>
      </c>
    </row>
    <row r="1398" spans="5:12" x14ac:dyDescent="0.2">
      <c r="E1398" t="e">
        <f>#REF!</f>
        <v>#REF!</v>
      </c>
      <c r="F1398">
        <v>2004</v>
      </c>
      <c r="K1398" t="e">
        <f>#REF!</f>
        <v>#REF!</v>
      </c>
      <c r="L1398">
        <v>1588</v>
      </c>
    </row>
    <row r="1399" spans="5:12" x14ac:dyDescent="0.2">
      <c r="E1399" t="e">
        <f>#REF!</f>
        <v>#REF!</v>
      </c>
      <c r="F1399">
        <v>2008</v>
      </c>
      <c r="K1399" t="e">
        <f>#REF!</f>
        <v>#REF!</v>
      </c>
      <c r="L1399">
        <v>1589</v>
      </c>
    </row>
    <row r="1400" spans="5:12" x14ac:dyDescent="0.2">
      <c r="E1400" t="e">
        <f>#REF!</f>
        <v>#REF!</v>
      </c>
      <c r="F1400">
        <v>2009</v>
      </c>
      <c r="K1400" t="e">
        <f>#REF!</f>
        <v>#REF!</v>
      </c>
      <c r="L1400">
        <v>1590</v>
      </c>
    </row>
    <row r="1401" spans="5:12" x14ac:dyDescent="0.2">
      <c r="E1401" t="e">
        <f>#REF!</f>
        <v>#REF!</v>
      </c>
      <c r="F1401">
        <v>2010</v>
      </c>
      <c r="K1401" t="e">
        <f>#REF!</f>
        <v>#REF!</v>
      </c>
      <c r="L1401">
        <v>1591</v>
      </c>
    </row>
    <row r="1402" spans="5:12" x14ac:dyDescent="0.2">
      <c r="E1402" t="e">
        <f>#REF!</f>
        <v>#REF!</v>
      </c>
      <c r="F1402">
        <v>2011</v>
      </c>
      <c r="K1402" t="e">
        <f>#REF!</f>
        <v>#REF!</v>
      </c>
      <c r="L1402">
        <v>1592</v>
      </c>
    </row>
    <row r="1403" spans="5:12" x14ac:dyDescent="0.2">
      <c r="E1403" t="e">
        <f>#REF!</f>
        <v>#REF!</v>
      </c>
      <c r="F1403">
        <v>2012</v>
      </c>
      <c r="K1403" t="e">
        <f>#REF!</f>
        <v>#REF!</v>
      </c>
      <c r="L1403">
        <v>1593</v>
      </c>
    </row>
    <row r="1404" spans="5:12" x14ac:dyDescent="0.2">
      <c r="E1404" t="e">
        <f>#REF!</f>
        <v>#REF!</v>
      </c>
      <c r="F1404">
        <v>2013</v>
      </c>
      <c r="K1404" t="e">
        <f>#REF!</f>
        <v>#REF!</v>
      </c>
      <c r="L1404">
        <v>1594</v>
      </c>
    </row>
    <row r="1405" spans="5:12" x14ac:dyDescent="0.2">
      <c r="E1405" t="e">
        <f>#REF!</f>
        <v>#REF!</v>
      </c>
      <c r="F1405">
        <v>2014</v>
      </c>
      <c r="K1405" t="e">
        <f>#REF!</f>
        <v>#REF!</v>
      </c>
      <c r="L1405">
        <v>1595</v>
      </c>
    </row>
    <row r="1406" spans="5:12" x14ac:dyDescent="0.2">
      <c r="E1406" t="e">
        <f>#REF!</f>
        <v>#REF!</v>
      </c>
      <c r="F1406">
        <v>2015</v>
      </c>
      <c r="K1406" t="e">
        <f>#REF!</f>
        <v>#REF!</v>
      </c>
      <c r="L1406">
        <v>1596</v>
      </c>
    </row>
    <row r="1407" spans="5:12" x14ac:dyDescent="0.2">
      <c r="E1407" t="e">
        <f>#REF!</f>
        <v>#REF!</v>
      </c>
      <c r="F1407">
        <v>2016</v>
      </c>
      <c r="K1407" t="e">
        <f>#REF!</f>
        <v>#REF!</v>
      </c>
      <c r="L1407">
        <v>1597</v>
      </c>
    </row>
    <row r="1408" spans="5:12" x14ac:dyDescent="0.2">
      <c r="E1408" t="e">
        <f>#REF!</f>
        <v>#REF!</v>
      </c>
      <c r="F1408">
        <v>2017</v>
      </c>
      <c r="K1408" t="e">
        <f>#REF!</f>
        <v>#REF!</v>
      </c>
      <c r="L1408">
        <v>1598</v>
      </c>
    </row>
    <row r="1409" spans="5:12" x14ac:dyDescent="0.2">
      <c r="E1409" t="e">
        <f>#REF!</f>
        <v>#REF!</v>
      </c>
      <c r="F1409">
        <v>2021</v>
      </c>
      <c r="K1409" t="e">
        <f>#REF!</f>
        <v>#REF!</v>
      </c>
      <c r="L1409">
        <v>1599</v>
      </c>
    </row>
    <row r="1410" spans="5:12" x14ac:dyDescent="0.2">
      <c r="E1410" t="e">
        <f>#REF!</f>
        <v>#REF!</v>
      </c>
      <c r="F1410">
        <v>2022</v>
      </c>
      <c r="K1410" t="e">
        <f>#REF!</f>
        <v>#REF!</v>
      </c>
      <c r="L1410">
        <v>1600</v>
      </c>
    </row>
    <row r="1411" spans="5:12" x14ac:dyDescent="0.2">
      <c r="E1411" t="e">
        <f>#REF!</f>
        <v>#REF!</v>
      </c>
      <c r="F1411">
        <v>2023</v>
      </c>
      <c r="K1411" t="e">
        <f>#REF!</f>
        <v>#REF!</v>
      </c>
      <c r="L1411">
        <v>1601</v>
      </c>
    </row>
    <row r="1412" spans="5:12" x14ac:dyDescent="0.2">
      <c r="E1412" t="e">
        <f>#REF!</f>
        <v>#REF!</v>
      </c>
      <c r="F1412">
        <v>2024</v>
      </c>
      <c r="K1412" t="e">
        <f>#REF!</f>
        <v>#REF!</v>
      </c>
      <c r="L1412">
        <v>1602</v>
      </c>
    </row>
    <row r="1413" spans="5:12" x14ac:dyDescent="0.2">
      <c r="E1413" t="e">
        <f>#REF!</f>
        <v>#REF!</v>
      </c>
      <c r="F1413">
        <v>2025</v>
      </c>
      <c r="K1413" t="e">
        <f>#REF!</f>
        <v>#REF!</v>
      </c>
      <c r="L1413">
        <v>1603</v>
      </c>
    </row>
    <row r="1414" spans="5:12" x14ac:dyDescent="0.2">
      <c r="E1414" t="e">
        <f>#REF!</f>
        <v>#REF!</v>
      </c>
      <c r="F1414">
        <v>2026</v>
      </c>
      <c r="K1414" t="e">
        <f>#REF!</f>
        <v>#REF!</v>
      </c>
      <c r="L1414">
        <v>1604</v>
      </c>
    </row>
    <row r="1415" spans="5:12" x14ac:dyDescent="0.2">
      <c r="E1415" t="e">
        <f>#REF!</f>
        <v>#REF!</v>
      </c>
      <c r="F1415">
        <v>2027</v>
      </c>
      <c r="K1415" t="e">
        <f>#REF!</f>
        <v>#REF!</v>
      </c>
      <c r="L1415">
        <v>1605</v>
      </c>
    </row>
    <row r="1416" spans="5:12" x14ac:dyDescent="0.2">
      <c r="E1416" t="e">
        <f>#REF!</f>
        <v>#REF!</v>
      </c>
      <c r="F1416">
        <v>2028</v>
      </c>
      <c r="K1416" t="e">
        <f>#REF!</f>
        <v>#REF!</v>
      </c>
      <c r="L1416">
        <v>1606</v>
      </c>
    </row>
    <row r="1417" spans="5:12" x14ac:dyDescent="0.2">
      <c r="E1417" t="e">
        <f>#REF!</f>
        <v>#REF!</v>
      </c>
      <c r="F1417">
        <v>2029</v>
      </c>
      <c r="K1417" t="e">
        <f>#REF!</f>
        <v>#REF!</v>
      </c>
      <c r="L1417">
        <v>1607</v>
      </c>
    </row>
    <row r="1418" spans="5:12" x14ac:dyDescent="0.2">
      <c r="E1418" t="e">
        <f>#REF!</f>
        <v>#REF!</v>
      </c>
      <c r="F1418">
        <v>2030</v>
      </c>
      <c r="K1418" t="e">
        <f>#REF!</f>
        <v>#REF!</v>
      </c>
      <c r="L1418">
        <v>1608</v>
      </c>
    </row>
    <row r="1419" spans="5:12" x14ac:dyDescent="0.2">
      <c r="E1419" t="e">
        <f>#REF!</f>
        <v>#REF!</v>
      </c>
      <c r="F1419">
        <v>2034</v>
      </c>
      <c r="K1419" t="e">
        <f>#REF!</f>
        <v>#REF!</v>
      </c>
      <c r="L1419">
        <v>1609</v>
      </c>
    </row>
    <row r="1420" spans="5:12" x14ac:dyDescent="0.2">
      <c r="E1420" t="e">
        <f>#REF!</f>
        <v>#REF!</v>
      </c>
      <c r="F1420">
        <v>2035</v>
      </c>
      <c r="K1420" t="e">
        <f>#REF!</f>
        <v>#REF!</v>
      </c>
      <c r="L1420">
        <v>1610</v>
      </c>
    </row>
    <row r="1421" spans="5:12" x14ac:dyDescent="0.2">
      <c r="E1421" t="e">
        <f>#REF!</f>
        <v>#REF!</v>
      </c>
      <c r="F1421">
        <v>2036</v>
      </c>
      <c r="K1421" t="e">
        <f>#REF!</f>
        <v>#REF!</v>
      </c>
      <c r="L1421">
        <v>1611</v>
      </c>
    </row>
    <row r="1422" spans="5:12" x14ac:dyDescent="0.2">
      <c r="E1422" t="e">
        <f>#REF!</f>
        <v>#REF!</v>
      </c>
      <c r="F1422">
        <v>2037</v>
      </c>
      <c r="K1422" t="e">
        <f>#REF!</f>
        <v>#REF!</v>
      </c>
      <c r="L1422">
        <v>1612</v>
      </c>
    </row>
    <row r="1423" spans="5:12" x14ac:dyDescent="0.2">
      <c r="E1423" t="e">
        <f>#REF!</f>
        <v>#REF!</v>
      </c>
      <c r="F1423">
        <v>2038</v>
      </c>
      <c r="K1423" t="e">
        <f>#REF!</f>
        <v>#REF!</v>
      </c>
      <c r="L1423">
        <v>1613</v>
      </c>
    </row>
    <row r="1424" spans="5:12" x14ac:dyDescent="0.2">
      <c r="E1424" t="e">
        <f>#REF!</f>
        <v>#REF!</v>
      </c>
      <c r="F1424">
        <v>2039</v>
      </c>
      <c r="K1424" t="e">
        <f>#REF!</f>
        <v>#REF!</v>
      </c>
      <c r="L1424">
        <v>1614</v>
      </c>
    </row>
    <row r="1425" spans="5:12" x14ac:dyDescent="0.2">
      <c r="E1425" t="e">
        <f>#REF!</f>
        <v>#REF!</v>
      </c>
      <c r="F1425">
        <v>2040</v>
      </c>
      <c r="K1425" t="e">
        <f>#REF!</f>
        <v>#REF!</v>
      </c>
      <c r="L1425">
        <v>1615</v>
      </c>
    </row>
    <row r="1426" spans="5:12" x14ac:dyDescent="0.2">
      <c r="E1426" t="e">
        <f>#REF!</f>
        <v>#REF!</v>
      </c>
      <c r="F1426">
        <v>2041</v>
      </c>
      <c r="K1426" t="e">
        <f>#REF!</f>
        <v>#REF!</v>
      </c>
      <c r="L1426">
        <v>1616</v>
      </c>
    </row>
    <row r="1427" spans="5:12" x14ac:dyDescent="0.2">
      <c r="E1427" t="e">
        <f>#REF!</f>
        <v>#REF!</v>
      </c>
      <c r="F1427">
        <v>2042</v>
      </c>
      <c r="K1427" t="e">
        <f>#REF!</f>
        <v>#REF!</v>
      </c>
      <c r="L1427">
        <v>1617</v>
      </c>
    </row>
    <row r="1428" spans="5:12" x14ac:dyDescent="0.2">
      <c r="E1428" t="e">
        <f>#REF!</f>
        <v>#REF!</v>
      </c>
      <c r="F1428">
        <v>2043</v>
      </c>
      <c r="K1428" t="e">
        <f>#REF!</f>
        <v>#REF!</v>
      </c>
      <c r="L1428">
        <v>1618</v>
      </c>
    </row>
    <row r="1429" spans="5:12" x14ac:dyDescent="0.2">
      <c r="E1429" t="e">
        <f>#REF!</f>
        <v>#REF!</v>
      </c>
      <c r="F1429">
        <v>2047</v>
      </c>
      <c r="K1429" t="e">
        <f>#REF!</f>
        <v>#REF!</v>
      </c>
      <c r="L1429">
        <v>1619</v>
      </c>
    </row>
    <row r="1430" spans="5:12" x14ac:dyDescent="0.2">
      <c r="E1430" t="e">
        <f>#REF!</f>
        <v>#REF!</v>
      </c>
      <c r="F1430">
        <v>2048</v>
      </c>
      <c r="K1430" t="e">
        <f>#REF!</f>
        <v>#REF!</v>
      </c>
      <c r="L1430">
        <v>1620</v>
      </c>
    </row>
    <row r="1431" spans="5:12" x14ac:dyDescent="0.2">
      <c r="E1431" t="e">
        <f>#REF!</f>
        <v>#REF!</v>
      </c>
      <c r="F1431">
        <v>2049</v>
      </c>
      <c r="K1431" t="e">
        <f>#REF!</f>
        <v>#REF!</v>
      </c>
      <c r="L1431">
        <v>1621</v>
      </c>
    </row>
    <row r="1432" spans="5:12" x14ac:dyDescent="0.2">
      <c r="E1432" t="e">
        <f>#REF!</f>
        <v>#REF!</v>
      </c>
      <c r="F1432">
        <v>2050</v>
      </c>
      <c r="K1432" t="e">
        <f>#REF!</f>
        <v>#REF!</v>
      </c>
      <c r="L1432">
        <v>1622</v>
      </c>
    </row>
    <row r="1433" spans="5:12" x14ac:dyDescent="0.2">
      <c r="E1433" t="e">
        <f>#REF!</f>
        <v>#REF!</v>
      </c>
      <c r="F1433">
        <v>2051</v>
      </c>
      <c r="K1433" t="e">
        <f>#REF!</f>
        <v>#REF!</v>
      </c>
      <c r="L1433">
        <v>1623</v>
      </c>
    </row>
    <row r="1434" spans="5:12" x14ac:dyDescent="0.2">
      <c r="E1434" t="e">
        <f>#REF!</f>
        <v>#REF!</v>
      </c>
      <c r="F1434">
        <v>2052</v>
      </c>
      <c r="K1434" t="e">
        <f>#REF!</f>
        <v>#REF!</v>
      </c>
      <c r="L1434">
        <v>1624</v>
      </c>
    </row>
    <row r="1435" spans="5:12" x14ac:dyDescent="0.2">
      <c r="E1435" t="e">
        <f>#REF!</f>
        <v>#REF!</v>
      </c>
      <c r="F1435">
        <v>2053</v>
      </c>
      <c r="K1435" t="e">
        <f>#REF!</f>
        <v>#REF!</v>
      </c>
      <c r="L1435">
        <v>1625</v>
      </c>
    </row>
    <row r="1436" spans="5:12" x14ac:dyDescent="0.2">
      <c r="E1436" t="e">
        <f>#REF!</f>
        <v>#REF!</v>
      </c>
      <c r="F1436">
        <v>2054</v>
      </c>
      <c r="K1436" t="e">
        <f>#REF!</f>
        <v>#REF!</v>
      </c>
      <c r="L1436">
        <v>1626</v>
      </c>
    </row>
    <row r="1437" spans="5:12" x14ac:dyDescent="0.2">
      <c r="E1437" t="e">
        <f>#REF!</f>
        <v>#REF!</v>
      </c>
      <c r="F1437">
        <v>2055</v>
      </c>
      <c r="K1437" t="e">
        <f>#REF!</f>
        <v>#REF!</v>
      </c>
      <c r="L1437">
        <v>1627</v>
      </c>
    </row>
    <row r="1438" spans="5:12" x14ac:dyDescent="0.2">
      <c r="E1438" t="e">
        <f>#REF!</f>
        <v>#REF!</v>
      </c>
      <c r="F1438">
        <v>2056</v>
      </c>
      <c r="K1438" t="e">
        <f>#REF!</f>
        <v>#REF!</v>
      </c>
      <c r="L1438">
        <v>1628</v>
      </c>
    </row>
    <row r="1439" spans="5:12" x14ac:dyDescent="0.2">
      <c r="E1439" t="e">
        <f>#REF!</f>
        <v>#REF!</v>
      </c>
      <c r="F1439">
        <v>2060</v>
      </c>
      <c r="K1439" t="e">
        <f>#REF!</f>
        <v>#REF!</v>
      </c>
      <c r="L1439">
        <v>1629</v>
      </c>
    </row>
    <row r="1440" spans="5:12" x14ac:dyDescent="0.2">
      <c r="E1440" t="e">
        <f>#REF!</f>
        <v>#REF!</v>
      </c>
      <c r="F1440">
        <v>2061</v>
      </c>
      <c r="K1440" t="e">
        <f>#REF!</f>
        <v>#REF!</v>
      </c>
      <c r="L1440">
        <v>1630</v>
      </c>
    </row>
    <row r="1441" spans="5:12" x14ac:dyDescent="0.2">
      <c r="E1441" t="e">
        <f>#REF!</f>
        <v>#REF!</v>
      </c>
      <c r="F1441">
        <v>2062</v>
      </c>
      <c r="K1441" t="e">
        <f>#REF!</f>
        <v>#REF!</v>
      </c>
      <c r="L1441">
        <v>1631</v>
      </c>
    </row>
    <row r="1442" spans="5:12" x14ac:dyDescent="0.2">
      <c r="E1442" t="e">
        <f>#REF!</f>
        <v>#REF!</v>
      </c>
      <c r="F1442">
        <v>2063</v>
      </c>
      <c r="K1442" t="e">
        <f>#REF!</f>
        <v>#REF!</v>
      </c>
      <c r="L1442">
        <v>1632</v>
      </c>
    </row>
    <row r="1443" spans="5:12" x14ac:dyDescent="0.2">
      <c r="E1443" t="e">
        <f>#REF!</f>
        <v>#REF!</v>
      </c>
      <c r="F1443">
        <v>2064</v>
      </c>
      <c r="K1443" t="e">
        <f>#REF!</f>
        <v>#REF!</v>
      </c>
      <c r="L1443">
        <v>1633</v>
      </c>
    </row>
    <row r="1444" spans="5:12" x14ac:dyDescent="0.2">
      <c r="E1444" t="e">
        <f>#REF!</f>
        <v>#REF!</v>
      </c>
      <c r="F1444">
        <v>2065</v>
      </c>
      <c r="K1444" t="e">
        <f>#REF!</f>
        <v>#REF!</v>
      </c>
      <c r="L1444">
        <v>1634</v>
      </c>
    </row>
    <row r="1445" spans="5:12" x14ac:dyDescent="0.2">
      <c r="E1445" t="e">
        <f>#REF!</f>
        <v>#REF!</v>
      </c>
      <c r="F1445">
        <v>2066</v>
      </c>
      <c r="K1445" t="e">
        <f>#REF!</f>
        <v>#REF!</v>
      </c>
      <c r="L1445">
        <v>1635</v>
      </c>
    </row>
    <row r="1446" spans="5:12" x14ac:dyDescent="0.2">
      <c r="E1446" t="e">
        <f>#REF!</f>
        <v>#REF!</v>
      </c>
      <c r="F1446">
        <v>2067</v>
      </c>
      <c r="K1446" t="e">
        <f>#REF!</f>
        <v>#REF!</v>
      </c>
      <c r="L1446">
        <v>1636</v>
      </c>
    </row>
    <row r="1447" spans="5:12" x14ac:dyDescent="0.2">
      <c r="E1447" t="e">
        <f>#REF!</f>
        <v>#REF!</v>
      </c>
      <c r="F1447">
        <v>2068</v>
      </c>
      <c r="K1447" t="e">
        <f>#REF!</f>
        <v>#REF!</v>
      </c>
      <c r="L1447">
        <v>1637</v>
      </c>
    </row>
    <row r="1448" spans="5:12" x14ac:dyDescent="0.2">
      <c r="E1448" t="e">
        <f>#REF!</f>
        <v>#REF!</v>
      </c>
      <c r="F1448">
        <v>2069</v>
      </c>
      <c r="K1448" t="e">
        <f>#REF!</f>
        <v>#REF!</v>
      </c>
      <c r="L1448">
        <v>1638</v>
      </c>
    </row>
    <row r="1449" spans="5:12" x14ac:dyDescent="0.2">
      <c r="E1449" t="e">
        <f>#REF!</f>
        <v>#REF!</v>
      </c>
      <c r="F1449">
        <v>2073</v>
      </c>
      <c r="K1449" t="e">
        <f>#REF!</f>
        <v>#REF!</v>
      </c>
      <c r="L1449">
        <v>1639</v>
      </c>
    </row>
    <row r="1450" spans="5:12" x14ac:dyDescent="0.2">
      <c r="E1450" t="e">
        <f>#REF!</f>
        <v>#REF!</v>
      </c>
      <c r="F1450">
        <v>2074</v>
      </c>
      <c r="K1450" t="e">
        <f>#REF!</f>
        <v>#REF!</v>
      </c>
      <c r="L1450">
        <v>1640</v>
      </c>
    </row>
    <row r="1451" spans="5:12" x14ac:dyDescent="0.2">
      <c r="E1451" t="e">
        <f>#REF!</f>
        <v>#REF!</v>
      </c>
      <c r="F1451">
        <v>2075</v>
      </c>
      <c r="K1451" t="e">
        <f>#REF!</f>
        <v>#REF!</v>
      </c>
      <c r="L1451">
        <v>1641</v>
      </c>
    </row>
    <row r="1452" spans="5:12" x14ac:dyDescent="0.2">
      <c r="E1452" t="e">
        <f>#REF!</f>
        <v>#REF!</v>
      </c>
      <c r="F1452">
        <v>2076</v>
      </c>
      <c r="K1452" t="e">
        <f>#REF!</f>
        <v>#REF!</v>
      </c>
      <c r="L1452">
        <v>1642</v>
      </c>
    </row>
    <row r="1453" spans="5:12" x14ac:dyDescent="0.2">
      <c r="E1453" t="e">
        <f>#REF!</f>
        <v>#REF!</v>
      </c>
      <c r="F1453">
        <v>2077</v>
      </c>
      <c r="K1453" t="e">
        <f>#REF!</f>
        <v>#REF!</v>
      </c>
      <c r="L1453">
        <v>1643</v>
      </c>
    </row>
    <row r="1454" spans="5:12" x14ac:dyDescent="0.2">
      <c r="E1454" t="e">
        <f>#REF!</f>
        <v>#REF!</v>
      </c>
      <c r="F1454">
        <v>2078</v>
      </c>
      <c r="K1454" t="e">
        <f>#REF!</f>
        <v>#REF!</v>
      </c>
      <c r="L1454">
        <v>1644</v>
      </c>
    </row>
    <row r="1455" spans="5:12" x14ac:dyDescent="0.2">
      <c r="E1455" t="e">
        <f>#REF!</f>
        <v>#REF!</v>
      </c>
      <c r="F1455">
        <v>2079</v>
      </c>
      <c r="K1455" t="e">
        <f>#REF!</f>
        <v>#REF!</v>
      </c>
      <c r="L1455">
        <v>1645</v>
      </c>
    </row>
    <row r="1456" spans="5:12" x14ac:dyDescent="0.2">
      <c r="E1456" t="e">
        <f>#REF!</f>
        <v>#REF!</v>
      </c>
      <c r="F1456">
        <v>2080</v>
      </c>
      <c r="K1456" t="e">
        <f>#REF!</f>
        <v>#REF!</v>
      </c>
      <c r="L1456">
        <v>1646</v>
      </c>
    </row>
    <row r="1457" spans="5:12" x14ac:dyDescent="0.2">
      <c r="E1457" t="e">
        <f>#REF!</f>
        <v>#REF!</v>
      </c>
      <c r="F1457">
        <v>2081</v>
      </c>
      <c r="K1457" t="e">
        <f>#REF!</f>
        <v>#REF!</v>
      </c>
      <c r="L1457">
        <v>1647</v>
      </c>
    </row>
    <row r="1458" spans="5:12" x14ac:dyDescent="0.2">
      <c r="E1458" t="e">
        <f>#REF!</f>
        <v>#REF!</v>
      </c>
      <c r="F1458">
        <v>2082</v>
      </c>
      <c r="K1458" t="e">
        <f>#REF!</f>
        <v>#REF!</v>
      </c>
      <c r="L1458">
        <v>1648</v>
      </c>
    </row>
    <row r="1459" spans="5:12" x14ac:dyDescent="0.2">
      <c r="E1459" t="e">
        <f>#REF!</f>
        <v>#REF!</v>
      </c>
      <c r="F1459">
        <v>2086</v>
      </c>
      <c r="K1459" t="e">
        <f>#REF!</f>
        <v>#REF!</v>
      </c>
      <c r="L1459">
        <v>1649</v>
      </c>
    </row>
    <row r="1460" spans="5:12" x14ac:dyDescent="0.2">
      <c r="E1460" t="e">
        <f>#REF!</f>
        <v>#REF!</v>
      </c>
      <c r="F1460">
        <v>2087</v>
      </c>
      <c r="K1460" t="e">
        <f>#REF!</f>
        <v>#REF!</v>
      </c>
      <c r="L1460">
        <v>1650</v>
      </c>
    </row>
    <row r="1461" spans="5:12" x14ac:dyDescent="0.2">
      <c r="E1461" t="e">
        <f>#REF!</f>
        <v>#REF!</v>
      </c>
      <c r="F1461">
        <v>2088</v>
      </c>
      <c r="K1461" t="e">
        <f>#REF!</f>
        <v>#REF!</v>
      </c>
      <c r="L1461">
        <v>1651</v>
      </c>
    </row>
    <row r="1462" spans="5:12" x14ac:dyDescent="0.2">
      <c r="E1462" t="e">
        <f>#REF!</f>
        <v>#REF!</v>
      </c>
      <c r="F1462">
        <v>2089</v>
      </c>
      <c r="K1462" t="e">
        <f>#REF!</f>
        <v>#REF!</v>
      </c>
      <c r="L1462">
        <v>1652</v>
      </c>
    </row>
    <row r="1463" spans="5:12" x14ac:dyDescent="0.2">
      <c r="E1463" t="e">
        <f>#REF!</f>
        <v>#REF!</v>
      </c>
      <c r="F1463">
        <v>2090</v>
      </c>
      <c r="K1463" t="e">
        <f>#REF!</f>
        <v>#REF!</v>
      </c>
      <c r="L1463">
        <v>1653</v>
      </c>
    </row>
    <row r="1464" spans="5:12" x14ac:dyDescent="0.2">
      <c r="E1464" t="e">
        <f>#REF!</f>
        <v>#REF!</v>
      </c>
      <c r="F1464">
        <v>2091</v>
      </c>
      <c r="K1464" t="e">
        <f>#REF!</f>
        <v>#REF!</v>
      </c>
      <c r="L1464">
        <v>1654</v>
      </c>
    </row>
    <row r="1465" spans="5:12" x14ac:dyDescent="0.2">
      <c r="E1465" t="e">
        <f>#REF!</f>
        <v>#REF!</v>
      </c>
      <c r="F1465">
        <v>2092</v>
      </c>
      <c r="K1465" t="e">
        <f>#REF!</f>
        <v>#REF!</v>
      </c>
      <c r="L1465">
        <v>1655</v>
      </c>
    </row>
    <row r="1466" spans="5:12" x14ac:dyDescent="0.2">
      <c r="E1466" t="e">
        <f>#REF!</f>
        <v>#REF!</v>
      </c>
      <c r="F1466">
        <v>2093</v>
      </c>
      <c r="K1466" t="e">
        <f>#REF!</f>
        <v>#REF!</v>
      </c>
      <c r="L1466">
        <v>1656</v>
      </c>
    </row>
    <row r="1467" spans="5:12" x14ac:dyDescent="0.2">
      <c r="E1467" t="e">
        <f>#REF!</f>
        <v>#REF!</v>
      </c>
      <c r="F1467">
        <v>2094</v>
      </c>
      <c r="K1467" t="e">
        <f>#REF!</f>
        <v>#REF!</v>
      </c>
      <c r="L1467">
        <v>1657</v>
      </c>
    </row>
    <row r="1468" spans="5:12" x14ac:dyDescent="0.2">
      <c r="E1468" t="e">
        <f>#REF!</f>
        <v>#REF!</v>
      </c>
      <c r="F1468">
        <v>2095</v>
      </c>
      <c r="K1468" t="e">
        <f>#REF!</f>
        <v>#REF!</v>
      </c>
      <c r="L1468">
        <v>1658</v>
      </c>
    </row>
    <row r="1469" spans="5:12" x14ac:dyDescent="0.2">
      <c r="E1469" t="e">
        <f>#REF!</f>
        <v>#REF!</v>
      </c>
      <c r="F1469">
        <v>2099</v>
      </c>
      <c r="K1469" t="e">
        <f>#REF!</f>
        <v>#REF!</v>
      </c>
      <c r="L1469">
        <v>1659</v>
      </c>
    </row>
    <row r="1470" spans="5:12" x14ac:dyDescent="0.2">
      <c r="E1470" t="e">
        <f>#REF!</f>
        <v>#REF!</v>
      </c>
      <c r="F1470">
        <v>2100</v>
      </c>
      <c r="K1470" t="e">
        <f>#REF!</f>
        <v>#REF!</v>
      </c>
      <c r="L1470">
        <v>1660</v>
      </c>
    </row>
    <row r="1471" spans="5:12" x14ac:dyDescent="0.2">
      <c r="E1471" t="e">
        <f>#REF!</f>
        <v>#REF!</v>
      </c>
      <c r="F1471">
        <v>2101</v>
      </c>
      <c r="K1471" t="e">
        <f>#REF!</f>
        <v>#REF!</v>
      </c>
      <c r="L1471">
        <v>1661</v>
      </c>
    </row>
    <row r="1472" spans="5:12" x14ac:dyDescent="0.2">
      <c r="E1472" t="e">
        <f>#REF!</f>
        <v>#REF!</v>
      </c>
      <c r="F1472">
        <v>2102</v>
      </c>
      <c r="K1472" t="e">
        <f>#REF!</f>
        <v>#REF!</v>
      </c>
      <c r="L1472">
        <v>1662</v>
      </c>
    </row>
    <row r="1473" spans="5:12" x14ac:dyDescent="0.2">
      <c r="E1473" t="e">
        <f>#REF!</f>
        <v>#REF!</v>
      </c>
      <c r="F1473">
        <v>2103</v>
      </c>
      <c r="K1473" t="e">
        <f>#REF!</f>
        <v>#REF!</v>
      </c>
      <c r="L1473">
        <v>1663</v>
      </c>
    </row>
    <row r="1474" spans="5:12" x14ac:dyDescent="0.2">
      <c r="E1474" t="e">
        <f>#REF!</f>
        <v>#REF!</v>
      </c>
      <c r="F1474">
        <v>2104</v>
      </c>
      <c r="K1474" t="e">
        <f>#REF!</f>
        <v>#REF!</v>
      </c>
      <c r="L1474">
        <v>1664</v>
      </c>
    </row>
    <row r="1475" spans="5:12" x14ac:dyDescent="0.2">
      <c r="E1475" t="e">
        <f>#REF!</f>
        <v>#REF!</v>
      </c>
      <c r="F1475">
        <v>2105</v>
      </c>
      <c r="K1475" t="e">
        <f>#REF!</f>
        <v>#REF!</v>
      </c>
      <c r="L1475">
        <v>1665</v>
      </c>
    </row>
    <row r="1476" spans="5:12" x14ac:dyDescent="0.2">
      <c r="E1476" t="e">
        <f>#REF!</f>
        <v>#REF!</v>
      </c>
      <c r="F1476">
        <v>2106</v>
      </c>
      <c r="K1476" t="e">
        <f>#REF!</f>
        <v>#REF!</v>
      </c>
      <c r="L1476">
        <v>1666</v>
      </c>
    </row>
    <row r="1477" spans="5:12" x14ac:dyDescent="0.2">
      <c r="E1477" t="e">
        <f>#REF!</f>
        <v>#REF!</v>
      </c>
      <c r="F1477">
        <v>2107</v>
      </c>
      <c r="K1477" t="e">
        <f>#REF!</f>
        <v>#REF!</v>
      </c>
      <c r="L1477">
        <v>1667</v>
      </c>
    </row>
    <row r="1478" spans="5:12" x14ac:dyDescent="0.2">
      <c r="E1478" t="e">
        <f>#REF!</f>
        <v>#REF!</v>
      </c>
      <c r="F1478">
        <v>2108</v>
      </c>
      <c r="K1478" t="e">
        <f>#REF!</f>
        <v>#REF!</v>
      </c>
      <c r="L1478">
        <v>1668</v>
      </c>
    </row>
    <row r="1479" spans="5:12" x14ac:dyDescent="0.2">
      <c r="E1479" t="e">
        <f>#REF!</f>
        <v>#REF!</v>
      </c>
      <c r="F1479">
        <v>2112</v>
      </c>
      <c r="K1479" t="e">
        <f>#REF!</f>
        <v>#REF!</v>
      </c>
      <c r="L1479">
        <v>1669</v>
      </c>
    </row>
    <row r="1480" spans="5:12" x14ac:dyDescent="0.2">
      <c r="E1480" t="e">
        <f>#REF!</f>
        <v>#REF!</v>
      </c>
      <c r="F1480">
        <v>2113</v>
      </c>
      <c r="K1480" t="e">
        <f>#REF!</f>
        <v>#REF!</v>
      </c>
      <c r="L1480">
        <v>1670</v>
      </c>
    </row>
    <row r="1481" spans="5:12" x14ac:dyDescent="0.2">
      <c r="E1481" t="e">
        <f>#REF!</f>
        <v>#REF!</v>
      </c>
      <c r="F1481">
        <v>2114</v>
      </c>
      <c r="K1481" t="e">
        <f>#REF!</f>
        <v>#REF!</v>
      </c>
      <c r="L1481">
        <v>1671</v>
      </c>
    </row>
    <row r="1482" spans="5:12" x14ac:dyDescent="0.2">
      <c r="E1482" t="e">
        <f>#REF!</f>
        <v>#REF!</v>
      </c>
      <c r="F1482">
        <v>2115</v>
      </c>
      <c r="K1482" t="e">
        <f>#REF!</f>
        <v>#REF!</v>
      </c>
      <c r="L1482">
        <v>1672</v>
      </c>
    </row>
    <row r="1483" spans="5:12" x14ac:dyDescent="0.2">
      <c r="E1483" t="e">
        <f>#REF!</f>
        <v>#REF!</v>
      </c>
      <c r="F1483">
        <v>2116</v>
      </c>
      <c r="K1483" t="e">
        <f>#REF!</f>
        <v>#REF!</v>
      </c>
      <c r="L1483">
        <v>1673</v>
      </c>
    </row>
    <row r="1484" spans="5:12" x14ac:dyDescent="0.2">
      <c r="E1484" t="e">
        <f>#REF!</f>
        <v>#REF!</v>
      </c>
      <c r="F1484">
        <v>2117</v>
      </c>
      <c r="K1484" t="e">
        <f>#REF!</f>
        <v>#REF!</v>
      </c>
      <c r="L1484">
        <v>1674</v>
      </c>
    </row>
    <row r="1485" spans="5:12" x14ac:dyDescent="0.2">
      <c r="E1485" t="e">
        <f>#REF!</f>
        <v>#REF!</v>
      </c>
      <c r="F1485">
        <v>2118</v>
      </c>
      <c r="K1485" t="e">
        <f>#REF!</f>
        <v>#REF!</v>
      </c>
      <c r="L1485">
        <v>1675</v>
      </c>
    </row>
    <row r="1486" spans="5:12" x14ac:dyDescent="0.2">
      <c r="E1486" t="e">
        <f>#REF!</f>
        <v>#REF!</v>
      </c>
      <c r="F1486">
        <v>2119</v>
      </c>
      <c r="K1486" t="e">
        <f>#REF!</f>
        <v>#REF!</v>
      </c>
      <c r="L1486">
        <v>1676</v>
      </c>
    </row>
    <row r="1487" spans="5:12" x14ac:dyDescent="0.2">
      <c r="E1487" t="e">
        <f>#REF!</f>
        <v>#REF!</v>
      </c>
      <c r="F1487">
        <v>2120</v>
      </c>
      <c r="K1487" t="e">
        <f>#REF!</f>
        <v>#REF!</v>
      </c>
      <c r="L1487">
        <v>1677</v>
      </c>
    </row>
    <row r="1488" spans="5:12" x14ac:dyDescent="0.2">
      <c r="E1488" t="e">
        <f>#REF!</f>
        <v>#REF!</v>
      </c>
      <c r="F1488">
        <v>2121</v>
      </c>
      <c r="K1488" t="e">
        <f>#REF!</f>
        <v>#REF!</v>
      </c>
      <c r="L1488">
        <v>1678</v>
      </c>
    </row>
    <row r="1489" spans="5:12" x14ac:dyDescent="0.2">
      <c r="E1489" t="e">
        <f>#REF!</f>
        <v>#REF!</v>
      </c>
      <c r="F1489">
        <v>2125</v>
      </c>
      <c r="K1489" t="e">
        <f>#REF!</f>
        <v>#REF!</v>
      </c>
      <c r="L1489">
        <v>1679</v>
      </c>
    </row>
    <row r="1490" spans="5:12" x14ac:dyDescent="0.2">
      <c r="E1490" t="e">
        <f>#REF!</f>
        <v>#REF!</v>
      </c>
      <c r="F1490">
        <v>2126</v>
      </c>
      <c r="K1490" t="e">
        <f>#REF!</f>
        <v>#REF!</v>
      </c>
      <c r="L1490">
        <v>1680</v>
      </c>
    </row>
    <row r="1491" spans="5:12" x14ac:dyDescent="0.2">
      <c r="E1491" t="e">
        <f>#REF!</f>
        <v>#REF!</v>
      </c>
      <c r="F1491">
        <v>2127</v>
      </c>
      <c r="K1491" t="e">
        <f>#REF!</f>
        <v>#REF!</v>
      </c>
      <c r="L1491">
        <v>1681</v>
      </c>
    </row>
    <row r="1492" spans="5:12" x14ac:dyDescent="0.2">
      <c r="E1492" t="e">
        <f>#REF!</f>
        <v>#REF!</v>
      </c>
      <c r="F1492">
        <v>2128</v>
      </c>
      <c r="K1492" t="e">
        <f>#REF!</f>
        <v>#REF!</v>
      </c>
      <c r="L1492">
        <v>1682</v>
      </c>
    </row>
    <row r="1493" spans="5:12" x14ac:dyDescent="0.2">
      <c r="E1493" t="e">
        <f>#REF!</f>
        <v>#REF!</v>
      </c>
      <c r="F1493">
        <v>2129</v>
      </c>
      <c r="K1493" t="e">
        <f>#REF!</f>
        <v>#REF!</v>
      </c>
      <c r="L1493">
        <v>1683</v>
      </c>
    </row>
    <row r="1494" spans="5:12" x14ac:dyDescent="0.2">
      <c r="E1494" t="e">
        <f>#REF!</f>
        <v>#REF!</v>
      </c>
      <c r="F1494">
        <v>2130</v>
      </c>
      <c r="K1494" t="e">
        <f>#REF!</f>
        <v>#REF!</v>
      </c>
      <c r="L1494">
        <v>1684</v>
      </c>
    </row>
    <row r="1495" spans="5:12" x14ac:dyDescent="0.2">
      <c r="E1495" t="e">
        <f>#REF!</f>
        <v>#REF!</v>
      </c>
      <c r="F1495">
        <v>2131</v>
      </c>
      <c r="K1495" t="e">
        <f>#REF!</f>
        <v>#REF!</v>
      </c>
      <c r="L1495">
        <v>1685</v>
      </c>
    </row>
    <row r="1496" spans="5:12" x14ac:dyDescent="0.2">
      <c r="E1496" t="e">
        <f>#REF!</f>
        <v>#REF!</v>
      </c>
      <c r="F1496">
        <v>2132</v>
      </c>
      <c r="K1496" t="e">
        <f>#REF!</f>
        <v>#REF!</v>
      </c>
      <c r="L1496">
        <v>1686</v>
      </c>
    </row>
    <row r="1497" spans="5:12" x14ac:dyDescent="0.2">
      <c r="E1497" t="e">
        <f>#REF!</f>
        <v>#REF!</v>
      </c>
      <c r="F1497">
        <v>2133</v>
      </c>
      <c r="K1497" t="e">
        <f>#REF!</f>
        <v>#REF!</v>
      </c>
      <c r="L1497">
        <v>1687</v>
      </c>
    </row>
    <row r="1498" spans="5:12" x14ac:dyDescent="0.2">
      <c r="E1498" t="e">
        <f>#REF!</f>
        <v>#REF!</v>
      </c>
      <c r="F1498">
        <v>2134</v>
      </c>
      <c r="K1498" t="e">
        <f>#REF!</f>
        <v>#REF!</v>
      </c>
      <c r="L1498">
        <v>1688</v>
      </c>
    </row>
    <row r="1499" spans="5:12" x14ac:dyDescent="0.2">
      <c r="E1499" t="e">
        <f>#REF!</f>
        <v>#REF!</v>
      </c>
      <c r="F1499">
        <v>2138</v>
      </c>
      <c r="K1499" t="e">
        <f>#REF!</f>
        <v>#REF!</v>
      </c>
      <c r="L1499">
        <v>1689</v>
      </c>
    </row>
    <row r="1500" spans="5:12" x14ac:dyDescent="0.2">
      <c r="E1500" t="e">
        <f>#REF!</f>
        <v>#REF!</v>
      </c>
      <c r="F1500">
        <v>2139</v>
      </c>
      <c r="K1500" t="e">
        <f>#REF!</f>
        <v>#REF!</v>
      </c>
      <c r="L1500">
        <v>1690</v>
      </c>
    </row>
    <row r="1501" spans="5:12" x14ac:dyDescent="0.2">
      <c r="E1501" t="e">
        <f>#REF!</f>
        <v>#REF!</v>
      </c>
      <c r="F1501">
        <v>2140</v>
      </c>
      <c r="K1501" t="e">
        <f>#REF!</f>
        <v>#REF!</v>
      </c>
      <c r="L1501">
        <v>1691</v>
      </c>
    </row>
    <row r="1502" spans="5:12" x14ac:dyDescent="0.2">
      <c r="E1502" t="e">
        <f>#REF!</f>
        <v>#REF!</v>
      </c>
      <c r="F1502">
        <v>2141</v>
      </c>
      <c r="K1502" t="e">
        <f>#REF!</f>
        <v>#REF!</v>
      </c>
      <c r="L1502">
        <v>1692</v>
      </c>
    </row>
    <row r="1503" spans="5:12" x14ac:dyDescent="0.2">
      <c r="E1503" t="e">
        <f>#REF!</f>
        <v>#REF!</v>
      </c>
      <c r="F1503">
        <v>2142</v>
      </c>
      <c r="K1503" t="e">
        <f>#REF!</f>
        <v>#REF!</v>
      </c>
      <c r="L1503">
        <v>1693</v>
      </c>
    </row>
    <row r="1504" spans="5:12" x14ac:dyDescent="0.2">
      <c r="E1504" t="e">
        <f>#REF!</f>
        <v>#REF!</v>
      </c>
      <c r="F1504">
        <v>2143</v>
      </c>
      <c r="K1504" t="e">
        <f>#REF!</f>
        <v>#REF!</v>
      </c>
      <c r="L1504">
        <v>1694</v>
      </c>
    </row>
    <row r="1505" spans="5:12" x14ac:dyDescent="0.2">
      <c r="E1505" t="e">
        <f>#REF!</f>
        <v>#REF!</v>
      </c>
      <c r="F1505">
        <v>2144</v>
      </c>
      <c r="K1505" t="e">
        <f>#REF!</f>
        <v>#REF!</v>
      </c>
      <c r="L1505">
        <v>1695</v>
      </c>
    </row>
    <row r="1506" spans="5:12" x14ac:dyDescent="0.2">
      <c r="E1506" t="e">
        <f>#REF!</f>
        <v>#REF!</v>
      </c>
      <c r="F1506">
        <v>2145</v>
      </c>
      <c r="K1506" t="e">
        <f>#REF!</f>
        <v>#REF!</v>
      </c>
      <c r="L1506">
        <v>1696</v>
      </c>
    </row>
    <row r="1507" spans="5:12" x14ac:dyDescent="0.2">
      <c r="E1507" t="e">
        <f>#REF!</f>
        <v>#REF!</v>
      </c>
      <c r="F1507">
        <v>2146</v>
      </c>
      <c r="K1507" t="e">
        <f>#REF!</f>
        <v>#REF!</v>
      </c>
      <c r="L1507">
        <v>1697</v>
      </c>
    </row>
    <row r="1508" spans="5:12" x14ac:dyDescent="0.2">
      <c r="E1508" t="e">
        <f>#REF!</f>
        <v>#REF!</v>
      </c>
      <c r="F1508">
        <v>2147</v>
      </c>
      <c r="K1508" t="e">
        <f>#REF!</f>
        <v>#REF!</v>
      </c>
      <c r="L1508">
        <v>1698</v>
      </c>
    </row>
    <row r="1509" spans="5:12" x14ac:dyDescent="0.2">
      <c r="E1509" t="e">
        <f>#REF!</f>
        <v>#REF!</v>
      </c>
      <c r="F1509">
        <v>2151</v>
      </c>
      <c r="K1509" t="e">
        <f>#REF!</f>
        <v>#REF!</v>
      </c>
      <c r="L1509">
        <v>1699</v>
      </c>
    </row>
    <row r="1510" spans="5:12" x14ac:dyDescent="0.2">
      <c r="E1510" t="e">
        <f>#REF!</f>
        <v>#REF!</v>
      </c>
      <c r="F1510">
        <v>2152</v>
      </c>
      <c r="K1510" t="e">
        <f>#REF!</f>
        <v>#REF!</v>
      </c>
      <c r="L1510">
        <v>1700</v>
      </c>
    </row>
    <row r="1511" spans="5:12" x14ac:dyDescent="0.2">
      <c r="E1511" t="e">
        <f>#REF!</f>
        <v>#REF!</v>
      </c>
      <c r="F1511">
        <v>2153</v>
      </c>
      <c r="K1511" t="e">
        <f>#REF!</f>
        <v>#REF!</v>
      </c>
      <c r="L1511">
        <v>1701</v>
      </c>
    </row>
    <row r="1512" spans="5:12" x14ac:dyDescent="0.2">
      <c r="E1512" t="e">
        <f>#REF!</f>
        <v>#REF!</v>
      </c>
      <c r="F1512">
        <v>2154</v>
      </c>
      <c r="K1512" t="e">
        <f>#REF!</f>
        <v>#REF!</v>
      </c>
      <c r="L1512">
        <v>1702</v>
      </c>
    </row>
    <row r="1513" spans="5:12" x14ac:dyDescent="0.2">
      <c r="E1513" t="e">
        <f>#REF!</f>
        <v>#REF!</v>
      </c>
      <c r="F1513">
        <v>2155</v>
      </c>
      <c r="K1513" t="e">
        <f>#REF!</f>
        <v>#REF!</v>
      </c>
      <c r="L1513">
        <v>1703</v>
      </c>
    </row>
    <row r="1514" spans="5:12" x14ac:dyDescent="0.2">
      <c r="E1514" t="e">
        <f>#REF!</f>
        <v>#REF!</v>
      </c>
      <c r="F1514">
        <v>2156</v>
      </c>
      <c r="K1514" t="e">
        <f>#REF!</f>
        <v>#REF!</v>
      </c>
      <c r="L1514">
        <v>1704</v>
      </c>
    </row>
    <row r="1515" spans="5:12" x14ac:dyDescent="0.2">
      <c r="E1515" t="e">
        <f>#REF!</f>
        <v>#REF!</v>
      </c>
      <c r="F1515">
        <v>2157</v>
      </c>
      <c r="K1515" t="e">
        <f>#REF!</f>
        <v>#REF!</v>
      </c>
      <c r="L1515">
        <v>1705</v>
      </c>
    </row>
    <row r="1516" spans="5:12" x14ac:dyDescent="0.2">
      <c r="E1516" t="e">
        <f>#REF!</f>
        <v>#REF!</v>
      </c>
      <c r="F1516">
        <v>2158</v>
      </c>
      <c r="K1516" t="e">
        <f>#REF!</f>
        <v>#REF!</v>
      </c>
      <c r="L1516">
        <v>1706</v>
      </c>
    </row>
    <row r="1517" spans="5:12" x14ac:dyDescent="0.2">
      <c r="E1517" t="e">
        <f>#REF!</f>
        <v>#REF!</v>
      </c>
      <c r="F1517">
        <v>2159</v>
      </c>
      <c r="K1517" t="e">
        <f>#REF!</f>
        <v>#REF!</v>
      </c>
      <c r="L1517">
        <v>1707</v>
      </c>
    </row>
    <row r="1518" spans="5:12" x14ac:dyDescent="0.2">
      <c r="E1518" t="e">
        <f>#REF!</f>
        <v>#REF!</v>
      </c>
      <c r="F1518">
        <v>2160</v>
      </c>
      <c r="K1518" t="e">
        <f>#REF!</f>
        <v>#REF!</v>
      </c>
      <c r="L1518">
        <v>1708</v>
      </c>
    </row>
    <row r="1519" spans="5:12" x14ac:dyDescent="0.2">
      <c r="E1519" t="e">
        <f>#REF!</f>
        <v>#REF!</v>
      </c>
      <c r="F1519">
        <v>2164</v>
      </c>
      <c r="K1519" t="e">
        <f>#REF!</f>
        <v>#REF!</v>
      </c>
      <c r="L1519">
        <v>1709</v>
      </c>
    </row>
    <row r="1520" spans="5:12" x14ac:dyDescent="0.2">
      <c r="E1520" t="e">
        <f>#REF!</f>
        <v>#REF!</v>
      </c>
      <c r="F1520">
        <v>2165</v>
      </c>
      <c r="K1520" t="e">
        <f>#REF!</f>
        <v>#REF!</v>
      </c>
      <c r="L1520">
        <v>1710</v>
      </c>
    </row>
    <row r="1521" spans="5:12" x14ac:dyDescent="0.2">
      <c r="E1521" t="e">
        <f>#REF!</f>
        <v>#REF!</v>
      </c>
      <c r="F1521">
        <v>2166</v>
      </c>
      <c r="K1521" t="e">
        <f>#REF!</f>
        <v>#REF!</v>
      </c>
      <c r="L1521">
        <v>1711</v>
      </c>
    </row>
    <row r="1522" spans="5:12" x14ac:dyDescent="0.2">
      <c r="E1522" t="e">
        <f>#REF!</f>
        <v>#REF!</v>
      </c>
      <c r="F1522">
        <v>2167</v>
      </c>
      <c r="K1522" t="e">
        <f>#REF!</f>
        <v>#REF!</v>
      </c>
      <c r="L1522">
        <v>1712</v>
      </c>
    </row>
    <row r="1523" spans="5:12" x14ac:dyDescent="0.2">
      <c r="E1523" t="e">
        <f>#REF!</f>
        <v>#REF!</v>
      </c>
      <c r="F1523">
        <v>2168</v>
      </c>
      <c r="K1523" t="e">
        <f>#REF!</f>
        <v>#REF!</v>
      </c>
      <c r="L1523">
        <v>1713</v>
      </c>
    </row>
    <row r="1524" spans="5:12" x14ac:dyDescent="0.2">
      <c r="E1524" t="e">
        <f>#REF!</f>
        <v>#REF!</v>
      </c>
      <c r="F1524">
        <v>2169</v>
      </c>
      <c r="K1524" t="e">
        <f>#REF!</f>
        <v>#REF!</v>
      </c>
      <c r="L1524">
        <v>1714</v>
      </c>
    </row>
    <row r="1525" spans="5:12" x14ac:dyDescent="0.2">
      <c r="E1525" t="e">
        <f>#REF!</f>
        <v>#REF!</v>
      </c>
      <c r="F1525">
        <v>2170</v>
      </c>
      <c r="K1525" t="e">
        <f>#REF!</f>
        <v>#REF!</v>
      </c>
      <c r="L1525">
        <v>1715</v>
      </c>
    </row>
    <row r="1526" spans="5:12" x14ac:dyDescent="0.2">
      <c r="E1526" t="e">
        <f>#REF!</f>
        <v>#REF!</v>
      </c>
      <c r="F1526">
        <v>2171</v>
      </c>
      <c r="K1526" t="e">
        <f>#REF!</f>
        <v>#REF!</v>
      </c>
      <c r="L1526">
        <v>1716</v>
      </c>
    </row>
    <row r="1527" spans="5:12" x14ac:dyDescent="0.2">
      <c r="E1527" t="e">
        <f>#REF!</f>
        <v>#REF!</v>
      </c>
      <c r="F1527">
        <v>2172</v>
      </c>
      <c r="K1527" t="e">
        <f>#REF!</f>
        <v>#REF!</v>
      </c>
      <c r="L1527">
        <v>1717</v>
      </c>
    </row>
    <row r="1528" spans="5:12" x14ac:dyDescent="0.2">
      <c r="E1528" t="e">
        <f>#REF!</f>
        <v>#REF!</v>
      </c>
      <c r="F1528">
        <v>2173</v>
      </c>
      <c r="K1528" t="e">
        <f>#REF!</f>
        <v>#REF!</v>
      </c>
      <c r="L1528">
        <v>1718</v>
      </c>
    </row>
    <row r="1529" spans="5:12" x14ac:dyDescent="0.2">
      <c r="E1529" t="e">
        <f>#REF!</f>
        <v>#REF!</v>
      </c>
      <c r="F1529">
        <v>2177</v>
      </c>
      <c r="K1529" t="e">
        <f>#REF!</f>
        <v>#REF!</v>
      </c>
      <c r="L1529">
        <v>1719</v>
      </c>
    </row>
    <row r="1530" spans="5:12" x14ac:dyDescent="0.2">
      <c r="E1530" t="e">
        <f>#REF!</f>
        <v>#REF!</v>
      </c>
      <c r="F1530">
        <v>2178</v>
      </c>
      <c r="K1530" t="e">
        <f>#REF!</f>
        <v>#REF!</v>
      </c>
      <c r="L1530">
        <v>1720</v>
      </c>
    </row>
    <row r="1531" spans="5:12" x14ac:dyDescent="0.2">
      <c r="E1531" t="e">
        <f>#REF!</f>
        <v>#REF!</v>
      </c>
      <c r="F1531">
        <v>2179</v>
      </c>
      <c r="K1531" t="e">
        <f>#REF!</f>
        <v>#REF!</v>
      </c>
      <c r="L1531">
        <v>1721</v>
      </c>
    </row>
    <row r="1532" spans="5:12" x14ac:dyDescent="0.2">
      <c r="E1532" t="e">
        <f>#REF!</f>
        <v>#REF!</v>
      </c>
      <c r="F1532">
        <v>2180</v>
      </c>
      <c r="K1532" t="e">
        <f>#REF!</f>
        <v>#REF!</v>
      </c>
      <c r="L1532">
        <v>1722</v>
      </c>
    </row>
    <row r="1533" spans="5:12" x14ac:dyDescent="0.2">
      <c r="E1533" t="e">
        <f>#REF!</f>
        <v>#REF!</v>
      </c>
      <c r="F1533">
        <v>2181</v>
      </c>
      <c r="K1533" t="e">
        <f>#REF!</f>
        <v>#REF!</v>
      </c>
      <c r="L1533">
        <v>1723</v>
      </c>
    </row>
    <row r="1534" spans="5:12" x14ac:dyDescent="0.2">
      <c r="E1534" t="e">
        <f>#REF!</f>
        <v>#REF!</v>
      </c>
      <c r="F1534">
        <v>2182</v>
      </c>
      <c r="K1534" t="e">
        <f>#REF!</f>
        <v>#REF!</v>
      </c>
      <c r="L1534">
        <v>1724</v>
      </c>
    </row>
    <row r="1535" spans="5:12" x14ac:dyDescent="0.2">
      <c r="E1535" t="e">
        <f>#REF!</f>
        <v>#REF!</v>
      </c>
      <c r="F1535">
        <v>2183</v>
      </c>
      <c r="K1535" t="e">
        <f>#REF!</f>
        <v>#REF!</v>
      </c>
      <c r="L1535">
        <v>1725</v>
      </c>
    </row>
    <row r="1536" spans="5:12" x14ac:dyDescent="0.2">
      <c r="E1536" t="e">
        <f>#REF!</f>
        <v>#REF!</v>
      </c>
      <c r="F1536">
        <v>2184</v>
      </c>
      <c r="K1536" t="e">
        <f>#REF!</f>
        <v>#REF!</v>
      </c>
      <c r="L1536">
        <v>1726</v>
      </c>
    </row>
    <row r="1537" spans="5:12" x14ac:dyDescent="0.2">
      <c r="E1537" t="e">
        <f>#REF!</f>
        <v>#REF!</v>
      </c>
      <c r="F1537">
        <v>2185</v>
      </c>
      <c r="K1537" t="e">
        <f>#REF!</f>
        <v>#REF!</v>
      </c>
      <c r="L1537">
        <v>1727</v>
      </c>
    </row>
    <row r="1538" spans="5:12" x14ac:dyDescent="0.2">
      <c r="E1538" t="e">
        <f>#REF!</f>
        <v>#REF!</v>
      </c>
      <c r="F1538">
        <v>2186</v>
      </c>
      <c r="K1538" t="e">
        <f>#REF!</f>
        <v>#REF!</v>
      </c>
      <c r="L1538">
        <v>1728</v>
      </c>
    </row>
    <row r="1539" spans="5:12" x14ac:dyDescent="0.2">
      <c r="E1539" t="e">
        <f>#REF!</f>
        <v>#REF!</v>
      </c>
      <c r="F1539">
        <v>2190</v>
      </c>
      <c r="K1539" t="e">
        <f>#REF!</f>
        <v>#REF!</v>
      </c>
      <c r="L1539">
        <v>1729</v>
      </c>
    </row>
    <row r="1540" spans="5:12" x14ac:dyDescent="0.2">
      <c r="E1540" t="e">
        <f>#REF!</f>
        <v>#REF!</v>
      </c>
      <c r="F1540">
        <v>2191</v>
      </c>
      <c r="K1540" t="e">
        <f>#REF!</f>
        <v>#REF!</v>
      </c>
      <c r="L1540">
        <v>1730</v>
      </c>
    </row>
    <row r="1541" spans="5:12" x14ac:dyDescent="0.2">
      <c r="E1541" t="e">
        <f>#REF!</f>
        <v>#REF!</v>
      </c>
      <c r="F1541">
        <v>2192</v>
      </c>
      <c r="K1541" t="e">
        <f>#REF!</f>
        <v>#REF!</v>
      </c>
      <c r="L1541">
        <v>1731</v>
      </c>
    </row>
    <row r="1542" spans="5:12" x14ac:dyDescent="0.2">
      <c r="E1542" t="e">
        <f>#REF!</f>
        <v>#REF!</v>
      </c>
      <c r="F1542">
        <v>2193</v>
      </c>
      <c r="K1542" t="e">
        <f>#REF!</f>
        <v>#REF!</v>
      </c>
      <c r="L1542">
        <v>1732</v>
      </c>
    </row>
    <row r="1543" spans="5:12" x14ac:dyDescent="0.2">
      <c r="E1543" t="e">
        <f>#REF!</f>
        <v>#REF!</v>
      </c>
      <c r="F1543">
        <v>2194</v>
      </c>
      <c r="K1543" t="e">
        <f>#REF!</f>
        <v>#REF!</v>
      </c>
      <c r="L1543">
        <v>1733</v>
      </c>
    </row>
    <row r="1544" spans="5:12" x14ac:dyDescent="0.2">
      <c r="E1544" t="e">
        <f>#REF!</f>
        <v>#REF!</v>
      </c>
      <c r="F1544">
        <v>2195</v>
      </c>
      <c r="K1544" t="e">
        <f>#REF!</f>
        <v>#REF!</v>
      </c>
      <c r="L1544">
        <v>1734</v>
      </c>
    </row>
    <row r="1545" spans="5:12" x14ac:dyDescent="0.2">
      <c r="E1545" t="e">
        <f>#REF!</f>
        <v>#REF!</v>
      </c>
      <c r="F1545">
        <v>2196</v>
      </c>
      <c r="K1545" t="e">
        <f>#REF!</f>
        <v>#REF!</v>
      </c>
      <c r="L1545">
        <v>1735</v>
      </c>
    </row>
    <row r="1546" spans="5:12" x14ac:dyDescent="0.2">
      <c r="E1546" t="e">
        <f>#REF!</f>
        <v>#REF!</v>
      </c>
      <c r="F1546">
        <v>2197</v>
      </c>
      <c r="K1546" t="e">
        <f>#REF!</f>
        <v>#REF!</v>
      </c>
      <c r="L1546">
        <v>1736</v>
      </c>
    </row>
    <row r="1547" spans="5:12" x14ac:dyDescent="0.2">
      <c r="E1547" t="e">
        <f>#REF!</f>
        <v>#REF!</v>
      </c>
      <c r="F1547">
        <v>2198</v>
      </c>
      <c r="K1547" t="e">
        <f>#REF!</f>
        <v>#REF!</v>
      </c>
      <c r="L1547">
        <v>1737</v>
      </c>
    </row>
    <row r="1548" spans="5:12" x14ac:dyDescent="0.2">
      <c r="E1548" t="e">
        <f>#REF!</f>
        <v>#REF!</v>
      </c>
      <c r="F1548">
        <v>2199</v>
      </c>
      <c r="K1548" t="e">
        <f>#REF!</f>
        <v>#REF!</v>
      </c>
      <c r="L1548">
        <v>1738</v>
      </c>
    </row>
    <row r="1549" spans="5:12" x14ac:dyDescent="0.2">
      <c r="E1549" t="e">
        <f>#REF!</f>
        <v>#REF!</v>
      </c>
      <c r="F1549">
        <v>2203</v>
      </c>
      <c r="K1549" t="e">
        <f>#REF!</f>
        <v>#REF!</v>
      </c>
      <c r="L1549">
        <v>1739</v>
      </c>
    </row>
    <row r="1550" spans="5:12" x14ac:dyDescent="0.2">
      <c r="E1550" t="e">
        <f>#REF!</f>
        <v>#REF!</v>
      </c>
      <c r="F1550">
        <v>2204</v>
      </c>
      <c r="K1550" t="e">
        <f>#REF!</f>
        <v>#REF!</v>
      </c>
      <c r="L1550">
        <v>1740</v>
      </c>
    </row>
    <row r="1551" spans="5:12" x14ac:dyDescent="0.2">
      <c r="E1551" t="e">
        <f>#REF!</f>
        <v>#REF!</v>
      </c>
      <c r="F1551">
        <v>2205</v>
      </c>
      <c r="K1551" t="e">
        <f>#REF!</f>
        <v>#REF!</v>
      </c>
      <c r="L1551">
        <v>1741</v>
      </c>
    </row>
    <row r="1552" spans="5:12" x14ac:dyDescent="0.2">
      <c r="E1552" t="e">
        <f>#REF!</f>
        <v>#REF!</v>
      </c>
      <c r="F1552">
        <v>2206</v>
      </c>
      <c r="K1552" t="e">
        <f>#REF!</f>
        <v>#REF!</v>
      </c>
      <c r="L1552">
        <v>1742</v>
      </c>
    </row>
    <row r="1553" spans="5:12" x14ac:dyDescent="0.2">
      <c r="E1553" t="e">
        <f>#REF!</f>
        <v>#REF!</v>
      </c>
      <c r="F1553">
        <v>2207</v>
      </c>
      <c r="K1553" t="e">
        <f>#REF!</f>
        <v>#REF!</v>
      </c>
      <c r="L1553">
        <v>1743</v>
      </c>
    </row>
    <row r="1554" spans="5:12" x14ac:dyDescent="0.2">
      <c r="E1554" t="e">
        <f>#REF!</f>
        <v>#REF!</v>
      </c>
      <c r="F1554">
        <v>2208</v>
      </c>
      <c r="K1554" t="e">
        <f>#REF!</f>
        <v>#REF!</v>
      </c>
      <c r="L1554">
        <v>1744</v>
      </c>
    </row>
    <row r="1555" spans="5:12" x14ac:dyDescent="0.2">
      <c r="E1555" t="e">
        <f>#REF!</f>
        <v>#REF!</v>
      </c>
      <c r="F1555">
        <v>2209</v>
      </c>
      <c r="K1555" t="e">
        <f>#REF!</f>
        <v>#REF!</v>
      </c>
      <c r="L1555">
        <v>1745</v>
      </c>
    </row>
    <row r="1556" spans="5:12" x14ac:dyDescent="0.2">
      <c r="E1556" t="e">
        <f>#REF!</f>
        <v>#REF!</v>
      </c>
      <c r="F1556">
        <v>2210</v>
      </c>
      <c r="K1556" t="e">
        <f>#REF!</f>
        <v>#REF!</v>
      </c>
      <c r="L1556">
        <v>1746</v>
      </c>
    </row>
    <row r="1557" spans="5:12" x14ac:dyDescent="0.2">
      <c r="E1557" t="e">
        <f>#REF!</f>
        <v>#REF!</v>
      </c>
      <c r="F1557">
        <v>2211</v>
      </c>
      <c r="K1557" t="e">
        <f>#REF!</f>
        <v>#REF!</v>
      </c>
      <c r="L1557">
        <v>1747</v>
      </c>
    </row>
    <row r="1558" spans="5:12" x14ac:dyDescent="0.2">
      <c r="E1558" t="e">
        <f>#REF!</f>
        <v>#REF!</v>
      </c>
      <c r="F1558">
        <v>2212</v>
      </c>
      <c r="K1558" t="e">
        <f>#REF!</f>
        <v>#REF!</v>
      </c>
      <c r="L1558">
        <v>1748</v>
      </c>
    </row>
    <row r="1559" spans="5:12" x14ac:dyDescent="0.2">
      <c r="E1559" t="e">
        <f>#REF!</f>
        <v>#REF!</v>
      </c>
      <c r="F1559">
        <v>2216</v>
      </c>
      <c r="K1559" t="e">
        <f>#REF!</f>
        <v>#REF!</v>
      </c>
      <c r="L1559">
        <v>1749</v>
      </c>
    </row>
    <row r="1560" spans="5:12" x14ac:dyDescent="0.2">
      <c r="E1560" t="e">
        <f>#REF!</f>
        <v>#REF!</v>
      </c>
      <c r="F1560">
        <v>2217</v>
      </c>
      <c r="K1560" t="e">
        <f>#REF!</f>
        <v>#REF!</v>
      </c>
      <c r="L1560">
        <v>1750</v>
      </c>
    </row>
    <row r="1561" spans="5:12" x14ac:dyDescent="0.2">
      <c r="E1561" t="e">
        <f>#REF!</f>
        <v>#REF!</v>
      </c>
      <c r="F1561">
        <v>2218</v>
      </c>
      <c r="K1561" t="e">
        <f>#REF!</f>
        <v>#REF!</v>
      </c>
      <c r="L1561">
        <v>1751</v>
      </c>
    </row>
    <row r="1562" spans="5:12" x14ac:dyDescent="0.2">
      <c r="E1562" t="e">
        <f>#REF!</f>
        <v>#REF!</v>
      </c>
      <c r="F1562">
        <v>2219</v>
      </c>
      <c r="K1562" t="e">
        <f>#REF!</f>
        <v>#REF!</v>
      </c>
      <c r="L1562">
        <v>1752</v>
      </c>
    </row>
    <row r="1563" spans="5:12" x14ac:dyDescent="0.2">
      <c r="E1563" t="e">
        <f>#REF!</f>
        <v>#REF!</v>
      </c>
      <c r="F1563">
        <v>2220</v>
      </c>
      <c r="K1563" t="e">
        <f>#REF!</f>
        <v>#REF!</v>
      </c>
      <c r="L1563">
        <v>1753</v>
      </c>
    </row>
    <row r="1564" spans="5:12" x14ac:dyDescent="0.2">
      <c r="E1564" t="e">
        <f>#REF!</f>
        <v>#REF!</v>
      </c>
      <c r="F1564">
        <v>2221</v>
      </c>
      <c r="K1564" t="e">
        <f>#REF!</f>
        <v>#REF!</v>
      </c>
      <c r="L1564">
        <v>1754</v>
      </c>
    </row>
    <row r="1565" spans="5:12" x14ac:dyDescent="0.2">
      <c r="E1565" t="e">
        <f>#REF!</f>
        <v>#REF!</v>
      </c>
      <c r="F1565">
        <v>2222</v>
      </c>
      <c r="K1565" t="e">
        <f>#REF!</f>
        <v>#REF!</v>
      </c>
      <c r="L1565">
        <v>1755</v>
      </c>
    </row>
    <row r="1566" spans="5:12" x14ac:dyDescent="0.2">
      <c r="E1566" t="e">
        <f>#REF!</f>
        <v>#REF!</v>
      </c>
      <c r="F1566">
        <v>2223</v>
      </c>
      <c r="K1566" t="e">
        <f>#REF!</f>
        <v>#REF!</v>
      </c>
      <c r="L1566">
        <v>1756</v>
      </c>
    </row>
    <row r="1567" spans="5:12" x14ac:dyDescent="0.2">
      <c r="E1567" t="e">
        <f>#REF!</f>
        <v>#REF!</v>
      </c>
      <c r="F1567">
        <v>2224</v>
      </c>
      <c r="K1567" t="e">
        <f>#REF!</f>
        <v>#REF!</v>
      </c>
      <c r="L1567">
        <v>1757</v>
      </c>
    </row>
    <row r="1568" spans="5:12" x14ac:dyDescent="0.2">
      <c r="E1568" t="e">
        <f>#REF!</f>
        <v>#REF!</v>
      </c>
      <c r="F1568">
        <v>2225</v>
      </c>
      <c r="K1568" t="e">
        <f>#REF!</f>
        <v>#REF!</v>
      </c>
      <c r="L1568">
        <v>1758</v>
      </c>
    </row>
    <row r="1569" spans="5:12" x14ac:dyDescent="0.2">
      <c r="E1569" t="e">
        <f>#REF!</f>
        <v>#REF!</v>
      </c>
      <c r="F1569">
        <v>2229</v>
      </c>
      <c r="K1569" t="e">
        <f>#REF!</f>
        <v>#REF!</v>
      </c>
      <c r="L1569">
        <v>1759</v>
      </c>
    </row>
    <row r="1570" spans="5:12" x14ac:dyDescent="0.2">
      <c r="E1570" t="e">
        <f>#REF!</f>
        <v>#REF!</v>
      </c>
      <c r="F1570">
        <v>2230</v>
      </c>
      <c r="K1570" t="e">
        <f>#REF!</f>
        <v>#REF!</v>
      </c>
      <c r="L1570">
        <v>1760</v>
      </c>
    </row>
    <row r="1571" spans="5:12" x14ac:dyDescent="0.2">
      <c r="E1571" t="e">
        <f>#REF!</f>
        <v>#REF!</v>
      </c>
      <c r="F1571">
        <v>2231</v>
      </c>
      <c r="K1571" t="e">
        <f>#REF!</f>
        <v>#REF!</v>
      </c>
      <c r="L1571">
        <v>1761</v>
      </c>
    </row>
    <row r="1572" spans="5:12" x14ac:dyDescent="0.2">
      <c r="E1572" t="e">
        <f>#REF!</f>
        <v>#REF!</v>
      </c>
      <c r="F1572">
        <v>2232</v>
      </c>
      <c r="K1572" t="e">
        <f>#REF!</f>
        <v>#REF!</v>
      </c>
      <c r="L1572">
        <v>1762</v>
      </c>
    </row>
    <row r="1573" spans="5:12" x14ac:dyDescent="0.2">
      <c r="E1573" t="e">
        <f>#REF!</f>
        <v>#REF!</v>
      </c>
      <c r="F1573">
        <v>2233</v>
      </c>
      <c r="K1573" t="e">
        <f>#REF!</f>
        <v>#REF!</v>
      </c>
      <c r="L1573">
        <v>1763</v>
      </c>
    </row>
    <row r="1574" spans="5:12" x14ac:dyDescent="0.2">
      <c r="E1574" t="e">
        <f>#REF!</f>
        <v>#REF!</v>
      </c>
      <c r="F1574">
        <v>2234</v>
      </c>
      <c r="K1574" t="e">
        <f>#REF!</f>
        <v>#REF!</v>
      </c>
      <c r="L1574">
        <v>1764</v>
      </c>
    </row>
    <row r="1575" spans="5:12" x14ac:dyDescent="0.2">
      <c r="E1575" t="e">
        <f>#REF!</f>
        <v>#REF!</v>
      </c>
      <c r="F1575">
        <v>2235</v>
      </c>
      <c r="K1575" t="e">
        <f>#REF!</f>
        <v>#REF!</v>
      </c>
      <c r="L1575">
        <v>1765</v>
      </c>
    </row>
    <row r="1576" spans="5:12" x14ac:dyDescent="0.2">
      <c r="E1576" t="e">
        <f>#REF!</f>
        <v>#REF!</v>
      </c>
      <c r="F1576">
        <v>2236</v>
      </c>
      <c r="K1576" t="e">
        <f>#REF!</f>
        <v>#REF!</v>
      </c>
      <c r="L1576">
        <v>1766</v>
      </c>
    </row>
    <row r="1577" spans="5:12" x14ac:dyDescent="0.2">
      <c r="E1577" t="e">
        <f>#REF!</f>
        <v>#REF!</v>
      </c>
      <c r="F1577">
        <v>2237</v>
      </c>
      <c r="K1577" t="e">
        <f>#REF!</f>
        <v>#REF!</v>
      </c>
      <c r="L1577">
        <v>1767</v>
      </c>
    </row>
    <row r="1578" spans="5:12" x14ac:dyDescent="0.2">
      <c r="E1578" t="e">
        <f>#REF!</f>
        <v>#REF!</v>
      </c>
      <c r="F1578">
        <v>2238</v>
      </c>
      <c r="K1578" t="e">
        <f>#REF!</f>
        <v>#REF!</v>
      </c>
      <c r="L1578">
        <v>1768</v>
      </c>
    </row>
    <row r="1579" spans="5:12" x14ac:dyDescent="0.2">
      <c r="E1579" t="e">
        <f>#REF!</f>
        <v>#REF!</v>
      </c>
      <c r="F1579">
        <v>2242</v>
      </c>
      <c r="K1579" t="e">
        <f>#REF!</f>
        <v>#REF!</v>
      </c>
      <c r="L1579">
        <v>1769</v>
      </c>
    </row>
    <row r="1580" spans="5:12" x14ac:dyDescent="0.2">
      <c r="E1580" t="e">
        <f>#REF!</f>
        <v>#REF!</v>
      </c>
      <c r="F1580">
        <v>2243</v>
      </c>
      <c r="K1580" t="e">
        <f>#REF!</f>
        <v>#REF!</v>
      </c>
      <c r="L1580">
        <v>1770</v>
      </c>
    </row>
    <row r="1581" spans="5:12" x14ac:dyDescent="0.2">
      <c r="E1581" t="e">
        <f>#REF!</f>
        <v>#REF!</v>
      </c>
      <c r="F1581">
        <v>2244</v>
      </c>
      <c r="K1581" t="e">
        <f>#REF!</f>
        <v>#REF!</v>
      </c>
      <c r="L1581">
        <v>1771</v>
      </c>
    </row>
    <row r="1582" spans="5:12" x14ac:dyDescent="0.2">
      <c r="E1582" t="e">
        <f>#REF!</f>
        <v>#REF!</v>
      </c>
      <c r="F1582">
        <v>2245</v>
      </c>
      <c r="K1582" t="e">
        <f>#REF!</f>
        <v>#REF!</v>
      </c>
      <c r="L1582">
        <v>1772</v>
      </c>
    </row>
    <row r="1583" spans="5:12" x14ac:dyDescent="0.2">
      <c r="E1583" t="e">
        <f>#REF!</f>
        <v>#REF!</v>
      </c>
      <c r="F1583">
        <v>2246</v>
      </c>
      <c r="K1583" t="e">
        <f>#REF!</f>
        <v>#REF!</v>
      </c>
      <c r="L1583">
        <v>1773</v>
      </c>
    </row>
    <row r="1584" spans="5:12" x14ac:dyDescent="0.2">
      <c r="E1584" t="e">
        <f>#REF!</f>
        <v>#REF!</v>
      </c>
      <c r="F1584">
        <v>2247</v>
      </c>
      <c r="K1584" t="e">
        <f>#REF!</f>
        <v>#REF!</v>
      </c>
      <c r="L1584">
        <v>1774</v>
      </c>
    </row>
    <row r="1585" spans="5:12" x14ac:dyDescent="0.2">
      <c r="E1585" t="e">
        <f>#REF!</f>
        <v>#REF!</v>
      </c>
      <c r="F1585">
        <v>2248</v>
      </c>
      <c r="K1585" t="e">
        <f>#REF!</f>
        <v>#REF!</v>
      </c>
      <c r="L1585">
        <v>1775</v>
      </c>
    </row>
    <row r="1586" spans="5:12" x14ac:dyDescent="0.2">
      <c r="E1586" t="e">
        <f>#REF!</f>
        <v>#REF!</v>
      </c>
      <c r="F1586">
        <v>2249</v>
      </c>
      <c r="K1586" t="e">
        <f>#REF!</f>
        <v>#REF!</v>
      </c>
      <c r="L1586">
        <v>1776</v>
      </c>
    </row>
    <row r="1587" spans="5:12" x14ac:dyDescent="0.2">
      <c r="E1587" t="e">
        <f>#REF!</f>
        <v>#REF!</v>
      </c>
      <c r="F1587">
        <v>2250</v>
      </c>
      <c r="K1587" t="e">
        <f>#REF!</f>
        <v>#REF!</v>
      </c>
      <c r="L1587">
        <v>1777</v>
      </c>
    </row>
    <row r="1588" spans="5:12" x14ac:dyDescent="0.2">
      <c r="E1588" t="e">
        <f>#REF!</f>
        <v>#REF!</v>
      </c>
      <c r="F1588">
        <v>2251</v>
      </c>
      <c r="K1588" t="e">
        <f>#REF!</f>
        <v>#REF!</v>
      </c>
      <c r="L1588">
        <v>1778</v>
      </c>
    </row>
    <row r="1589" spans="5:12" x14ac:dyDescent="0.2">
      <c r="E1589" t="e">
        <f>#REF!</f>
        <v>#REF!</v>
      </c>
      <c r="F1589">
        <v>2255</v>
      </c>
      <c r="K1589" t="e">
        <f>#REF!</f>
        <v>#REF!</v>
      </c>
      <c r="L1589">
        <v>1779</v>
      </c>
    </row>
    <row r="1590" spans="5:12" x14ac:dyDescent="0.2">
      <c r="E1590" t="e">
        <f>#REF!</f>
        <v>#REF!</v>
      </c>
      <c r="F1590">
        <v>2256</v>
      </c>
      <c r="K1590" t="e">
        <f>#REF!</f>
        <v>#REF!</v>
      </c>
      <c r="L1590">
        <v>1780</v>
      </c>
    </row>
    <row r="1591" spans="5:12" x14ac:dyDescent="0.2">
      <c r="E1591" t="e">
        <f>#REF!</f>
        <v>#REF!</v>
      </c>
      <c r="F1591">
        <v>2257</v>
      </c>
      <c r="K1591" t="e">
        <f>#REF!</f>
        <v>#REF!</v>
      </c>
      <c r="L1591">
        <v>1781</v>
      </c>
    </row>
    <row r="1592" spans="5:12" x14ac:dyDescent="0.2">
      <c r="E1592" t="e">
        <f>#REF!</f>
        <v>#REF!</v>
      </c>
      <c r="F1592">
        <v>2258</v>
      </c>
      <c r="K1592" t="e">
        <f>#REF!</f>
        <v>#REF!</v>
      </c>
      <c r="L1592">
        <v>1782</v>
      </c>
    </row>
    <row r="1593" spans="5:12" x14ac:dyDescent="0.2">
      <c r="E1593" t="e">
        <f>#REF!</f>
        <v>#REF!</v>
      </c>
      <c r="F1593">
        <v>2259</v>
      </c>
      <c r="K1593" t="e">
        <f>#REF!</f>
        <v>#REF!</v>
      </c>
      <c r="L1593">
        <v>1783</v>
      </c>
    </row>
    <row r="1594" spans="5:12" x14ac:dyDescent="0.2">
      <c r="E1594" t="e">
        <f>#REF!</f>
        <v>#REF!</v>
      </c>
      <c r="F1594">
        <v>2260</v>
      </c>
      <c r="K1594" t="e">
        <f>#REF!</f>
        <v>#REF!</v>
      </c>
      <c r="L1594">
        <v>1784</v>
      </c>
    </row>
    <row r="1595" spans="5:12" x14ac:dyDescent="0.2">
      <c r="E1595" t="e">
        <f>#REF!</f>
        <v>#REF!</v>
      </c>
      <c r="F1595">
        <v>2261</v>
      </c>
      <c r="K1595" t="e">
        <f>#REF!</f>
        <v>#REF!</v>
      </c>
      <c r="L1595">
        <v>1785</v>
      </c>
    </row>
    <row r="1596" spans="5:12" x14ac:dyDescent="0.2">
      <c r="E1596" t="e">
        <f>#REF!</f>
        <v>#REF!</v>
      </c>
      <c r="F1596">
        <v>2262</v>
      </c>
      <c r="K1596" t="e">
        <f>#REF!</f>
        <v>#REF!</v>
      </c>
      <c r="L1596">
        <v>1786</v>
      </c>
    </row>
    <row r="1597" spans="5:12" x14ac:dyDescent="0.2">
      <c r="E1597" t="e">
        <f>#REF!</f>
        <v>#REF!</v>
      </c>
      <c r="F1597">
        <v>2263</v>
      </c>
      <c r="K1597" t="e">
        <f>#REF!</f>
        <v>#REF!</v>
      </c>
      <c r="L1597">
        <v>1787</v>
      </c>
    </row>
    <row r="1598" spans="5:12" x14ac:dyDescent="0.2">
      <c r="E1598" t="e">
        <f>#REF!</f>
        <v>#REF!</v>
      </c>
      <c r="F1598">
        <v>2264</v>
      </c>
      <c r="K1598" t="e">
        <f>#REF!</f>
        <v>#REF!</v>
      </c>
      <c r="L1598">
        <v>1788</v>
      </c>
    </row>
    <row r="1599" spans="5:12" x14ac:dyDescent="0.2">
      <c r="E1599" t="e">
        <f>#REF!</f>
        <v>#REF!</v>
      </c>
      <c r="F1599">
        <v>2268</v>
      </c>
      <c r="K1599" t="e">
        <f>#REF!</f>
        <v>#REF!</v>
      </c>
      <c r="L1599">
        <v>1789</v>
      </c>
    </row>
    <row r="1600" spans="5:12" x14ac:dyDescent="0.2">
      <c r="E1600" t="e">
        <f>#REF!</f>
        <v>#REF!</v>
      </c>
      <c r="F1600">
        <v>2269</v>
      </c>
      <c r="K1600" t="e">
        <f>#REF!</f>
        <v>#REF!</v>
      </c>
      <c r="L1600">
        <v>1790</v>
      </c>
    </row>
    <row r="1601" spans="5:12" x14ac:dyDescent="0.2">
      <c r="E1601" t="e">
        <f>#REF!</f>
        <v>#REF!</v>
      </c>
      <c r="F1601">
        <v>2270</v>
      </c>
      <c r="K1601" t="e">
        <f>#REF!</f>
        <v>#REF!</v>
      </c>
      <c r="L1601">
        <v>1791</v>
      </c>
    </row>
    <row r="1602" spans="5:12" x14ac:dyDescent="0.2">
      <c r="E1602" t="e">
        <f>#REF!</f>
        <v>#REF!</v>
      </c>
      <c r="F1602">
        <v>2271</v>
      </c>
      <c r="K1602" t="e">
        <f>#REF!</f>
        <v>#REF!</v>
      </c>
      <c r="L1602">
        <v>1792</v>
      </c>
    </row>
    <row r="1603" spans="5:12" x14ac:dyDescent="0.2">
      <c r="E1603" t="e">
        <f>#REF!</f>
        <v>#REF!</v>
      </c>
      <c r="F1603">
        <v>2272</v>
      </c>
      <c r="K1603" t="e">
        <f>#REF!</f>
        <v>#REF!</v>
      </c>
      <c r="L1603">
        <v>1793</v>
      </c>
    </row>
    <row r="1604" spans="5:12" x14ac:dyDescent="0.2">
      <c r="E1604" t="e">
        <f>#REF!</f>
        <v>#REF!</v>
      </c>
      <c r="F1604">
        <v>2273</v>
      </c>
      <c r="K1604" t="e">
        <f>#REF!</f>
        <v>#REF!</v>
      </c>
      <c r="L1604">
        <v>1794</v>
      </c>
    </row>
    <row r="1605" spans="5:12" x14ac:dyDescent="0.2">
      <c r="E1605" t="e">
        <f>#REF!</f>
        <v>#REF!</v>
      </c>
      <c r="F1605">
        <v>2274</v>
      </c>
      <c r="K1605" t="e">
        <f>#REF!</f>
        <v>#REF!</v>
      </c>
      <c r="L1605">
        <v>1795</v>
      </c>
    </row>
    <row r="1606" spans="5:12" x14ac:dyDescent="0.2">
      <c r="E1606" t="e">
        <f>#REF!</f>
        <v>#REF!</v>
      </c>
      <c r="F1606">
        <v>2275</v>
      </c>
      <c r="K1606" t="e">
        <f>#REF!</f>
        <v>#REF!</v>
      </c>
      <c r="L1606">
        <v>1796</v>
      </c>
    </row>
    <row r="1607" spans="5:12" x14ac:dyDescent="0.2">
      <c r="E1607" t="e">
        <f>#REF!</f>
        <v>#REF!</v>
      </c>
      <c r="F1607">
        <v>2276</v>
      </c>
      <c r="K1607" t="e">
        <f>#REF!</f>
        <v>#REF!</v>
      </c>
      <c r="L1607">
        <v>1797</v>
      </c>
    </row>
    <row r="1608" spans="5:12" x14ac:dyDescent="0.2">
      <c r="E1608" t="e">
        <f>#REF!</f>
        <v>#REF!</v>
      </c>
      <c r="F1608">
        <v>2277</v>
      </c>
      <c r="K1608" t="e">
        <f>#REF!</f>
        <v>#REF!</v>
      </c>
      <c r="L1608">
        <v>1798</v>
      </c>
    </row>
    <row r="1609" spans="5:12" x14ac:dyDescent="0.2">
      <c r="E1609" t="e">
        <f>#REF!</f>
        <v>#REF!</v>
      </c>
      <c r="F1609">
        <v>2281</v>
      </c>
      <c r="K1609" t="e">
        <f>#REF!</f>
        <v>#REF!</v>
      </c>
      <c r="L1609">
        <v>1799</v>
      </c>
    </row>
    <row r="1610" spans="5:12" x14ac:dyDescent="0.2">
      <c r="E1610" t="e">
        <f>#REF!</f>
        <v>#REF!</v>
      </c>
      <c r="F1610">
        <v>2282</v>
      </c>
      <c r="K1610" t="e">
        <f>#REF!</f>
        <v>#REF!</v>
      </c>
      <c r="L1610">
        <v>1800</v>
      </c>
    </row>
    <row r="1611" spans="5:12" x14ac:dyDescent="0.2">
      <c r="E1611" t="e">
        <f>#REF!</f>
        <v>#REF!</v>
      </c>
      <c r="F1611">
        <v>2283</v>
      </c>
      <c r="K1611" t="e">
        <f>#REF!</f>
        <v>#REF!</v>
      </c>
      <c r="L1611">
        <v>1801</v>
      </c>
    </row>
    <row r="1612" spans="5:12" x14ac:dyDescent="0.2">
      <c r="E1612" t="e">
        <f>#REF!</f>
        <v>#REF!</v>
      </c>
      <c r="F1612">
        <v>2284</v>
      </c>
      <c r="K1612" t="e">
        <f>#REF!</f>
        <v>#REF!</v>
      </c>
      <c r="L1612">
        <v>1802</v>
      </c>
    </row>
    <row r="1613" spans="5:12" x14ac:dyDescent="0.2">
      <c r="E1613" t="e">
        <f>#REF!</f>
        <v>#REF!</v>
      </c>
      <c r="F1613">
        <v>2285</v>
      </c>
      <c r="K1613" t="e">
        <f>#REF!</f>
        <v>#REF!</v>
      </c>
      <c r="L1613">
        <v>1803</v>
      </c>
    </row>
    <row r="1614" spans="5:12" x14ac:dyDescent="0.2">
      <c r="E1614" t="e">
        <f>#REF!</f>
        <v>#REF!</v>
      </c>
      <c r="F1614">
        <v>2286</v>
      </c>
      <c r="K1614" t="e">
        <f>#REF!</f>
        <v>#REF!</v>
      </c>
      <c r="L1614">
        <v>1804</v>
      </c>
    </row>
    <row r="1615" spans="5:12" x14ac:dyDescent="0.2">
      <c r="E1615" t="e">
        <f>#REF!</f>
        <v>#REF!</v>
      </c>
      <c r="F1615">
        <v>2287</v>
      </c>
      <c r="K1615" t="e">
        <f>#REF!</f>
        <v>#REF!</v>
      </c>
      <c r="L1615">
        <v>1805</v>
      </c>
    </row>
    <row r="1616" spans="5:12" x14ac:dyDescent="0.2">
      <c r="E1616" t="e">
        <f>#REF!</f>
        <v>#REF!</v>
      </c>
      <c r="F1616">
        <v>2288</v>
      </c>
      <c r="K1616" t="e">
        <f>#REF!</f>
        <v>#REF!</v>
      </c>
      <c r="L1616">
        <v>1806</v>
      </c>
    </row>
    <row r="1617" spans="5:12" x14ac:dyDescent="0.2">
      <c r="E1617" t="e">
        <f>#REF!</f>
        <v>#REF!</v>
      </c>
      <c r="F1617">
        <v>2289</v>
      </c>
      <c r="K1617" t="e">
        <f>#REF!</f>
        <v>#REF!</v>
      </c>
      <c r="L1617">
        <v>1807</v>
      </c>
    </row>
    <row r="1618" spans="5:12" x14ac:dyDescent="0.2">
      <c r="E1618" t="e">
        <f>#REF!</f>
        <v>#REF!</v>
      </c>
      <c r="F1618">
        <v>2290</v>
      </c>
      <c r="K1618" t="e">
        <f>#REF!</f>
        <v>#REF!</v>
      </c>
      <c r="L1618">
        <v>1808</v>
      </c>
    </row>
    <row r="1619" spans="5:12" x14ac:dyDescent="0.2">
      <c r="E1619" t="e">
        <f>#REF!</f>
        <v>#REF!</v>
      </c>
      <c r="F1619">
        <v>2294</v>
      </c>
      <c r="K1619" t="e">
        <f>#REF!</f>
        <v>#REF!</v>
      </c>
      <c r="L1619">
        <v>1809</v>
      </c>
    </row>
    <row r="1620" spans="5:12" x14ac:dyDescent="0.2">
      <c r="E1620" t="e">
        <f>#REF!</f>
        <v>#REF!</v>
      </c>
      <c r="F1620">
        <v>2295</v>
      </c>
      <c r="K1620" t="e">
        <f>#REF!</f>
        <v>#REF!</v>
      </c>
      <c r="L1620">
        <v>1810</v>
      </c>
    </row>
    <row r="1621" spans="5:12" x14ac:dyDescent="0.2">
      <c r="E1621" t="e">
        <f>#REF!</f>
        <v>#REF!</v>
      </c>
      <c r="F1621">
        <v>2296</v>
      </c>
      <c r="K1621" t="e">
        <f>#REF!</f>
        <v>#REF!</v>
      </c>
      <c r="L1621">
        <v>1811</v>
      </c>
    </row>
    <row r="1622" spans="5:12" x14ac:dyDescent="0.2">
      <c r="E1622" t="e">
        <f>#REF!</f>
        <v>#REF!</v>
      </c>
      <c r="F1622">
        <v>2297</v>
      </c>
      <c r="K1622" t="e">
        <f>#REF!</f>
        <v>#REF!</v>
      </c>
      <c r="L1622">
        <v>1812</v>
      </c>
    </row>
    <row r="1623" spans="5:12" x14ac:dyDescent="0.2">
      <c r="E1623" t="e">
        <f>#REF!</f>
        <v>#REF!</v>
      </c>
      <c r="F1623">
        <v>2298</v>
      </c>
      <c r="K1623" t="e">
        <f>#REF!</f>
        <v>#REF!</v>
      </c>
      <c r="L1623">
        <v>1813</v>
      </c>
    </row>
    <row r="1624" spans="5:12" x14ac:dyDescent="0.2">
      <c r="E1624" t="e">
        <f>#REF!</f>
        <v>#REF!</v>
      </c>
      <c r="F1624">
        <v>2299</v>
      </c>
      <c r="K1624" t="e">
        <f>#REF!</f>
        <v>#REF!</v>
      </c>
      <c r="L1624">
        <v>1814</v>
      </c>
    </row>
    <row r="1625" spans="5:12" x14ac:dyDescent="0.2">
      <c r="E1625" t="e">
        <f>#REF!</f>
        <v>#REF!</v>
      </c>
      <c r="F1625">
        <v>2300</v>
      </c>
      <c r="K1625" t="e">
        <f>#REF!</f>
        <v>#REF!</v>
      </c>
      <c r="L1625">
        <v>1815</v>
      </c>
    </row>
    <row r="1626" spans="5:12" x14ac:dyDescent="0.2">
      <c r="E1626" t="e">
        <f>#REF!</f>
        <v>#REF!</v>
      </c>
      <c r="F1626">
        <v>2301</v>
      </c>
      <c r="K1626" t="e">
        <f>#REF!</f>
        <v>#REF!</v>
      </c>
      <c r="L1626">
        <v>1816</v>
      </c>
    </row>
    <row r="1627" spans="5:12" x14ac:dyDescent="0.2">
      <c r="E1627" t="e">
        <f>#REF!</f>
        <v>#REF!</v>
      </c>
      <c r="F1627">
        <v>2302</v>
      </c>
      <c r="K1627" t="e">
        <f>#REF!</f>
        <v>#REF!</v>
      </c>
      <c r="L1627">
        <v>1817</v>
      </c>
    </row>
    <row r="1628" spans="5:12" x14ac:dyDescent="0.2">
      <c r="E1628" t="e">
        <f>#REF!</f>
        <v>#REF!</v>
      </c>
      <c r="F1628">
        <v>2303</v>
      </c>
      <c r="K1628" t="e">
        <f>#REF!</f>
        <v>#REF!</v>
      </c>
      <c r="L1628">
        <v>1818</v>
      </c>
    </row>
    <row r="1629" spans="5:12" x14ac:dyDescent="0.2">
      <c r="E1629" t="e">
        <f>#REF!</f>
        <v>#REF!</v>
      </c>
      <c r="F1629">
        <v>2307</v>
      </c>
      <c r="K1629" t="e">
        <f>#REF!</f>
        <v>#REF!</v>
      </c>
      <c r="L1629">
        <v>1819</v>
      </c>
    </row>
    <row r="1630" spans="5:12" x14ac:dyDescent="0.2">
      <c r="E1630" t="e">
        <f>#REF!</f>
        <v>#REF!</v>
      </c>
      <c r="F1630">
        <v>2308</v>
      </c>
      <c r="K1630" t="e">
        <f>#REF!</f>
        <v>#REF!</v>
      </c>
      <c r="L1630">
        <v>1820</v>
      </c>
    </row>
    <row r="1631" spans="5:12" x14ac:dyDescent="0.2">
      <c r="E1631" t="e">
        <f>#REF!</f>
        <v>#REF!</v>
      </c>
      <c r="F1631">
        <v>2309</v>
      </c>
      <c r="K1631" t="e">
        <f>#REF!</f>
        <v>#REF!</v>
      </c>
      <c r="L1631">
        <v>1821</v>
      </c>
    </row>
    <row r="1632" spans="5:12" x14ac:dyDescent="0.2">
      <c r="E1632" t="e">
        <f>#REF!</f>
        <v>#REF!</v>
      </c>
      <c r="F1632">
        <v>2310</v>
      </c>
      <c r="K1632" t="e">
        <f>#REF!</f>
        <v>#REF!</v>
      </c>
      <c r="L1632">
        <v>1822</v>
      </c>
    </row>
    <row r="1633" spans="5:12" x14ac:dyDescent="0.2">
      <c r="E1633" t="e">
        <f>#REF!</f>
        <v>#REF!</v>
      </c>
      <c r="F1633">
        <v>2311</v>
      </c>
      <c r="K1633" t="e">
        <f>#REF!</f>
        <v>#REF!</v>
      </c>
      <c r="L1633">
        <v>1823</v>
      </c>
    </row>
    <row r="1634" spans="5:12" x14ac:dyDescent="0.2">
      <c r="E1634" t="e">
        <f>#REF!</f>
        <v>#REF!</v>
      </c>
      <c r="F1634">
        <v>2312</v>
      </c>
      <c r="K1634" t="e">
        <f>#REF!</f>
        <v>#REF!</v>
      </c>
      <c r="L1634">
        <v>1824</v>
      </c>
    </row>
    <row r="1635" spans="5:12" x14ac:dyDescent="0.2">
      <c r="E1635" t="e">
        <f>#REF!</f>
        <v>#REF!</v>
      </c>
      <c r="F1635">
        <v>2313</v>
      </c>
      <c r="K1635" t="e">
        <f>#REF!</f>
        <v>#REF!</v>
      </c>
      <c r="L1635">
        <v>1825</v>
      </c>
    </row>
    <row r="1636" spans="5:12" x14ac:dyDescent="0.2">
      <c r="E1636" t="e">
        <f>#REF!</f>
        <v>#REF!</v>
      </c>
      <c r="F1636">
        <v>2314</v>
      </c>
      <c r="K1636" t="e">
        <f>#REF!</f>
        <v>#REF!</v>
      </c>
      <c r="L1636">
        <v>1826</v>
      </c>
    </row>
    <row r="1637" spans="5:12" x14ac:dyDescent="0.2">
      <c r="E1637" t="e">
        <f>#REF!</f>
        <v>#REF!</v>
      </c>
      <c r="F1637">
        <v>2315</v>
      </c>
      <c r="K1637" t="e">
        <f>#REF!</f>
        <v>#REF!</v>
      </c>
      <c r="L1637">
        <v>1827</v>
      </c>
    </row>
    <row r="1638" spans="5:12" x14ac:dyDescent="0.2">
      <c r="E1638" t="e">
        <f>#REF!</f>
        <v>#REF!</v>
      </c>
      <c r="F1638">
        <v>2316</v>
      </c>
      <c r="K1638" t="e">
        <f>#REF!</f>
        <v>#REF!</v>
      </c>
      <c r="L1638">
        <v>1828</v>
      </c>
    </row>
    <row r="1639" spans="5:12" x14ac:dyDescent="0.2">
      <c r="E1639" t="e">
        <f>#REF!</f>
        <v>#REF!</v>
      </c>
      <c r="F1639">
        <v>2320</v>
      </c>
      <c r="K1639" t="e">
        <f>#REF!</f>
        <v>#REF!</v>
      </c>
      <c r="L1639">
        <v>1829</v>
      </c>
    </row>
    <row r="1640" spans="5:12" x14ac:dyDescent="0.2">
      <c r="E1640" t="e">
        <f>#REF!</f>
        <v>#REF!</v>
      </c>
      <c r="F1640">
        <v>2321</v>
      </c>
      <c r="K1640" t="e">
        <f>#REF!</f>
        <v>#REF!</v>
      </c>
      <c r="L1640">
        <v>1830</v>
      </c>
    </row>
    <row r="1641" spans="5:12" x14ac:dyDescent="0.2">
      <c r="E1641" t="e">
        <f>#REF!</f>
        <v>#REF!</v>
      </c>
      <c r="F1641">
        <v>2322</v>
      </c>
      <c r="K1641" t="e">
        <f>#REF!</f>
        <v>#REF!</v>
      </c>
      <c r="L1641">
        <v>1831</v>
      </c>
    </row>
    <row r="1642" spans="5:12" x14ac:dyDescent="0.2">
      <c r="E1642" t="e">
        <f>#REF!</f>
        <v>#REF!</v>
      </c>
      <c r="F1642">
        <v>2323</v>
      </c>
      <c r="K1642" t="e">
        <f>#REF!</f>
        <v>#REF!</v>
      </c>
      <c r="L1642">
        <v>1832</v>
      </c>
    </row>
    <row r="1643" spans="5:12" x14ac:dyDescent="0.2">
      <c r="E1643" t="e">
        <f>#REF!</f>
        <v>#REF!</v>
      </c>
      <c r="F1643">
        <v>2324</v>
      </c>
      <c r="K1643" t="e">
        <f>#REF!</f>
        <v>#REF!</v>
      </c>
      <c r="L1643">
        <v>1833</v>
      </c>
    </row>
    <row r="1644" spans="5:12" x14ac:dyDescent="0.2">
      <c r="E1644" t="e">
        <f>#REF!</f>
        <v>#REF!</v>
      </c>
      <c r="F1644">
        <v>2325</v>
      </c>
      <c r="K1644" t="e">
        <f>#REF!</f>
        <v>#REF!</v>
      </c>
      <c r="L1644">
        <v>1834</v>
      </c>
    </row>
    <row r="1645" spans="5:12" x14ac:dyDescent="0.2">
      <c r="E1645" t="e">
        <f>#REF!</f>
        <v>#REF!</v>
      </c>
      <c r="F1645">
        <v>2326</v>
      </c>
      <c r="K1645" t="e">
        <f>#REF!</f>
        <v>#REF!</v>
      </c>
      <c r="L1645">
        <v>1835</v>
      </c>
    </row>
    <row r="1646" spans="5:12" x14ac:dyDescent="0.2">
      <c r="E1646" t="e">
        <f>#REF!</f>
        <v>#REF!</v>
      </c>
      <c r="F1646">
        <v>2327</v>
      </c>
      <c r="K1646" t="e">
        <f>#REF!</f>
        <v>#REF!</v>
      </c>
      <c r="L1646">
        <v>1836</v>
      </c>
    </row>
    <row r="1647" spans="5:12" x14ac:dyDescent="0.2">
      <c r="E1647" t="e">
        <f>#REF!</f>
        <v>#REF!</v>
      </c>
      <c r="F1647">
        <v>2328</v>
      </c>
      <c r="K1647" t="e">
        <f>#REF!</f>
        <v>#REF!</v>
      </c>
      <c r="L1647">
        <v>1837</v>
      </c>
    </row>
    <row r="1648" spans="5:12" x14ac:dyDescent="0.2">
      <c r="E1648" t="e">
        <f>#REF!</f>
        <v>#REF!</v>
      </c>
      <c r="F1648">
        <v>2329</v>
      </c>
      <c r="K1648" t="e">
        <f>#REF!</f>
        <v>#REF!</v>
      </c>
      <c r="L1648">
        <v>1838</v>
      </c>
    </row>
    <row r="1649" spans="5:12" x14ac:dyDescent="0.2">
      <c r="E1649" t="e">
        <f>#REF!</f>
        <v>#REF!</v>
      </c>
      <c r="F1649">
        <v>2333</v>
      </c>
      <c r="K1649" t="e">
        <f>#REF!</f>
        <v>#REF!</v>
      </c>
      <c r="L1649">
        <v>1839</v>
      </c>
    </row>
    <row r="1650" spans="5:12" x14ac:dyDescent="0.2">
      <c r="E1650" t="e">
        <f>#REF!</f>
        <v>#REF!</v>
      </c>
      <c r="F1650">
        <v>2334</v>
      </c>
      <c r="K1650" t="e">
        <f>#REF!</f>
        <v>#REF!</v>
      </c>
      <c r="L1650">
        <v>1840</v>
      </c>
    </row>
    <row r="1651" spans="5:12" x14ac:dyDescent="0.2">
      <c r="E1651" t="e">
        <f>#REF!</f>
        <v>#REF!</v>
      </c>
      <c r="F1651">
        <v>2335</v>
      </c>
      <c r="K1651" t="e">
        <f>#REF!</f>
        <v>#REF!</v>
      </c>
      <c r="L1651">
        <v>1841</v>
      </c>
    </row>
    <row r="1652" spans="5:12" x14ac:dyDescent="0.2">
      <c r="E1652" t="e">
        <f>#REF!</f>
        <v>#REF!</v>
      </c>
      <c r="F1652">
        <v>2336</v>
      </c>
      <c r="K1652" t="e">
        <f>#REF!</f>
        <v>#REF!</v>
      </c>
      <c r="L1652">
        <v>1842</v>
      </c>
    </row>
    <row r="1653" spans="5:12" x14ac:dyDescent="0.2">
      <c r="E1653" t="e">
        <f>#REF!</f>
        <v>#REF!</v>
      </c>
      <c r="F1653">
        <v>2337</v>
      </c>
      <c r="K1653" t="e">
        <f>#REF!</f>
        <v>#REF!</v>
      </c>
      <c r="L1653">
        <v>1843</v>
      </c>
    </row>
    <row r="1654" spans="5:12" x14ac:dyDescent="0.2">
      <c r="E1654" t="e">
        <f>#REF!</f>
        <v>#REF!</v>
      </c>
      <c r="F1654">
        <v>2338</v>
      </c>
      <c r="K1654" t="e">
        <f>#REF!</f>
        <v>#REF!</v>
      </c>
      <c r="L1654">
        <v>1844</v>
      </c>
    </row>
    <row r="1655" spans="5:12" x14ac:dyDescent="0.2">
      <c r="E1655" t="e">
        <f>#REF!</f>
        <v>#REF!</v>
      </c>
      <c r="F1655">
        <v>2339</v>
      </c>
      <c r="K1655" t="e">
        <f>#REF!</f>
        <v>#REF!</v>
      </c>
      <c r="L1655">
        <v>1845</v>
      </c>
    </row>
    <row r="1656" spans="5:12" x14ac:dyDescent="0.2">
      <c r="E1656" t="e">
        <f>#REF!</f>
        <v>#REF!</v>
      </c>
      <c r="F1656">
        <v>2340</v>
      </c>
      <c r="K1656" t="e">
        <f>#REF!</f>
        <v>#REF!</v>
      </c>
      <c r="L1656">
        <v>1846</v>
      </c>
    </row>
    <row r="1657" spans="5:12" x14ac:dyDescent="0.2">
      <c r="E1657" t="e">
        <f>#REF!</f>
        <v>#REF!</v>
      </c>
      <c r="F1657">
        <v>2341</v>
      </c>
      <c r="K1657" t="e">
        <f>#REF!</f>
        <v>#REF!</v>
      </c>
      <c r="L1657">
        <v>1847</v>
      </c>
    </row>
    <row r="1658" spans="5:12" x14ac:dyDescent="0.2">
      <c r="E1658" t="e">
        <f>#REF!</f>
        <v>#REF!</v>
      </c>
      <c r="F1658">
        <v>2342</v>
      </c>
      <c r="K1658" t="e">
        <f>#REF!</f>
        <v>#REF!</v>
      </c>
      <c r="L1658">
        <v>1848</v>
      </c>
    </row>
    <row r="1659" spans="5:12" x14ac:dyDescent="0.2">
      <c r="E1659" t="e">
        <f>#REF!</f>
        <v>#REF!</v>
      </c>
      <c r="F1659">
        <v>2346</v>
      </c>
      <c r="K1659" t="e">
        <f>#REF!</f>
        <v>#REF!</v>
      </c>
      <c r="L1659">
        <v>1849</v>
      </c>
    </row>
    <row r="1660" spans="5:12" x14ac:dyDescent="0.2">
      <c r="E1660" t="e">
        <f>#REF!</f>
        <v>#REF!</v>
      </c>
      <c r="F1660">
        <v>2347</v>
      </c>
      <c r="K1660" t="e">
        <f>#REF!</f>
        <v>#REF!</v>
      </c>
      <c r="L1660">
        <v>1850</v>
      </c>
    </row>
    <row r="1661" spans="5:12" x14ac:dyDescent="0.2">
      <c r="E1661" t="e">
        <f>#REF!</f>
        <v>#REF!</v>
      </c>
      <c r="F1661">
        <v>2348</v>
      </c>
      <c r="K1661" t="e">
        <f>#REF!</f>
        <v>#REF!</v>
      </c>
      <c r="L1661">
        <v>1851</v>
      </c>
    </row>
    <row r="1662" spans="5:12" x14ac:dyDescent="0.2">
      <c r="E1662" t="e">
        <f>#REF!</f>
        <v>#REF!</v>
      </c>
      <c r="F1662">
        <v>2349</v>
      </c>
      <c r="K1662" t="e">
        <f>#REF!</f>
        <v>#REF!</v>
      </c>
      <c r="L1662">
        <v>1852</v>
      </c>
    </row>
    <row r="1663" spans="5:12" x14ac:dyDescent="0.2">
      <c r="E1663" t="e">
        <f>#REF!</f>
        <v>#REF!</v>
      </c>
      <c r="F1663">
        <v>2350</v>
      </c>
      <c r="K1663" t="e">
        <f>#REF!</f>
        <v>#REF!</v>
      </c>
      <c r="L1663">
        <v>1853</v>
      </c>
    </row>
    <row r="1664" spans="5:12" x14ac:dyDescent="0.2">
      <c r="E1664" t="e">
        <f>#REF!</f>
        <v>#REF!</v>
      </c>
      <c r="F1664">
        <v>2351</v>
      </c>
      <c r="K1664" t="e">
        <f>#REF!</f>
        <v>#REF!</v>
      </c>
      <c r="L1664">
        <v>1854</v>
      </c>
    </row>
    <row r="1665" spans="5:12" x14ac:dyDescent="0.2">
      <c r="E1665" t="e">
        <f>#REF!</f>
        <v>#REF!</v>
      </c>
      <c r="F1665">
        <v>2352</v>
      </c>
      <c r="K1665" t="e">
        <f>#REF!</f>
        <v>#REF!</v>
      </c>
      <c r="L1665">
        <v>1855</v>
      </c>
    </row>
    <row r="1666" spans="5:12" x14ac:dyDescent="0.2">
      <c r="E1666" t="e">
        <f>#REF!</f>
        <v>#REF!</v>
      </c>
      <c r="F1666">
        <v>2353</v>
      </c>
      <c r="K1666" t="e">
        <f>#REF!</f>
        <v>#REF!</v>
      </c>
      <c r="L1666">
        <v>1856</v>
      </c>
    </row>
    <row r="1667" spans="5:12" x14ac:dyDescent="0.2">
      <c r="E1667" t="e">
        <f>#REF!</f>
        <v>#REF!</v>
      </c>
      <c r="F1667">
        <v>2354</v>
      </c>
      <c r="K1667" t="e">
        <f>#REF!</f>
        <v>#REF!</v>
      </c>
      <c r="L1667">
        <v>1857</v>
      </c>
    </row>
    <row r="1668" spans="5:12" x14ac:dyDescent="0.2">
      <c r="E1668" t="e">
        <f>#REF!</f>
        <v>#REF!</v>
      </c>
      <c r="F1668">
        <v>2355</v>
      </c>
      <c r="K1668" t="e">
        <f>#REF!</f>
        <v>#REF!</v>
      </c>
      <c r="L1668">
        <v>1858</v>
      </c>
    </row>
    <row r="1669" spans="5:12" x14ac:dyDescent="0.2">
      <c r="E1669" t="e">
        <f>#REF!</f>
        <v>#REF!</v>
      </c>
      <c r="F1669">
        <v>2359</v>
      </c>
      <c r="K1669" t="e">
        <f>#REF!</f>
        <v>#REF!</v>
      </c>
      <c r="L1669">
        <v>1859</v>
      </c>
    </row>
    <row r="1670" spans="5:12" x14ac:dyDescent="0.2">
      <c r="E1670" t="e">
        <f>#REF!</f>
        <v>#REF!</v>
      </c>
      <c r="F1670">
        <v>2360</v>
      </c>
      <c r="K1670" t="e">
        <f>#REF!</f>
        <v>#REF!</v>
      </c>
      <c r="L1670">
        <v>1860</v>
      </c>
    </row>
    <row r="1671" spans="5:12" x14ac:dyDescent="0.2">
      <c r="E1671" t="e">
        <f>#REF!</f>
        <v>#REF!</v>
      </c>
      <c r="F1671">
        <v>2361</v>
      </c>
      <c r="K1671" t="e">
        <f>#REF!</f>
        <v>#REF!</v>
      </c>
      <c r="L1671">
        <v>1861</v>
      </c>
    </row>
    <row r="1672" spans="5:12" x14ac:dyDescent="0.2">
      <c r="E1672" t="e">
        <f>#REF!</f>
        <v>#REF!</v>
      </c>
      <c r="F1672">
        <v>2362</v>
      </c>
      <c r="K1672" t="e">
        <f>#REF!</f>
        <v>#REF!</v>
      </c>
      <c r="L1672">
        <v>1862</v>
      </c>
    </row>
    <row r="1673" spans="5:12" x14ac:dyDescent="0.2">
      <c r="E1673" t="e">
        <f>#REF!</f>
        <v>#REF!</v>
      </c>
      <c r="F1673">
        <v>2363</v>
      </c>
      <c r="K1673" t="e">
        <f>#REF!</f>
        <v>#REF!</v>
      </c>
      <c r="L1673">
        <v>1863</v>
      </c>
    </row>
    <row r="1674" spans="5:12" x14ac:dyDescent="0.2">
      <c r="E1674" t="e">
        <f>#REF!</f>
        <v>#REF!</v>
      </c>
      <c r="F1674">
        <v>2364</v>
      </c>
      <c r="K1674" t="e">
        <f>#REF!</f>
        <v>#REF!</v>
      </c>
      <c r="L1674">
        <v>1864</v>
      </c>
    </row>
    <row r="1675" spans="5:12" x14ac:dyDescent="0.2">
      <c r="E1675" t="e">
        <f>#REF!</f>
        <v>#REF!</v>
      </c>
      <c r="F1675">
        <v>2365</v>
      </c>
      <c r="K1675" t="e">
        <f>#REF!</f>
        <v>#REF!</v>
      </c>
      <c r="L1675">
        <v>1865</v>
      </c>
    </row>
    <row r="1676" spans="5:12" x14ac:dyDescent="0.2">
      <c r="E1676" t="e">
        <f>#REF!</f>
        <v>#REF!</v>
      </c>
      <c r="F1676">
        <v>2366</v>
      </c>
      <c r="K1676" t="e">
        <f>#REF!</f>
        <v>#REF!</v>
      </c>
      <c r="L1676">
        <v>1866</v>
      </c>
    </row>
    <row r="1677" spans="5:12" x14ac:dyDescent="0.2">
      <c r="E1677" t="e">
        <f>#REF!</f>
        <v>#REF!</v>
      </c>
      <c r="F1677">
        <v>2367</v>
      </c>
      <c r="K1677" t="e">
        <f>#REF!</f>
        <v>#REF!</v>
      </c>
      <c r="L1677">
        <v>1867</v>
      </c>
    </row>
    <row r="1678" spans="5:12" x14ac:dyDescent="0.2">
      <c r="E1678" t="e">
        <f>#REF!</f>
        <v>#REF!</v>
      </c>
      <c r="F1678">
        <v>2368</v>
      </c>
      <c r="K1678" t="e">
        <f>#REF!</f>
        <v>#REF!</v>
      </c>
      <c r="L1678">
        <v>1868</v>
      </c>
    </row>
    <row r="1679" spans="5:12" x14ac:dyDescent="0.2">
      <c r="E1679" t="e">
        <f>#REF!</f>
        <v>#REF!</v>
      </c>
      <c r="F1679">
        <v>2372</v>
      </c>
      <c r="K1679" t="e">
        <f>#REF!</f>
        <v>#REF!</v>
      </c>
      <c r="L1679">
        <v>1869</v>
      </c>
    </row>
    <row r="1680" spans="5:12" x14ac:dyDescent="0.2">
      <c r="E1680" t="e">
        <f>#REF!</f>
        <v>#REF!</v>
      </c>
      <c r="F1680">
        <v>2373</v>
      </c>
      <c r="K1680" t="e">
        <f>#REF!</f>
        <v>#REF!</v>
      </c>
      <c r="L1680">
        <v>1870</v>
      </c>
    </row>
    <row r="1681" spans="5:12" x14ac:dyDescent="0.2">
      <c r="E1681" t="e">
        <f>#REF!</f>
        <v>#REF!</v>
      </c>
      <c r="F1681">
        <v>2374</v>
      </c>
      <c r="K1681" t="e">
        <f>#REF!</f>
        <v>#REF!</v>
      </c>
      <c r="L1681">
        <v>1871</v>
      </c>
    </row>
    <row r="1682" spans="5:12" x14ac:dyDescent="0.2">
      <c r="E1682" t="e">
        <f>#REF!</f>
        <v>#REF!</v>
      </c>
      <c r="F1682">
        <v>2375</v>
      </c>
      <c r="K1682" t="e">
        <f>#REF!</f>
        <v>#REF!</v>
      </c>
      <c r="L1682">
        <v>1872</v>
      </c>
    </row>
    <row r="1683" spans="5:12" x14ac:dyDescent="0.2">
      <c r="E1683" t="e">
        <f>#REF!</f>
        <v>#REF!</v>
      </c>
      <c r="F1683">
        <v>2376</v>
      </c>
      <c r="K1683" t="e">
        <f>#REF!</f>
        <v>#REF!</v>
      </c>
      <c r="L1683">
        <v>1873</v>
      </c>
    </row>
    <row r="1684" spans="5:12" x14ac:dyDescent="0.2">
      <c r="E1684" t="e">
        <f>#REF!</f>
        <v>#REF!</v>
      </c>
      <c r="F1684">
        <v>2377</v>
      </c>
      <c r="K1684" t="e">
        <f>#REF!</f>
        <v>#REF!</v>
      </c>
      <c r="L1684">
        <v>1874</v>
      </c>
    </row>
    <row r="1685" spans="5:12" x14ac:dyDescent="0.2">
      <c r="E1685" t="e">
        <f>#REF!</f>
        <v>#REF!</v>
      </c>
      <c r="F1685">
        <v>2378</v>
      </c>
      <c r="K1685" t="e">
        <f>#REF!</f>
        <v>#REF!</v>
      </c>
      <c r="L1685">
        <v>1875</v>
      </c>
    </row>
    <row r="1686" spans="5:12" x14ac:dyDescent="0.2">
      <c r="E1686" t="e">
        <f>#REF!</f>
        <v>#REF!</v>
      </c>
      <c r="F1686">
        <v>2379</v>
      </c>
      <c r="K1686" t="e">
        <f>#REF!</f>
        <v>#REF!</v>
      </c>
      <c r="L1686">
        <v>1876</v>
      </c>
    </row>
    <row r="1687" spans="5:12" x14ac:dyDescent="0.2">
      <c r="E1687" t="e">
        <f>#REF!</f>
        <v>#REF!</v>
      </c>
      <c r="F1687">
        <v>2380</v>
      </c>
      <c r="K1687" t="e">
        <f>#REF!</f>
        <v>#REF!</v>
      </c>
      <c r="L1687">
        <v>1877</v>
      </c>
    </row>
    <row r="1688" spans="5:12" x14ac:dyDescent="0.2">
      <c r="E1688" t="e">
        <f>#REF!</f>
        <v>#REF!</v>
      </c>
      <c r="F1688">
        <v>2381</v>
      </c>
      <c r="K1688" t="e">
        <f>#REF!</f>
        <v>#REF!</v>
      </c>
      <c r="L1688">
        <v>1878</v>
      </c>
    </row>
    <row r="1689" spans="5:12" x14ac:dyDescent="0.2">
      <c r="E1689" t="e">
        <f>#REF!</f>
        <v>#REF!</v>
      </c>
      <c r="F1689">
        <v>2385</v>
      </c>
      <c r="K1689" t="e">
        <f>#REF!</f>
        <v>#REF!</v>
      </c>
      <c r="L1689">
        <v>1879</v>
      </c>
    </row>
    <row r="1690" spans="5:12" x14ac:dyDescent="0.2">
      <c r="E1690" t="e">
        <f>#REF!</f>
        <v>#REF!</v>
      </c>
      <c r="F1690">
        <v>2386</v>
      </c>
      <c r="K1690" t="e">
        <f>#REF!</f>
        <v>#REF!</v>
      </c>
      <c r="L1690">
        <v>1880</v>
      </c>
    </row>
    <row r="1691" spans="5:12" x14ac:dyDescent="0.2">
      <c r="E1691" t="e">
        <f>#REF!</f>
        <v>#REF!</v>
      </c>
      <c r="F1691">
        <v>2387</v>
      </c>
      <c r="K1691" t="e">
        <f>#REF!</f>
        <v>#REF!</v>
      </c>
      <c r="L1691">
        <v>1881</v>
      </c>
    </row>
    <row r="1692" spans="5:12" x14ac:dyDescent="0.2">
      <c r="E1692" t="e">
        <f>#REF!</f>
        <v>#REF!</v>
      </c>
      <c r="F1692">
        <v>2388</v>
      </c>
      <c r="K1692" t="e">
        <f>#REF!</f>
        <v>#REF!</v>
      </c>
      <c r="L1692">
        <v>1882</v>
      </c>
    </row>
    <row r="1693" spans="5:12" x14ac:dyDescent="0.2">
      <c r="E1693" t="e">
        <f>#REF!</f>
        <v>#REF!</v>
      </c>
      <c r="F1693">
        <v>2389</v>
      </c>
      <c r="K1693" t="e">
        <f>#REF!</f>
        <v>#REF!</v>
      </c>
      <c r="L1693">
        <v>1883</v>
      </c>
    </row>
    <row r="1694" spans="5:12" x14ac:dyDescent="0.2">
      <c r="E1694" t="e">
        <f>#REF!</f>
        <v>#REF!</v>
      </c>
      <c r="F1694">
        <v>2390</v>
      </c>
      <c r="K1694" t="e">
        <f>#REF!</f>
        <v>#REF!</v>
      </c>
      <c r="L1694">
        <v>1884</v>
      </c>
    </row>
    <row r="1695" spans="5:12" x14ac:dyDescent="0.2">
      <c r="E1695" t="e">
        <f>#REF!</f>
        <v>#REF!</v>
      </c>
      <c r="F1695">
        <v>2391</v>
      </c>
      <c r="K1695" t="e">
        <f>#REF!</f>
        <v>#REF!</v>
      </c>
      <c r="L1695">
        <v>1885</v>
      </c>
    </row>
    <row r="1696" spans="5:12" x14ac:dyDescent="0.2">
      <c r="E1696" t="e">
        <f>#REF!</f>
        <v>#REF!</v>
      </c>
      <c r="F1696">
        <v>2392</v>
      </c>
      <c r="K1696" t="e">
        <f>#REF!</f>
        <v>#REF!</v>
      </c>
      <c r="L1696">
        <v>1886</v>
      </c>
    </row>
    <row r="1697" spans="5:12" x14ac:dyDescent="0.2">
      <c r="E1697" t="e">
        <f>#REF!</f>
        <v>#REF!</v>
      </c>
      <c r="F1697">
        <v>2393</v>
      </c>
      <c r="K1697" t="e">
        <f>#REF!</f>
        <v>#REF!</v>
      </c>
      <c r="L1697">
        <v>1887</v>
      </c>
    </row>
    <row r="1698" spans="5:12" x14ac:dyDescent="0.2">
      <c r="E1698" t="e">
        <f>#REF!</f>
        <v>#REF!</v>
      </c>
      <c r="F1698">
        <v>2394</v>
      </c>
      <c r="K1698" t="e">
        <f>#REF!</f>
        <v>#REF!</v>
      </c>
      <c r="L1698">
        <v>1888</v>
      </c>
    </row>
    <row r="1699" spans="5:12" x14ac:dyDescent="0.2">
      <c r="E1699" t="e">
        <f>#REF!</f>
        <v>#REF!</v>
      </c>
      <c r="F1699">
        <v>2398</v>
      </c>
      <c r="K1699" t="e">
        <f>#REF!</f>
        <v>#REF!</v>
      </c>
      <c r="L1699">
        <v>1889</v>
      </c>
    </row>
    <row r="1700" spans="5:12" x14ac:dyDescent="0.2">
      <c r="E1700" t="e">
        <f>#REF!</f>
        <v>#REF!</v>
      </c>
      <c r="F1700">
        <v>2399</v>
      </c>
      <c r="K1700" t="e">
        <f>#REF!</f>
        <v>#REF!</v>
      </c>
      <c r="L1700">
        <v>1890</v>
      </c>
    </row>
    <row r="1701" spans="5:12" x14ac:dyDescent="0.2">
      <c r="E1701" t="e">
        <f>#REF!</f>
        <v>#REF!</v>
      </c>
      <c r="F1701">
        <v>2400</v>
      </c>
      <c r="K1701" t="e">
        <f>#REF!</f>
        <v>#REF!</v>
      </c>
      <c r="L1701">
        <v>1891</v>
      </c>
    </row>
    <row r="1702" spans="5:12" x14ac:dyDescent="0.2">
      <c r="E1702" t="e">
        <f>#REF!</f>
        <v>#REF!</v>
      </c>
      <c r="F1702">
        <v>2401</v>
      </c>
      <c r="K1702" t="e">
        <f>#REF!</f>
        <v>#REF!</v>
      </c>
      <c r="L1702">
        <v>1892</v>
      </c>
    </row>
    <row r="1703" spans="5:12" x14ac:dyDescent="0.2">
      <c r="E1703" t="e">
        <f>#REF!</f>
        <v>#REF!</v>
      </c>
      <c r="F1703">
        <v>2402</v>
      </c>
      <c r="K1703" t="e">
        <f>#REF!</f>
        <v>#REF!</v>
      </c>
      <c r="L1703">
        <v>1893</v>
      </c>
    </row>
    <row r="1704" spans="5:12" x14ac:dyDescent="0.2">
      <c r="E1704" t="e">
        <f>#REF!</f>
        <v>#REF!</v>
      </c>
      <c r="F1704">
        <v>2403</v>
      </c>
      <c r="K1704" t="e">
        <f>#REF!</f>
        <v>#REF!</v>
      </c>
      <c r="L1704">
        <v>1894</v>
      </c>
    </row>
    <row r="1705" spans="5:12" x14ac:dyDescent="0.2">
      <c r="E1705" t="e">
        <f>#REF!</f>
        <v>#REF!</v>
      </c>
      <c r="F1705">
        <v>2404</v>
      </c>
      <c r="K1705" t="e">
        <f>#REF!</f>
        <v>#REF!</v>
      </c>
      <c r="L1705">
        <v>1895</v>
      </c>
    </row>
    <row r="1706" spans="5:12" x14ac:dyDescent="0.2">
      <c r="E1706" t="e">
        <f>#REF!</f>
        <v>#REF!</v>
      </c>
      <c r="F1706">
        <v>2405</v>
      </c>
      <c r="K1706" t="e">
        <f>#REF!</f>
        <v>#REF!</v>
      </c>
      <c r="L1706">
        <v>1896</v>
      </c>
    </row>
    <row r="1707" spans="5:12" x14ac:dyDescent="0.2">
      <c r="E1707" t="e">
        <f>#REF!</f>
        <v>#REF!</v>
      </c>
      <c r="F1707">
        <v>2406</v>
      </c>
      <c r="K1707" t="e">
        <f>#REF!</f>
        <v>#REF!</v>
      </c>
      <c r="L1707">
        <v>1897</v>
      </c>
    </row>
    <row r="1708" spans="5:12" x14ac:dyDescent="0.2">
      <c r="E1708" t="e">
        <f>#REF!</f>
        <v>#REF!</v>
      </c>
      <c r="F1708">
        <v>2407</v>
      </c>
      <c r="K1708" t="e">
        <f>#REF!</f>
        <v>#REF!</v>
      </c>
      <c r="L1708">
        <v>1898</v>
      </c>
    </row>
    <row r="1709" spans="5:12" x14ac:dyDescent="0.2">
      <c r="E1709" t="e">
        <f>#REF!</f>
        <v>#REF!</v>
      </c>
      <c r="F1709">
        <v>2411</v>
      </c>
      <c r="K1709" t="e">
        <f>#REF!</f>
        <v>#REF!</v>
      </c>
      <c r="L1709">
        <v>1899</v>
      </c>
    </row>
    <row r="1710" spans="5:12" x14ac:dyDescent="0.2">
      <c r="E1710" t="e">
        <f>#REF!</f>
        <v>#REF!</v>
      </c>
      <c r="F1710">
        <v>2412</v>
      </c>
      <c r="K1710" t="e">
        <f>#REF!</f>
        <v>#REF!</v>
      </c>
      <c r="L1710">
        <v>1900</v>
      </c>
    </row>
    <row r="1711" spans="5:12" x14ac:dyDescent="0.2">
      <c r="E1711" t="e">
        <f>#REF!</f>
        <v>#REF!</v>
      </c>
      <c r="F1711">
        <v>2413</v>
      </c>
      <c r="K1711" t="e">
        <f>#REF!</f>
        <v>#REF!</v>
      </c>
      <c r="L1711">
        <v>1901</v>
      </c>
    </row>
    <row r="1712" spans="5:12" x14ac:dyDescent="0.2">
      <c r="E1712" t="e">
        <f>#REF!</f>
        <v>#REF!</v>
      </c>
      <c r="F1712">
        <v>2414</v>
      </c>
      <c r="K1712" t="e">
        <f>#REF!</f>
        <v>#REF!</v>
      </c>
      <c r="L1712">
        <v>1902</v>
      </c>
    </row>
    <row r="1713" spans="5:12" x14ac:dyDescent="0.2">
      <c r="E1713" t="e">
        <f>#REF!</f>
        <v>#REF!</v>
      </c>
      <c r="F1713">
        <v>2415</v>
      </c>
      <c r="K1713" t="e">
        <f>#REF!</f>
        <v>#REF!</v>
      </c>
      <c r="L1713">
        <v>1903</v>
      </c>
    </row>
    <row r="1714" spans="5:12" x14ac:dyDescent="0.2">
      <c r="E1714" t="e">
        <f>#REF!</f>
        <v>#REF!</v>
      </c>
      <c r="F1714">
        <v>2416</v>
      </c>
      <c r="K1714" t="e">
        <f>#REF!</f>
        <v>#REF!</v>
      </c>
      <c r="L1714">
        <v>1904</v>
      </c>
    </row>
    <row r="1715" spans="5:12" x14ac:dyDescent="0.2">
      <c r="E1715" t="e">
        <f>#REF!</f>
        <v>#REF!</v>
      </c>
      <c r="F1715">
        <v>2417</v>
      </c>
      <c r="K1715" t="e">
        <f>#REF!</f>
        <v>#REF!</v>
      </c>
      <c r="L1715">
        <v>1905</v>
      </c>
    </row>
    <row r="1716" spans="5:12" x14ac:dyDescent="0.2">
      <c r="E1716" t="e">
        <f>#REF!</f>
        <v>#REF!</v>
      </c>
      <c r="F1716">
        <v>2418</v>
      </c>
      <c r="K1716" t="e">
        <f>#REF!</f>
        <v>#REF!</v>
      </c>
      <c r="L1716">
        <v>1906</v>
      </c>
    </row>
    <row r="1717" spans="5:12" x14ac:dyDescent="0.2">
      <c r="E1717" t="e">
        <f>#REF!</f>
        <v>#REF!</v>
      </c>
      <c r="F1717">
        <v>2419</v>
      </c>
      <c r="K1717" t="e">
        <f>#REF!</f>
        <v>#REF!</v>
      </c>
      <c r="L1717">
        <v>1907</v>
      </c>
    </row>
    <row r="1718" spans="5:12" x14ac:dyDescent="0.2">
      <c r="E1718" t="e">
        <f>#REF!</f>
        <v>#REF!</v>
      </c>
      <c r="F1718">
        <v>2420</v>
      </c>
      <c r="K1718" t="e">
        <f>#REF!</f>
        <v>#REF!</v>
      </c>
      <c r="L1718">
        <v>1908</v>
      </c>
    </row>
    <row r="1719" spans="5:12" x14ac:dyDescent="0.2">
      <c r="E1719" t="e">
        <f>#REF!</f>
        <v>#REF!</v>
      </c>
      <c r="F1719">
        <v>2424</v>
      </c>
      <c r="K1719" t="e">
        <f>#REF!</f>
        <v>#REF!</v>
      </c>
      <c r="L1719">
        <v>1909</v>
      </c>
    </row>
    <row r="1720" spans="5:12" x14ac:dyDescent="0.2">
      <c r="E1720" t="e">
        <f>#REF!</f>
        <v>#REF!</v>
      </c>
      <c r="F1720">
        <v>2425</v>
      </c>
      <c r="K1720" t="e">
        <f>#REF!</f>
        <v>#REF!</v>
      </c>
      <c r="L1720">
        <v>1910</v>
      </c>
    </row>
    <row r="1721" spans="5:12" x14ac:dyDescent="0.2">
      <c r="E1721" t="e">
        <f>#REF!</f>
        <v>#REF!</v>
      </c>
      <c r="F1721">
        <v>2426</v>
      </c>
      <c r="K1721" t="e">
        <f>#REF!</f>
        <v>#REF!</v>
      </c>
      <c r="L1721">
        <v>1911</v>
      </c>
    </row>
    <row r="1722" spans="5:12" x14ac:dyDescent="0.2">
      <c r="E1722" t="e">
        <f>#REF!</f>
        <v>#REF!</v>
      </c>
      <c r="F1722">
        <v>2427</v>
      </c>
      <c r="K1722" t="e">
        <f>#REF!</f>
        <v>#REF!</v>
      </c>
      <c r="L1722">
        <v>1912</v>
      </c>
    </row>
    <row r="1723" spans="5:12" x14ac:dyDescent="0.2">
      <c r="E1723" t="e">
        <f>#REF!</f>
        <v>#REF!</v>
      </c>
      <c r="F1723">
        <v>2428</v>
      </c>
      <c r="K1723" t="e">
        <f>#REF!</f>
        <v>#REF!</v>
      </c>
      <c r="L1723">
        <v>1913</v>
      </c>
    </row>
    <row r="1724" spans="5:12" x14ac:dyDescent="0.2">
      <c r="E1724" t="e">
        <f>#REF!</f>
        <v>#REF!</v>
      </c>
      <c r="F1724">
        <v>2429</v>
      </c>
      <c r="K1724" t="e">
        <f>#REF!</f>
        <v>#REF!</v>
      </c>
      <c r="L1724">
        <v>1914</v>
      </c>
    </row>
    <row r="1725" spans="5:12" x14ac:dyDescent="0.2">
      <c r="E1725" t="e">
        <f>#REF!</f>
        <v>#REF!</v>
      </c>
      <c r="F1725">
        <v>2430</v>
      </c>
      <c r="K1725" t="e">
        <f>#REF!</f>
        <v>#REF!</v>
      </c>
      <c r="L1725">
        <v>1915</v>
      </c>
    </row>
    <row r="1726" spans="5:12" x14ac:dyDescent="0.2">
      <c r="E1726" t="e">
        <f>#REF!</f>
        <v>#REF!</v>
      </c>
      <c r="F1726">
        <v>2431</v>
      </c>
      <c r="K1726" t="e">
        <f>#REF!</f>
        <v>#REF!</v>
      </c>
      <c r="L1726">
        <v>1916</v>
      </c>
    </row>
    <row r="1727" spans="5:12" x14ac:dyDescent="0.2">
      <c r="E1727" t="e">
        <f>#REF!</f>
        <v>#REF!</v>
      </c>
      <c r="F1727">
        <v>2432</v>
      </c>
      <c r="K1727" t="e">
        <f>#REF!</f>
        <v>#REF!</v>
      </c>
      <c r="L1727">
        <v>1917</v>
      </c>
    </row>
    <row r="1728" spans="5:12" x14ac:dyDescent="0.2">
      <c r="E1728" t="e">
        <f>#REF!</f>
        <v>#REF!</v>
      </c>
      <c r="F1728">
        <v>2433</v>
      </c>
      <c r="K1728" t="e">
        <f>#REF!</f>
        <v>#REF!</v>
      </c>
      <c r="L1728">
        <v>1918</v>
      </c>
    </row>
    <row r="1729" spans="5:12" x14ac:dyDescent="0.2">
      <c r="E1729" t="e">
        <f>#REF!</f>
        <v>#REF!</v>
      </c>
      <c r="F1729">
        <v>2437</v>
      </c>
      <c r="K1729" t="e">
        <f>#REF!</f>
        <v>#REF!</v>
      </c>
      <c r="L1729">
        <v>1919</v>
      </c>
    </row>
    <row r="1730" spans="5:12" x14ac:dyDescent="0.2">
      <c r="E1730" t="e">
        <f>#REF!</f>
        <v>#REF!</v>
      </c>
      <c r="F1730">
        <v>2438</v>
      </c>
      <c r="K1730" t="e">
        <f>#REF!</f>
        <v>#REF!</v>
      </c>
      <c r="L1730">
        <v>1920</v>
      </c>
    </row>
    <row r="1731" spans="5:12" x14ac:dyDescent="0.2">
      <c r="E1731" t="e">
        <f>#REF!</f>
        <v>#REF!</v>
      </c>
      <c r="F1731">
        <v>2439</v>
      </c>
      <c r="K1731" t="e">
        <f>#REF!</f>
        <v>#REF!</v>
      </c>
      <c r="L1731">
        <v>1921</v>
      </c>
    </row>
    <row r="1732" spans="5:12" x14ac:dyDescent="0.2">
      <c r="E1732" t="e">
        <f>#REF!</f>
        <v>#REF!</v>
      </c>
      <c r="F1732">
        <v>2440</v>
      </c>
      <c r="K1732" t="e">
        <f>#REF!</f>
        <v>#REF!</v>
      </c>
      <c r="L1732">
        <v>1922</v>
      </c>
    </row>
    <row r="1733" spans="5:12" x14ac:dyDescent="0.2">
      <c r="E1733" t="e">
        <f>#REF!</f>
        <v>#REF!</v>
      </c>
      <c r="F1733">
        <v>2441</v>
      </c>
      <c r="K1733" t="e">
        <f>#REF!</f>
        <v>#REF!</v>
      </c>
      <c r="L1733">
        <v>1923</v>
      </c>
    </row>
    <row r="1734" spans="5:12" x14ac:dyDescent="0.2">
      <c r="E1734" t="e">
        <f>#REF!</f>
        <v>#REF!</v>
      </c>
      <c r="F1734">
        <v>2442</v>
      </c>
      <c r="K1734" t="e">
        <f>#REF!</f>
        <v>#REF!</v>
      </c>
      <c r="L1734">
        <v>1924</v>
      </c>
    </row>
    <row r="1735" spans="5:12" x14ac:dyDescent="0.2">
      <c r="E1735" t="e">
        <f>#REF!</f>
        <v>#REF!</v>
      </c>
      <c r="F1735">
        <v>2443</v>
      </c>
      <c r="K1735" t="e">
        <f>#REF!</f>
        <v>#REF!</v>
      </c>
      <c r="L1735">
        <v>1925</v>
      </c>
    </row>
    <row r="1736" spans="5:12" x14ac:dyDescent="0.2">
      <c r="E1736" t="e">
        <f>#REF!</f>
        <v>#REF!</v>
      </c>
      <c r="F1736">
        <v>2444</v>
      </c>
      <c r="K1736" t="e">
        <f>#REF!</f>
        <v>#REF!</v>
      </c>
      <c r="L1736">
        <v>1926</v>
      </c>
    </row>
    <row r="1737" spans="5:12" x14ac:dyDescent="0.2">
      <c r="E1737" t="e">
        <f>#REF!</f>
        <v>#REF!</v>
      </c>
      <c r="F1737">
        <v>2445</v>
      </c>
      <c r="K1737" t="e">
        <f>#REF!</f>
        <v>#REF!</v>
      </c>
      <c r="L1737">
        <v>1927</v>
      </c>
    </row>
    <row r="1738" spans="5:12" x14ac:dyDescent="0.2">
      <c r="E1738" t="e">
        <f>#REF!</f>
        <v>#REF!</v>
      </c>
      <c r="F1738">
        <v>2446</v>
      </c>
      <c r="K1738" t="e">
        <f>#REF!</f>
        <v>#REF!</v>
      </c>
      <c r="L1738">
        <v>1928</v>
      </c>
    </row>
    <row r="1739" spans="5:12" x14ac:dyDescent="0.2">
      <c r="E1739" t="e">
        <f>#REF!</f>
        <v>#REF!</v>
      </c>
      <c r="F1739">
        <v>2450</v>
      </c>
      <c r="K1739" t="e">
        <f>#REF!</f>
        <v>#REF!</v>
      </c>
      <c r="L1739">
        <v>1929</v>
      </c>
    </row>
    <row r="1740" spans="5:12" x14ac:dyDescent="0.2">
      <c r="E1740" t="e">
        <f>#REF!</f>
        <v>#REF!</v>
      </c>
      <c r="F1740">
        <v>2451</v>
      </c>
      <c r="K1740" t="e">
        <f>#REF!</f>
        <v>#REF!</v>
      </c>
      <c r="L1740">
        <v>1930</v>
      </c>
    </row>
    <row r="1741" spans="5:12" x14ac:dyDescent="0.2">
      <c r="E1741" t="e">
        <f>#REF!</f>
        <v>#REF!</v>
      </c>
      <c r="F1741">
        <v>2452</v>
      </c>
      <c r="K1741" t="e">
        <f>#REF!</f>
        <v>#REF!</v>
      </c>
      <c r="L1741">
        <v>1931</v>
      </c>
    </row>
    <row r="1742" spans="5:12" x14ac:dyDescent="0.2">
      <c r="E1742" t="e">
        <f>#REF!</f>
        <v>#REF!</v>
      </c>
      <c r="F1742">
        <v>2453</v>
      </c>
      <c r="K1742" t="e">
        <f>#REF!</f>
        <v>#REF!</v>
      </c>
      <c r="L1742">
        <v>1932</v>
      </c>
    </row>
    <row r="1743" spans="5:12" x14ac:dyDescent="0.2">
      <c r="E1743" t="e">
        <f>#REF!</f>
        <v>#REF!</v>
      </c>
      <c r="F1743">
        <v>2454</v>
      </c>
      <c r="K1743" t="e">
        <f>#REF!</f>
        <v>#REF!</v>
      </c>
      <c r="L1743">
        <v>1933</v>
      </c>
    </row>
    <row r="1744" spans="5:12" x14ac:dyDescent="0.2">
      <c r="E1744" t="e">
        <f>#REF!</f>
        <v>#REF!</v>
      </c>
      <c r="F1744">
        <v>2455</v>
      </c>
      <c r="K1744" t="e">
        <f>#REF!</f>
        <v>#REF!</v>
      </c>
      <c r="L1744">
        <v>1934</v>
      </c>
    </row>
    <row r="1745" spans="5:12" x14ac:dyDescent="0.2">
      <c r="E1745" t="e">
        <f>#REF!</f>
        <v>#REF!</v>
      </c>
      <c r="F1745">
        <v>2456</v>
      </c>
      <c r="K1745" t="e">
        <f>#REF!</f>
        <v>#REF!</v>
      </c>
      <c r="L1745">
        <v>1935</v>
      </c>
    </row>
    <row r="1746" spans="5:12" x14ac:dyDescent="0.2">
      <c r="E1746" t="e">
        <f>#REF!</f>
        <v>#REF!</v>
      </c>
      <c r="F1746">
        <v>2457</v>
      </c>
      <c r="K1746" t="e">
        <f>#REF!</f>
        <v>#REF!</v>
      </c>
      <c r="L1746">
        <v>1936</v>
      </c>
    </row>
    <row r="1747" spans="5:12" x14ac:dyDescent="0.2">
      <c r="E1747" t="e">
        <f>#REF!</f>
        <v>#REF!</v>
      </c>
      <c r="F1747">
        <v>2458</v>
      </c>
      <c r="K1747" t="e">
        <f>#REF!</f>
        <v>#REF!</v>
      </c>
      <c r="L1747">
        <v>1937</v>
      </c>
    </row>
    <row r="1748" spans="5:12" x14ac:dyDescent="0.2">
      <c r="E1748" t="e">
        <f>#REF!</f>
        <v>#REF!</v>
      </c>
      <c r="F1748">
        <v>2459</v>
      </c>
      <c r="K1748" t="e">
        <f>#REF!</f>
        <v>#REF!</v>
      </c>
      <c r="L1748">
        <v>1938</v>
      </c>
    </row>
    <row r="1749" spans="5:12" x14ac:dyDescent="0.2">
      <c r="E1749" t="e">
        <f>#REF!</f>
        <v>#REF!</v>
      </c>
      <c r="F1749">
        <v>2463</v>
      </c>
      <c r="K1749" t="e">
        <f>#REF!</f>
        <v>#REF!</v>
      </c>
      <c r="L1749">
        <v>1939</v>
      </c>
    </row>
    <row r="1750" spans="5:12" x14ac:dyDescent="0.2">
      <c r="E1750" t="e">
        <f>#REF!</f>
        <v>#REF!</v>
      </c>
      <c r="F1750">
        <v>2464</v>
      </c>
      <c r="K1750" t="e">
        <f>#REF!</f>
        <v>#REF!</v>
      </c>
      <c r="L1750">
        <v>1940</v>
      </c>
    </row>
    <row r="1751" spans="5:12" x14ac:dyDescent="0.2">
      <c r="E1751" t="e">
        <f>#REF!</f>
        <v>#REF!</v>
      </c>
      <c r="F1751">
        <v>2465</v>
      </c>
      <c r="K1751" t="e">
        <f>#REF!</f>
        <v>#REF!</v>
      </c>
      <c r="L1751">
        <v>1941</v>
      </c>
    </row>
    <row r="1752" spans="5:12" x14ac:dyDescent="0.2">
      <c r="E1752" t="e">
        <f>#REF!</f>
        <v>#REF!</v>
      </c>
      <c r="F1752">
        <v>2466</v>
      </c>
      <c r="K1752" t="e">
        <f>#REF!</f>
        <v>#REF!</v>
      </c>
      <c r="L1752">
        <v>1942</v>
      </c>
    </row>
    <row r="1753" spans="5:12" x14ac:dyDescent="0.2">
      <c r="E1753" t="e">
        <f>#REF!</f>
        <v>#REF!</v>
      </c>
      <c r="F1753">
        <v>2467</v>
      </c>
      <c r="K1753" t="e">
        <f>#REF!</f>
        <v>#REF!</v>
      </c>
      <c r="L1753">
        <v>1943</v>
      </c>
    </row>
    <row r="1754" spans="5:12" x14ac:dyDescent="0.2">
      <c r="E1754" t="e">
        <f>#REF!</f>
        <v>#REF!</v>
      </c>
      <c r="F1754">
        <v>2468</v>
      </c>
      <c r="K1754" t="e">
        <f>#REF!</f>
        <v>#REF!</v>
      </c>
      <c r="L1754">
        <v>1944</v>
      </c>
    </row>
    <row r="1755" spans="5:12" x14ac:dyDescent="0.2">
      <c r="E1755" t="e">
        <f>#REF!</f>
        <v>#REF!</v>
      </c>
      <c r="F1755">
        <v>2469</v>
      </c>
      <c r="K1755" t="e">
        <f>#REF!</f>
        <v>#REF!</v>
      </c>
      <c r="L1755">
        <v>1945</v>
      </c>
    </row>
    <row r="1756" spans="5:12" x14ac:dyDescent="0.2">
      <c r="E1756" t="e">
        <f>#REF!</f>
        <v>#REF!</v>
      </c>
      <c r="F1756">
        <v>2470</v>
      </c>
      <c r="K1756" t="e">
        <f>#REF!</f>
        <v>#REF!</v>
      </c>
      <c r="L1756">
        <v>1946</v>
      </c>
    </row>
    <row r="1757" spans="5:12" x14ac:dyDescent="0.2">
      <c r="E1757" t="e">
        <f>#REF!</f>
        <v>#REF!</v>
      </c>
      <c r="F1757">
        <v>2471</v>
      </c>
      <c r="K1757" t="e">
        <f>#REF!</f>
        <v>#REF!</v>
      </c>
      <c r="L1757">
        <v>1947</v>
      </c>
    </row>
    <row r="1758" spans="5:12" x14ac:dyDescent="0.2">
      <c r="E1758" t="e">
        <f>#REF!</f>
        <v>#REF!</v>
      </c>
      <c r="F1758">
        <v>2472</v>
      </c>
      <c r="K1758" t="e">
        <f>#REF!</f>
        <v>#REF!</v>
      </c>
      <c r="L1758">
        <v>1948</v>
      </c>
    </row>
    <row r="1759" spans="5:12" x14ac:dyDescent="0.2">
      <c r="E1759" t="e">
        <f>#REF!</f>
        <v>#REF!</v>
      </c>
      <c r="F1759">
        <v>2476</v>
      </c>
      <c r="K1759" t="e">
        <f>#REF!</f>
        <v>#REF!</v>
      </c>
      <c r="L1759">
        <v>1949</v>
      </c>
    </row>
    <row r="1760" spans="5:12" x14ac:dyDescent="0.2">
      <c r="E1760" t="e">
        <f>#REF!</f>
        <v>#REF!</v>
      </c>
      <c r="F1760">
        <v>2477</v>
      </c>
      <c r="K1760" t="e">
        <f>#REF!</f>
        <v>#REF!</v>
      </c>
      <c r="L1760">
        <v>1950</v>
      </c>
    </row>
    <row r="1761" spans="5:12" x14ac:dyDescent="0.2">
      <c r="E1761" t="e">
        <f>#REF!</f>
        <v>#REF!</v>
      </c>
      <c r="F1761">
        <v>2478</v>
      </c>
      <c r="K1761" t="e">
        <f>#REF!</f>
        <v>#REF!</v>
      </c>
      <c r="L1761">
        <v>1951</v>
      </c>
    </row>
    <row r="1762" spans="5:12" x14ac:dyDescent="0.2">
      <c r="E1762" t="e">
        <f>#REF!</f>
        <v>#REF!</v>
      </c>
      <c r="F1762">
        <v>2479</v>
      </c>
      <c r="K1762" t="e">
        <f>#REF!</f>
        <v>#REF!</v>
      </c>
      <c r="L1762">
        <v>1952</v>
      </c>
    </row>
    <row r="1763" spans="5:12" x14ac:dyDescent="0.2">
      <c r="E1763" t="e">
        <f>#REF!</f>
        <v>#REF!</v>
      </c>
      <c r="F1763">
        <v>2480</v>
      </c>
      <c r="K1763" t="e">
        <f>#REF!</f>
        <v>#REF!</v>
      </c>
      <c r="L1763">
        <v>1953</v>
      </c>
    </row>
    <row r="1764" spans="5:12" x14ac:dyDescent="0.2">
      <c r="E1764" t="e">
        <f>#REF!</f>
        <v>#REF!</v>
      </c>
      <c r="F1764">
        <v>2481</v>
      </c>
      <c r="K1764" t="e">
        <f>#REF!</f>
        <v>#REF!</v>
      </c>
      <c r="L1764">
        <v>1954</v>
      </c>
    </row>
    <row r="1765" spans="5:12" x14ac:dyDescent="0.2">
      <c r="E1765" t="e">
        <f>#REF!</f>
        <v>#REF!</v>
      </c>
      <c r="F1765">
        <v>2482</v>
      </c>
      <c r="K1765" t="e">
        <f>#REF!</f>
        <v>#REF!</v>
      </c>
      <c r="L1765">
        <v>1955</v>
      </c>
    </row>
    <row r="1766" spans="5:12" x14ac:dyDescent="0.2">
      <c r="E1766" t="e">
        <f>#REF!</f>
        <v>#REF!</v>
      </c>
      <c r="F1766">
        <v>2483</v>
      </c>
      <c r="K1766" t="e">
        <f>#REF!</f>
        <v>#REF!</v>
      </c>
      <c r="L1766">
        <v>1956</v>
      </c>
    </row>
    <row r="1767" spans="5:12" x14ac:dyDescent="0.2">
      <c r="E1767" t="e">
        <f>#REF!</f>
        <v>#REF!</v>
      </c>
      <c r="F1767">
        <v>2484</v>
      </c>
      <c r="K1767" t="e">
        <f>#REF!</f>
        <v>#REF!</v>
      </c>
      <c r="L1767">
        <v>1957</v>
      </c>
    </row>
    <row r="1768" spans="5:12" x14ac:dyDescent="0.2">
      <c r="E1768" t="e">
        <f>#REF!</f>
        <v>#REF!</v>
      </c>
      <c r="F1768">
        <v>2485</v>
      </c>
      <c r="K1768" t="e">
        <f>#REF!</f>
        <v>#REF!</v>
      </c>
      <c r="L1768">
        <v>1958</v>
      </c>
    </row>
    <row r="1769" spans="5:12" x14ac:dyDescent="0.2">
      <c r="E1769" t="e">
        <f>#REF!</f>
        <v>#REF!</v>
      </c>
      <c r="F1769">
        <v>2489</v>
      </c>
      <c r="K1769" t="e">
        <f>#REF!</f>
        <v>#REF!</v>
      </c>
      <c r="L1769">
        <v>1959</v>
      </c>
    </row>
    <row r="1770" spans="5:12" x14ac:dyDescent="0.2">
      <c r="E1770" t="e">
        <f>#REF!</f>
        <v>#REF!</v>
      </c>
      <c r="F1770">
        <v>2490</v>
      </c>
      <c r="K1770" t="e">
        <f>#REF!</f>
        <v>#REF!</v>
      </c>
      <c r="L1770">
        <v>1960</v>
      </c>
    </row>
    <row r="1771" spans="5:12" x14ac:dyDescent="0.2">
      <c r="E1771" t="e">
        <f>#REF!</f>
        <v>#REF!</v>
      </c>
      <c r="F1771">
        <v>2491</v>
      </c>
      <c r="K1771" t="e">
        <f>#REF!</f>
        <v>#REF!</v>
      </c>
      <c r="L1771">
        <v>1961</v>
      </c>
    </row>
    <row r="1772" spans="5:12" x14ac:dyDescent="0.2">
      <c r="E1772" t="e">
        <f>#REF!</f>
        <v>#REF!</v>
      </c>
      <c r="F1772">
        <v>2492</v>
      </c>
      <c r="K1772" t="e">
        <f>#REF!</f>
        <v>#REF!</v>
      </c>
      <c r="L1772">
        <v>1962</v>
      </c>
    </row>
    <row r="1773" spans="5:12" x14ac:dyDescent="0.2">
      <c r="E1773" t="e">
        <f>#REF!</f>
        <v>#REF!</v>
      </c>
      <c r="F1773">
        <v>2493</v>
      </c>
      <c r="K1773" t="e">
        <f>#REF!</f>
        <v>#REF!</v>
      </c>
      <c r="L1773">
        <v>1963</v>
      </c>
    </row>
    <row r="1774" spans="5:12" x14ac:dyDescent="0.2">
      <c r="E1774" t="e">
        <f>#REF!</f>
        <v>#REF!</v>
      </c>
      <c r="F1774">
        <v>2494</v>
      </c>
      <c r="K1774" t="e">
        <f>#REF!</f>
        <v>#REF!</v>
      </c>
      <c r="L1774">
        <v>1964</v>
      </c>
    </row>
    <row r="1775" spans="5:12" x14ac:dyDescent="0.2">
      <c r="E1775" t="e">
        <f>#REF!</f>
        <v>#REF!</v>
      </c>
      <c r="F1775">
        <v>2495</v>
      </c>
      <c r="K1775" t="e">
        <f>#REF!</f>
        <v>#REF!</v>
      </c>
      <c r="L1775">
        <v>1965</v>
      </c>
    </row>
    <row r="1776" spans="5:12" x14ac:dyDescent="0.2">
      <c r="E1776" t="e">
        <f>#REF!</f>
        <v>#REF!</v>
      </c>
      <c r="F1776">
        <v>2496</v>
      </c>
      <c r="K1776" t="e">
        <f>#REF!</f>
        <v>#REF!</v>
      </c>
      <c r="L1776">
        <v>1966</v>
      </c>
    </row>
    <row r="1777" spans="5:12" x14ac:dyDescent="0.2">
      <c r="E1777" t="e">
        <f>#REF!</f>
        <v>#REF!</v>
      </c>
      <c r="F1777">
        <v>2497</v>
      </c>
      <c r="K1777" t="e">
        <f>#REF!</f>
        <v>#REF!</v>
      </c>
      <c r="L1777">
        <v>1967</v>
      </c>
    </row>
    <row r="1778" spans="5:12" x14ac:dyDescent="0.2">
      <c r="E1778" t="e">
        <f>#REF!</f>
        <v>#REF!</v>
      </c>
      <c r="F1778">
        <v>2498</v>
      </c>
      <c r="K1778" t="e">
        <f>#REF!</f>
        <v>#REF!</v>
      </c>
      <c r="L1778">
        <v>1968</v>
      </c>
    </row>
    <row r="1779" spans="5:12" x14ac:dyDescent="0.2">
      <c r="E1779" t="e">
        <f>#REF!</f>
        <v>#REF!</v>
      </c>
      <c r="F1779">
        <v>2502</v>
      </c>
      <c r="K1779" t="e">
        <f>#REF!</f>
        <v>#REF!</v>
      </c>
      <c r="L1779">
        <v>1969</v>
      </c>
    </row>
    <row r="1780" spans="5:12" x14ac:dyDescent="0.2">
      <c r="E1780" t="e">
        <f>#REF!</f>
        <v>#REF!</v>
      </c>
      <c r="F1780">
        <v>2503</v>
      </c>
      <c r="K1780" t="e">
        <f>#REF!</f>
        <v>#REF!</v>
      </c>
      <c r="L1780">
        <v>1970</v>
      </c>
    </row>
    <row r="1781" spans="5:12" x14ac:dyDescent="0.2">
      <c r="E1781" t="e">
        <f>#REF!</f>
        <v>#REF!</v>
      </c>
      <c r="F1781">
        <v>2504</v>
      </c>
      <c r="K1781" t="e">
        <f>#REF!</f>
        <v>#REF!</v>
      </c>
      <c r="L1781">
        <v>1971</v>
      </c>
    </row>
    <row r="1782" spans="5:12" x14ac:dyDescent="0.2">
      <c r="E1782" t="e">
        <f>#REF!</f>
        <v>#REF!</v>
      </c>
      <c r="F1782">
        <v>2505</v>
      </c>
      <c r="K1782" t="e">
        <f>#REF!</f>
        <v>#REF!</v>
      </c>
      <c r="L1782">
        <v>1972</v>
      </c>
    </row>
    <row r="1783" spans="5:12" x14ac:dyDescent="0.2">
      <c r="E1783" t="e">
        <f>#REF!</f>
        <v>#REF!</v>
      </c>
      <c r="F1783">
        <v>2506</v>
      </c>
      <c r="K1783" t="e">
        <f>#REF!</f>
        <v>#REF!</v>
      </c>
      <c r="L1783">
        <v>1973</v>
      </c>
    </row>
    <row r="1784" spans="5:12" x14ac:dyDescent="0.2">
      <c r="E1784" t="e">
        <f>#REF!</f>
        <v>#REF!</v>
      </c>
      <c r="F1784">
        <v>2507</v>
      </c>
      <c r="K1784" t="e">
        <f>#REF!</f>
        <v>#REF!</v>
      </c>
      <c r="L1784">
        <v>1974</v>
      </c>
    </row>
    <row r="1785" spans="5:12" x14ac:dyDescent="0.2">
      <c r="E1785" t="e">
        <f>#REF!</f>
        <v>#REF!</v>
      </c>
      <c r="F1785">
        <v>2508</v>
      </c>
      <c r="K1785" t="e">
        <f>#REF!</f>
        <v>#REF!</v>
      </c>
      <c r="L1785">
        <v>1975</v>
      </c>
    </row>
    <row r="1786" spans="5:12" x14ac:dyDescent="0.2">
      <c r="E1786" t="e">
        <f>#REF!</f>
        <v>#REF!</v>
      </c>
      <c r="F1786">
        <v>2509</v>
      </c>
      <c r="K1786" t="e">
        <f>#REF!</f>
        <v>#REF!</v>
      </c>
      <c r="L1786">
        <v>1976</v>
      </c>
    </row>
    <row r="1787" spans="5:12" x14ac:dyDescent="0.2">
      <c r="E1787" t="e">
        <f>#REF!</f>
        <v>#REF!</v>
      </c>
      <c r="F1787">
        <v>2510</v>
      </c>
      <c r="K1787" t="e">
        <f>#REF!</f>
        <v>#REF!</v>
      </c>
      <c r="L1787">
        <v>1977</v>
      </c>
    </row>
    <row r="1788" spans="5:12" x14ac:dyDescent="0.2">
      <c r="E1788" t="e">
        <f>#REF!</f>
        <v>#REF!</v>
      </c>
      <c r="F1788">
        <v>2511</v>
      </c>
      <c r="K1788" t="e">
        <f>#REF!</f>
        <v>#REF!</v>
      </c>
      <c r="L1788">
        <v>1978</v>
      </c>
    </row>
    <row r="1789" spans="5:12" x14ac:dyDescent="0.2">
      <c r="E1789" t="e">
        <f>#REF!</f>
        <v>#REF!</v>
      </c>
      <c r="F1789">
        <v>2515</v>
      </c>
      <c r="K1789" t="e">
        <f>#REF!</f>
        <v>#REF!</v>
      </c>
      <c r="L1789">
        <v>1979</v>
      </c>
    </row>
    <row r="1790" spans="5:12" x14ac:dyDescent="0.2">
      <c r="E1790" t="e">
        <f>#REF!</f>
        <v>#REF!</v>
      </c>
      <c r="F1790">
        <v>2516</v>
      </c>
      <c r="K1790" t="e">
        <f>#REF!</f>
        <v>#REF!</v>
      </c>
      <c r="L1790">
        <v>1980</v>
      </c>
    </row>
    <row r="1791" spans="5:12" x14ac:dyDescent="0.2">
      <c r="E1791" t="e">
        <f>#REF!</f>
        <v>#REF!</v>
      </c>
      <c r="F1791">
        <v>2517</v>
      </c>
      <c r="K1791" t="e">
        <f>#REF!</f>
        <v>#REF!</v>
      </c>
      <c r="L1791">
        <v>1981</v>
      </c>
    </row>
    <row r="1792" spans="5:12" x14ac:dyDescent="0.2">
      <c r="E1792" t="e">
        <f>#REF!</f>
        <v>#REF!</v>
      </c>
      <c r="F1792">
        <v>2518</v>
      </c>
      <c r="K1792" t="e">
        <f>#REF!</f>
        <v>#REF!</v>
      </c>
      <c r="L1792">
        <v>1982</v>
      </c>
    </row>
    <row r="1793" spans="5:12" x14ac:dyDescent="0.2">
      <c r="E1793" t="e">
        <f>#REF!</f>
        <v>#REF!</v>
      </c>
      <c r="F1793">
        <v>2519</v>
      </c>
      <c r="K1793" t="e">
        <f>#REF!</f>
        <v>#REF!</v>
      </c>
      <c r="L1793">
        <v>1983</v>
      </c>
    </row>
    <row r="1794" spans="5:12" x14ac:dyDescent="0.2">
      <c r="E1794" t="e">
        <f>#REF!</f>
        <v>#REF!</v>
      </c>
      <c r="F1794">
        <v>2520</v>
      </c>
      <c r="K1794" t="e">
        <f>#REF!</f>
        <v>#REF!</v>
      </c>
      <c r="L1794">
        <v>1984</v>
      </c>
    </row>
    <row r="1795" spans="5:12" x14ac:dyDescent="0.2">
      <c r="E1795" t="e">
        <f>#REF!</f>
        <v>#REF!</v>
      </c>
      <c r="F1795">
        <v>2521</v>
      </c>
      <c r="K1795" t="e">
        <f>#REF!</f>
        <v>#REF!</v>
      </c>
      <c r="L1795">
        <v>1985</v>
      </c>
    </row>
    <row r="1796" spans="5:12" x14ac:dyDescent="0.2">
      <c r="E1796" t="e">
        <f>#REF!</f>
        <v>#REF!</v>
      </c>
      <c r="F1796">
        <v>2522</v>
      </c>
      <c r="K1796" t="e">
        <f>#REF!</f>
        <v>#REF!</v>
      </c>
      <c r="L1796">
        <v>1986</v>
      </c>
    </row>
    <row r="1797" spans="5:12" x14ac:dyDescent="0.2">
      <c r="E1797" t="e">
        <f>#REF!</f>
        <v>#REF!</v>
      </c>
      <c r="F1797">
        <v>2523</v>
      </c>
      <c r="K1797" t="e">
        <f>#REF!</f>
        <v>#REF!</v>
      </c>
      <c r="L1797">
        <v>1987</v>
      </c>
    </row>
    <row r="1798" spans="5:12" x14ac:dyDescent="0.2">
      <c r="E1798" t="e">
        <f>#REF!</f>
        <v>#REF!</v>
      </c>
      <c r="F1798">
        <v>2524</v>
      </c>
      <c r="K1798" t="e">
        <f>#REF!</f>
        <v>#REF!</v>
      </c>
      <c r="L1798">
        <v>1988</v>
      </c>
    </row>
    <row r="1799" spans="5:12" x14ac:dyDescent="0.2">
      <c r="E1799" t="e">
        <f>#REF!</f>
        <v>#REF!</v>
      </c>
      <c r="F1799">
        <v>2528</v>
      </c>
      <c r="K1799" t="e">
        <f>#REF!</f>
        <v>#REF!</v>
      </c>
      <c r="L1799">
        <v>1989</v>
      </c>
    </row>
    <row r="1800" spans="5:12" x14ac:dyDescent="0.2">
      <c r="E1800" t="e">
        <f>#REF!</f>
        <v>#REF!</v>
      </c>
      <c r="F1800">
        <v>2529</v>
      </c>
      <c r="K1800" t="e">
        <f>#REF!</f>
        <v>#REF!</v>
      </c>
      <c r="L1800">
        <v>1990</v>
      </c>
    </row>
    <row r="1801" spans="5:12" x14ac:dyDescent="0.2">
      <c r="E1801" t="e">
        <f>#REF!</f>
        <v>#REF!</v>
      </c>
      <c r="F1801">
        <v>2530</v>
      </c>
      <c r="K1801" t="e">
        <f>#REF!</f>
        <v>#REF!</v>
      </c>
      <c r="L1801">
        <v>1991</v>
      </c>
    </row>
    <row r="1802" spans="5:12" x14ac:dyDescent="0.2">
      <c r="E1802" t="e">
        <f>#REF!</f>
        <v>#REF!</v>
      </c>
      <c r="F1802">
        <v>2531</v>
      </c>
      <c r="K1802" t="e">
        <f>#REF!</f>
        <v>#REF!</v>
      </c>
      <c r="L1802">
        <v>1992</v>
      </c>
    </row>
    <row r="1803" spans="5:12" x14ac:dyDescent="0.2">
      <c r="E1803" t="e">
        <f>#REF!</f>
        <v>#REF!</v>
      </c>
      <c r="F1803">
        <v>2532</v>
      </c>
      <c r="K1803" t="e">
        <f>#REF!</f>
        <v>#REF!</v>
      </c>
      <c r="L1803">
        <v>1993</v>
      </c>
    </row>
    <row r="1804" spans="5:12" x14ac:dyDescent="0.2">
      <c r="E1804" t="e">
        <f>#REF!</f>
        <v>#REF!</v>
      </c>
      <c r="F1804">
        <v>2533</v>
      </c>
      <c r="K1804" t="e">
        <f>#REF!</f>
        <v>#REF!</v>
      </c>
      <c r="L1804">
        <v>1994</v>
      </c>
    </row>
    <row r="1805" spans="5:12" x14ac:dyDescent="0.2">
      <c r="E1805" t="e">
        <f>#REF!</f>
        <v>#REF!</v>
      </c>
      <c r="F1805">
        <v>2534</v>
      </c>
      <c r="K1805" t="e">
        <f>#REF!</f>
        <v>#REF!</v>
      </c>
      <c r="L1805">
        <v>1995</v>
      </c>
    </row>
    <row r="1806" spans="5:12" x14ac:dyDescent="0.2">
      <c r="E1806" t="e">
        <f>#REF!</f>
        <v>#REF!</v>
      </c>
      <c r="F1806">
        <v>2535</v>
      </c>
      <c r="K1806" t="e">
        <f>#REF!</f>
        <v>#REF!</v>
      </c>
      <c r="L1806">
        <v>1996</v>
      </c>
    </row>
    <row r="1807" spans="5:12" x14ac:dyDescent="0.2">
      <c r="E1807" t="e">
        <f>#REF!</f>
        <v>#REF!</v>
      </c>
      <c r="F1807">
        <v>2536</v>
      </c>
      <c r="K1807" t="e">
        <f>#REF!</f>
        <v>#REF!</v>
      </c>
      <c r="L1807">
        <v>1997</v>
      </c>
    </row>
    <row r="1808" spans="5:12" x14ac:dyDescent="0.2">
      <c r="E1808" t="e">
        <f>#REF!</f>
        <v>#REF!</v>
      </c>
      <c r="F1808">
        <v>2537</v>
      </c>
      <c r="K1808" t="e">
        <f>#REF!</f>
        <v>#REF!</v>
      </c>
      <c r="L1808">
        <v>1998</v>
      </c>
    </row>
    <row r="1809" spans="5:12" x14ac:dyDescent="0.2">
      <c r="E1809" t="e">
        <f>#REF!</f>
        <v>#REF!</v>
      </c>
      <c r="F1809">
        <v>2541</v>
      </c>
      <c r="K1809" t="e">
        <f>#REF!</f>
        <v>#REF!</v>
      </c>
      <c r="L1809">
        <v>1999</v>
      </c>
    </row>
    <row r="1810" spans="5:12" x14ac:dyDescent="0.2">
      <c r="E1810" t="e">
        <f>#REF!</f>
        <v>#REF!</v>
      </c>
      <c r="F1810">
        <v>2542</v>
      </c>
      <c r="K1810" t="e">
        <f>#REF!</f>
        <v>#REF!</v>
      </c>
      <c r="L1810">
        <v>2000</v>
      </c>
    </row>
    <row r="1811" spans="5:12" x14ac:dyDescent="0.2">
      <c r="E1811" t="e">
        <f>#REF!</f>
        <v>#REF!</v>
      </c>
      <c r="F1811">
        <v>2543</v>
      </c>
      <c r="K1811" t="e">
        <f>#REF!</f>
        <v>#REF!</v>
      </c>
      <c r="L1811">
        <v>2001</v>
      </c>
    </row>
    <row r="1812" spans="5:12" x14ac:dyDescent="0.2">
      <c r="E1812" t="e">
        <f>#REF!</f>
        <v>#REF!</v>
      </c>
      <c r="F1812">
        <v>2544</v>
      </c>
      <c r="K1812" t="e">
        <f>#REF!</f>
        <v>#REF!</v>
      </c>
      <c r="L1812">
        <v>2002</v>
      </c>
    </row>
    <row r="1813" spans="5:12" x14ac:dyDescent="0.2">
      <c r="E1813" t="e">
        <f>#REF!</f>
        <v>#REF!</v>
      </c>
      <c r="F1813">
        <v>2545</v>
      </c>
      <c r="K1813" t="e">
        <f>#REF!</f>
        <v>#REF!</v>
      </c>
      <c r="L1813">
        <v>2003</v>
      </c>
    </row>
    <row r="1814" spans="5:12" x14ac:dyDescent="0.2">
      <c r="E1814" t="e">
        <f>#REF!</f>
        <v>#REF!</v>
      </c>
      <c r="F1814">
        <v>2546</v>
      </c>
      <c r="K1814" t="e">
        <f>#REF!</f>
        <v>#REF!</v>
      </c>
      <c r="L1814">
        <v>2004</v>
      </c>
    </row>
    <row r="1815" spans="5:12" x14ac:dyDescent="0.2">
      <c r="E1815" t="e">
        <f>#REF!</f>
        <v>#REF!</v>
      </c>
      <c r="F1815">
        <v>2547</v>
      </c>
      <c r="K1815" t="e">
        <f>#REF!</f>
        <v>#REF!</v>
      </c>
      <c r="L1815">
        <v>2005</v>
      </c>
    </row>
    <row r="1816" spans="5:12" x14ac:dyDescent="0.2">
      <c r="E1816" t="e">
        <f>#REF!</f>
        <v>#REF!</v>
      </c>
      <c r="F1816">
        <v>2548</v>
      </c>
      <c r="K1816" t="e">
        <f>#REF!</f>
        <v>#REF!</v>
      </c>
      <c r="L1816">
        <v>2006</v>
      </c>
    </row>
    <row r="1817" spans="5:12" x14ac:dyDescent="0.2">
      <c r="E1817" t="e">
        <f>#REF!</f>
        <v>#REF!</v>
      </c>
      <c r="F1817">
        <v>2549</v>
      </c>
      <c r="K1817" t="e">
        <f>#REF!</f>
        <v>#REF!</v>
      </c>
      <c r="L1817">
        <v>2007</v>
      </c>
    </row>
    <row r="1818" spans="5:12" x14ac:dyDescent="0.2">
      <c r="E1818" t="e">
        <f>#REF!</f>
        <v>#REF!</v>
      </c>
      <c r="F1818">
        <v>2550</v>
      </c>
      <c r="K1818" t="e">
        <f>#REF!</f>
        <v>#REF!</v>
      </c>
      <c r="L1818">
        <v>2008</v>
      </c>
    </row>
    <row r="1819" spans="5:12" x14ac:dyDescent="0.2">
      <c r="E1819" t="e">
        <f>#REF!</f>
        <v>#REF!</v>
      </c>
      <c r="F1819">
        <v>2554</v>
      </c>
      <c r="K1819" t="e">
        <f>#REF!</f>
        <v>#REF!</v>
      </c>
      <c r="L1819">
        <v>2009</v>
      </c>
    </row>
    <row r="1820" spans="5:12" x14ac:dyDescent="0.2">
      <c r="E1820" t="e">
        <f>#REF!</f>
        <v>#REF!</v>
      </c>
      <c r="F1820">
        <v>2555</v>
      </c>
      <c r="K1820" t="e">
        <f>#REF!</f>
        <v>#REF!</v>
      </c>
      <c r="L1820">
        <v>2010</v>
      </c>
    </row>
    <row r="1821" spans="5:12" x14ac:dyDescent="0.2">
      <c r="E1821" t="e">
        <f>#REF!</f>
        <v>#REF!</v>
      </c>
      <c r="F1821">
        <v>2556</v>
      </c>
      <c r="K1821" t="e">
        <f>#REF!</f>
        <v>#REF!</v>
      </c>
      <c r="L1821">
        <v>2011</v>
      </c>
    </row>
    <row r="1822" spans="5:12" x14ac:dyDescent="0.2">
      <c r="E1822" t="e">
        <f>#REF!</f>
        <v>#REF!</v>
      </c>
      <c r="F1822">
        <v>2557</v>
      </c>
      <c r="K1822" t="e">
        <f>#REF!</f>
        <v>#REF!</v>
      </c>
      <c r="L1822">
        <v>2012</v>
      </c>
    </row>
    <row r="1823" spans="5:12" x14ac:dyDescent="0.2">
      <c r="E1823" t="e">
        <f>#REF!</f>
        <v>#REF!</v>
      </c>
      <c r="F1823">
        <v>2558</v>
      </c>
      <c r="K1823" t="e">
        <f>#REF!</f>
        <v>#REF!</v>
      </c>
      <c r="L1823">
        <v>2013</v>
      </c>
    </row>
    <row r="1824" spans="5:12" x14ac:dyDescent="0.2">
      <c r="E1824" t="e">
        <f>#REF!</f>
        <v>#REF!</v>
      </c>
      <c r="F1824">
        <v>2559</v>
      </c>
      <c r="K1824" t="e">
        <f>#REF!</f>
        <v>#REF!</v>
      </c>
      <c r="L1824">
        <v>2014</v>
      </c>
    </row>
    <row r="1825" spans="5:12" x14ac:dyDescent="0.2">
      <c r="E1825" t="e">
        <f>#REF!</f>
        <v>#REF!</v>
      </c>
      <c r="F1825">
        <v>2560</v>
      </c>
      <c r="K1825" t="e">
        <f>#REF!</f>
        <v>#REF!</v>
      </c>
      <c r="L1825">
        <v>2015</v>
      </c>
    </row>
    <row r="1826" spans="5:12" x14ac:dyDescent="0.2">
      <c r="E1826" t="e">
        <f>#REF!</f>
        <v>#REF!</v>
      </c>
      <c r="F1826">
        <v>2561</v>
      </c>
      <c r="K1826" t="e">
        <f>#REF!</f>
        <v>#REF!</v>
      </c>
      <c r="L1826">
        <v>2016</v>
      </c>
    </row>
    <row r="1827" spans="5:12" x14ac:dyDescent="0.2">
      <c r="E1827" t="e">
        <f>#REF!</f>
        <v>#REF!</v>
      </c>
      <c r="F1827">
        <v>2562</v>
      </c>
      <c r="K1827" t="e">
        <f>#REF!</f>
        <v>#REF!</v>
      </c>
      <c r="L1827">
        <v>2017</v>
      </c>
    </row>
    <row r="1828" spans="5:12" x14ac:dyDescent="0.2">
      <c r="E1828" t="e">
        <f>#REF!</f>
        <v>#REF!</v>
      </c>
      <c r="F1828">
        <v>2563</v>
      </c>
      <c r="K1828" t="e">
        <f>#REF!</f>
        <v>#REF!</v>
      </c>
      <c r="L1828">
        <v>2018</v>
      </c>
    </row>
    <row r="1829" spans="5:12" x14ac:dyDescent="0.2">
      <c r="E1829" t="e">
        <f>#REF!</f>
        <v>#REF!</v>
      </c>
      <c r="F1829">
        <v>2567</v>
      </c>
      <c r="K1829" t="e">
        <f>#REF!</f>
        <v>#REF!</v>
      </c>
      <c r="L1829">
        <v>2019</v>
      </c>
    </row>
    <row r="1830" spans="5:12" x14ac:dyDescent="0.2">
      <c r="E1830" t="e">
        <f>#REF!</f>
        <v>#REF!</v>
      </c>
      <c r="F1830">
        <v>2568</v>
      </c>
      <c r="K1830" t="e">
        <f>#REF!</f>
        <v>#REF!</v>
      </c>
      <c r="L1830">
        <v>2020</v>
      </c>
    </row>
    <row r="1831" spans="5:12" x14ac:dyDescent="0.2">
      <c r="E1831" t="e">
        <f>#REF!</f>
        <v>#REF!</v>
      </c>
      <c r="F1831">
        <v>2569</v>
      </c>
      <c r="K1831" t="e">
        <f>#REF!</f>
        <v>#REF!</v>
      </c>
      <c r="L1831">
        <v>2021</v>
      </c>
    </row>
    <row r="1832" spans="5:12" x14ac:dyDescent="0.2">
      <c r="E1832" t="e">
        <f>#REF!</f>
        <v>#REF!</v>
      </c>
      <c r="F1832">
        <v>2570</v>
      </c>
      <c r="K1832" t="e">
        <f>#REF!</f>
        <v>#REF!</v>
      </c>
      <c r="L1832">
        <v>2022</v>
      </c>
    </row>
    <row r="1833" spans="5:12" x14ac:dyDescent="0.2">
      <c r="E1833" t="e">
        <f>#REF!</f>
        <v>#REF!</v>
      </c>
      <c r="F1833">
        <v>2571</v>
      </c>
      <c r="K1833" t="e">
        <f>#REF!</f>
        <v>#REF!</v>
      </c>
      <c r="L1833">
        <v>2023</v>
      </c>
    </row>
    <row r="1834" spans="5:12" x14ac:dyDescent="0.2">
      <c r="E1834" t="e">
        <f>#REF!</f>
        <v>#REF!</v>
      </c>
      <c r="F1834">
        <v>2572</v>
      </c>
      <c r="K1834" t="e">
        <f>#REF!</f>
        <v>#REF!</v>
      </c>
      <c r="L1834">
        <v>2024</v>
      </c>
    </row>
    <row r="1835" spans="5:12" x14ac:dyDescent="0.2">
      <c r="E1835" t="e">
        <f>#REF!</f>
        <v>#REF!</v>
      </c>
      <c r="F1835">
        <v>2573</v>
      </c>
      <c r="K1835" t="e">
        <f>#REF!</f>
        <v>#REF!</v>
      </c>
      <c r="L1835">
        <v>2025</v>
      </c>
    </row>
    <row r="1836" spans="5:12" x14ac:dyDescent="0.2">
      <c r="E1836" t="e">
        <f>#REF!</f>
        <v>#REF!</v>
      </c>
      <c r="F1836">
        <v>2574</v>
      </c>
      <c r="K1836" t="e">
        <f>#REF!</f>
        <v>#REF!</v>
      </c>
      <c r="L1836">
        <v>2026</v>
      </c>
    </row>
    <row r="1837" spans="5:12" x14ac:dyDescent="0.2">
      <c r="E1837" t="e">
        <f>#REF!</f>
        <v>#REF!</v>
      </c>
      <c r="F1837">
        <v>2575</v>
      </c>
      <c r="K1837" t="e">
        <f>#REF!</f>
        <v>#REF!</v>
      </c>
      <c r="L1837">
        <v>2027</v>
      </c>
    </row>
    <row r="1838" spans="5:12" x14ac:dyDescent="0.2">
      <c r="E1838" t="e">
        <f>#REF!</f>
        <v>#REF!</v>
      </c>
      <c r="F1838">
        <v>2576</v>
      </c>
      <c r="K1838" t="e">
        <f>#REF!</f>
        <v>#REF!</v>
      </c>
      <c r="L1838">
        <v>2028</v>
      </c>
    </row>
    <row r="1839" spans="5:12" x14ac:dyDescent="0.2">
      <c r="E1839" t="e">
        <f>#REF!</f>
        <v>#REF!</v>
      </c>
      <c r="F1839">
        <v>2580</v>
      </c>
      <c r="K1839" t="e">
        <f>#REF!</f>
        <v>#REF!</v>
      </c>
      <c r="L1839">
        <v>2029</v>
      </c>
    </row>
    <row r="1840" spans="5:12" x14ac:dyDescent="0.2">
      <c r="E1840" t="e">
        <f>#REF!</f>
        <v>#REF!</v>
      </c>
      <c r="F1840">
        <v>2581</v>
      </c>
      <c r="K1840" t="e">
        <f>#REF!</f>
        <v>#REF!</v>
      </c>
      <c r="L1840">
        <v>2030</v>
      </c>
    </row>
    <row r="1841" spans="5:12" x14ac:dyDescent="0.2">
      <c r="E1841" t="e">
        <f>#REF!</f>
        <v>#REF!</v>
      </c>
      <c r="F1841">
        <v>2582</v>
      </c>
      <c r="K1841" t="e">
        <f>#REF!</f>
        <v>#REF!</v>
      </c>
      <c r="L1841">
        <v>2031</v>
      </c>
    </row>
    <row r="1842" spans="5:12" x14ac:dyDescent="0.2">
      <c r="E1842" t="e">
        <f>#REF!</f>
        <v>#REF!</v>
      </c>
      <c r="F1842">
        <v>2583</v>
      </c>
      <c r="K1842" t="e">
        <f>#REF!</f>
        <v>#REF!</v>
      </c>
      <c r="L1842">
        <v>2032</v>
      </c>
    </row>
    <row r="1843" spans="5:12" x14ac:dyDescent="0.2">
      <c r="E1843" t="e">
        <f>#REF!</f>
        <v>#REF!</v>
      </c>
      <c r="F1843">
        <v>2584</v>
      </c>
      <c r="K1843" t="e">
        <f>#REF!</f>
        <v>#REF!</v>
      </c>
      <c r="L1843">
        <v>2033</v>
      </c>
    </row>
    <row r="1844" spans="5:12" x14ac:dyDescent="0.2">
      <c r="E1844" t="e">
        <f>#REF!</f>
        <v>#REF!</v>
      </c>
      <c r="F1844">
        <v>2585</v>
      </c>
      <c r="K1844" t="e">
        <f>#REF!</f>
        <v>#REF!</v>
      </c>
      <c r="L1844">
        <v>2034</v>
      </c>
    </row>
    <row r="1845" spans="5:12" x14ac:dyDescent="0.2">
      <c r="E1845" t="e">
        <f>#REF!</f>
        <v>#REF!</v>
      </c>
      <c r="F1845">
        <v>2586</v>
      </c>
      <c r="K1845" t="e">
        <f>#REF!</f>
        <v>#REF!</v>
      </c>
      <c r="L1845">
        <v>2035</v>
      </c>
    </row>
    <row r="1846" spans="5:12" x14ac:dyDescent="0.2">
      <c r="E1846" t="e">
        <f>#REF!</f>
        <v>#REF!</v>
      </c>
      <c r="F1846">
        <v>2587</v>
      </c>
      <c r="K1846" t="e">
        <f>#REF!</f>
        <v>#REF!</v>
      </c>
      <c r="L1846">
        <v>2036</v>
      </c>
    </row>
    <row r="1847" spans="5:12" x14ac:dyDescent="0.2">
      <c r="E1847" t="e">
        <f>#REF!</f>
        <v>#REF!</v>
      </c>
      <c r="F1847">
        <v>2588</v>
      </c>
      <c r="K1847" t="e">
        <f>#REF!</f>
        <v>#REF!</v>
      </c>
      <c r="L1847">
        <v>2037</v>
      </c>
    </row>
    <row r="1848" spans="5:12" x14ac:dyDescent="0.2">
      <c r="E1848" t="e">
        <f>#REF!</f>
        <v>#REF!</v>
      </c>
      <c r="F1848">
        <v>2589</v>
      </c>
      <c r="K1848" t="e">
        <f>#REF!</f>
        <v>#REF!</v>
      </c>
      <c r="L1848">
        <v>2038</v>
      </c>
    </row>
    <row r="1849" spans="5:12" x14ac:dyDescent="0.2">
      <c r="E1849" t="e">
        <f>#REF!</f>
        <v>#REF!</v>
      </c>
      <c r="F1849">
        <v>2593</v>
      </c>
      <c r="K1849" t="e">
        <f>#REF!</f>
        <v>#REF!</v>
      </c>
      <c r="L1849">
        <v>2039</v>
      </c>
    </row>
    <row r="1850" spans="5:12" x14ac:dyDescent="0.2">
      <c r="E1850" t="e">
        <f>#REF!</f>
        <v>#REF!</v>
      </c>
      <c r="F1850">
        <v>2594</v>
      </c>
      <c r="K1850" t="e">
        <f>#REF!</f>
        <v>#REF!</v>
      </c>
      <c r="L1850">
        <v>2040</v>
      </c>
    </row>
    <row r="1851" spans="5:12" x14ac:dyDescent="0.2">
      <c r="E1851" t="e">
        <f>#REF!</f>
        <v>#REF!</v>
      </c>
      <c r="F1851">
        <v>2595</v>
      </c>
      <c r="K1851" t="e">
        <f>#REF!</f>
        <v>#REF!</v>
      </c>
      <c r="L1851">
        <v>2041</v>
      </c>
    </row>
    <row r="1852" spans="5:12" x14ac:dyDescent="0.2">
      <c r="E1852" t="e">
        <f>#REF!</f>
        <v>#REF!</v>
      </c>
      <c r="F1852">
        <v>2596</v>
      </c>
      <c r="K1852" t="e">
        <f>#REF!</f>
        <v>#REF!</v>
      </c>
      <c r="L1852">
        <v>2042</v>
      </c>
    </row>
    <row r="1853" spans="5:12" x14ac:dyDescent="0.2">
      <c r="E1853" t="e">
        <f>#REF!</f>
        <v>#REF!</v>
      </c>
      <c r="F1853">
        <v>2597</v>
      </c>
      <c r="K1853" t="e">
        <f>#REF!</f>
        <v>#REF!</v>
      </c>
      <c r="L1853">
        <v>2043</v>
      </c>
    </row>
    <row r="1854" spans="5:12" x14ac:dyDescent="0.2">
      <c r="E1854" t="e">
        <f>#REF!</f>
        <v>#REF!</v>
      </c>
      <c r="F1854">
        <v>2598</v>
      </c>
      <c r="K1854" t="e">
        <f>#REF!</f>
        <v>#REF!</v>
      </c>
      <c r="L1854">
        <v>2044</v>
      </c>
    </row>
    <row r="1855" spans="5:12" x14ac:dyDescent="0.2">
      <c r="E1855" t="e">
        <f>#REF!</f>
        <v>#REF!</v>
      </c>
      <c r="F1855">
        <v>2599</v>
      </c>
      <c r="K1855" t="e">
        <f>#REF!</f>
        <v>#REF!</v>
      </c>
      <c r="L1855">
        <v>2045</v>
      </c>
    </row>
    <row r="1856" spans="5:12" x14ac:dyDescent="0.2">
      <c r="E1856" t="e">
        <f>#REF!</f>
        <v>#REF!</v>
      </c>
      <c r="F1856">
        <v>2600</v>
      </c>
      <c r="K1856" t="e">
        <f>#REF!</f>
        <v>#REF!</v>
      </c>
      <c r="L1856">
        <v>2046</v>
      </c>
    </row>
    <row r="1857" spans="5:12" x14ac:dyDescent="0.2">
      <c r="E1857" t="e">
        <f>#REF!</f>
        <v>#REF!</v>
      </c>
      <c r="F1857">
        <v>2601</v>
      </c>
      <c r="K1857" t="e">
        <f>#REF!</f>
        <v>#REF!</v>
      </c>
      <c r="L1857">
        <v>2047</v>
      </c>
    </row>
    <row r="1858" spans="5:12" x14ac:dyDescent="0.2">
      <c r="E1858" t="e">
        <f>#REF!</f>
        <v>#REF!</v>
      </c>
      <c r="F1858">
        <v>2602</v>
      </c>
      <c r="K1858" t="e">
        <f>#REF!</f>
        <v>#REF!</v>
      </c>
      <c r="L1858">
        <v>2048</v>
      </c>
    </row>
    <row r="1859" spans="5:12" x14ac:dyDescent="0.2">
      <c r="E1859" t="e">
        <f>#REF!</f>
        <v>#REF!</v>
      </c>
      <c r="F1859">
        <v>2606</v>
      </c>
      <c r="K1859" t="e">
        <f>#REF!</f>
        <v>#REF!</v>
      </c>
      <c r="L1859">
        <v>2049</v>
      </c>
    </row>
    <row r="1860" spans="5:12" x14ac:dyDescent="0.2">
      <c r="E1860" t="e">
        <f>#REF!</f>
        <v>#REF!</v>
      </c>
      <c r="F1860">
        <v>2607</v>
      </c>
      <c r="K1860" t="e">
        <f>#REF!</f>
        <v>#REF!</v>
      </c>
      <c r="L1860">
        <v>2050</v>
      </c>
    </row>
    <row r="1861" spans="5:12" x14ac:dyDescent="0.2">
      <c r="E1861" t="e">
        <f>#REF!</f>
        <v>#REF!</v>
      </c>
      <c r="F1861">
        <v>2608</v>
      </c>
      <c r="K1861" t="e">
        <f>#REF!</f>
        <v>#REF!</v>
      </c>
      <c r="L1861">
        <v>2051</v>
      </c>
    </row>
    <row r="1862" spans="5:12" x14ac:dyDescent="0.2">
      <c r="E1862" t="e">
        <f>#REF!</f>
        <v>#REF!</v>
      </c>
      <c r="F1862">
        <v>2609</v>
      </c>
      <c r="K1862" t="e">
        <f>#REF!</f>
        <v>#REF!</v>
      </c>
      <c r="L1862">
        <v>2052</v>
      </c>
    </row>
    <row r="1863" spans="5:12" x14ac:dyDescent="0.2">
      <c r="E1863" t="e">
        <f>#REF!</f>
        <v>#REF!</v>
      </c>
      <c r="F1863">
        <v>2610</v>
      </c>
      <c r="K1863" t="e">
        <f>#REF!</f>
        <v>#REF!</v>
      </c>
      <c r="L1863">
        <v>2053</v>
      </c>
    </row>
    <row r="1864" spans="5:12" x14ac:dyDescent="0.2">
      <c r="E1864" t="e">
        <f>#REF!</f>
        <v>#REF!</v>
      </c>
      <c r="F1864">
        <v>2611</v>
      </c>
      <c r="K1864" t="e">
        <f>#REF!</f>
        <v>#REF!</v>
      </c>
      <c r="L1864">
        <v>2054</v>
      </c>
    </row>
    <row r="1865" spans="5:12" x14ac:dyDescent="0.2">
      <c r="E1865" t="e">
        <f>#REF!</f>
        <v>#REF!</v>
      </c>
      <c r="F1865">
        <v>2612</v>
      </c>
      <c r="K1865" t="e">
        <f>#REF!</f>
        <v>#REF!</v>
      </c>
      <c r="L1865">
        <v>2055</v>
      </c>
    </row>
    <row r="1866" spans="5:12" x14ac:dyDescent="0.2">
      <c r="E1866" t="e">
        <f>#REF!</f>
        <v>#REF!</v>
      </c>
      <c r="F1866">
        <v>2613</v>
      </c>
      <c r="K1866" t="e">
        <f>#REF!</f>
        <v>#REF!</v>
      </c>
      <c r="L1866">
        <v>2056</v>
      </c>
    </row>
    <row r="1867" spans="5:12" x14ac:dyDescent="0.2">
      <c r="E1867" t="e">
        <f>#REF!</f>
        <v>#REF!</v>
      </c>
      <c r="F1867">
        <v>2614</v>
      </c>
      <c r="K1867" t="e">
        <f>#REF!</f>
        <v>#REF!</v>
      </c>
      <c r="L1867">
        <v>2057</v>
      </c>
    </row>
    <row r="1868" spans="5:12" x14ac:dyDescent="0.2">
      <c r="E1868" t="e">
        <f>#REF!</f>
        <v>#REF!</v>
      </c>
      <c r="F1868">
        <v>2615</v>
      </c>
      <c r="K1868" t="e">
        <f>#REF!</f>
        <v>#REF!</v>
      </c>
      <c r="L1868">
        <v>2058</v>
      </c>
    </row>
    <row r="1869" spans="5:12" x14ac:dyDescent="0.2">
      <c r="E1869" t="e">
        <f>#REF!</f>
        <v>#REF!</v>
      </c>
      <c r="F1869">
        <v>2619</v>
      </c>
      <c r="K1869" t="e">
        <f>#REF!</f>
        <v>#REF!</v>
      </c>
      <c r="L1869">
        <v>2059</v>
      </c>
    </row>
    <row r="1870" spans="5:12" x14ac:dyDescent="0.2">
      <c r="E1870" t="e">
        <f>#REF!</f>
        <v>#REF!</v>
      </c>
      <c r="F1870">
        <v>2620</v>
      </c>
      <c r="K1870" t="e">
        <f>#REF!</f>
        <v>#REF!</v>
      </c>
      <c r="L1870">
        <v>2060</v>
      </c>
    </row>
    <row r="1871" spans="5:12" x14ac:dyDescent="0.2">
      <c r="E1871" t="e">
        <f>#REF!</f>
        <v>#REF!</v>
      </c>
      <c r="F1871">
        <v>2621</v>
      </c>
      <c r="K1871" t="e">
        <f>#REF!</f>
        <v>#REF!</v>
      </c>
      <c r="L1871">
        <v>2061</v>
      </c>
    </row>
    <row r="1872" spans="5:12" x14ac:dyDescent="0.2">
      <c r="E1872" t="e">
        <f>#REF!</f>
        <v>#REF!</v>
      </c>
      <c r="F1872">
        <v>2622</v>
      </c>
      <c r="K1872" t="e">
        <f>#REF!</f>
        <v>#REF!</v>
      </c>
      <c r="L1872">
        <v>2062</v>
      </c>
    </row>
    <row r="1873" spans="5:12" x14ac:dyDescent="0.2">
      <c r="E1873" t="e">
        <f>#REF!</f>
        <v>#REF!</v>
      </c>
      <c r="F1873">
        <v>2623</v>
      </c>
      <c r="K1873" t="e">
        <f>#REF!</f>
        <v>#REF!</v>
      </c>
      <c r="L1873">
        <v>2063</v>
      </c>
    </row>
    <row r="1874" spans="5:12" x14ac:dyDescent="0.2">
      <c r="E1874" t="e">
        <f>#REF!</f>
        <v>#REF!</v>
      </c>
      <c r="F1874">
        <v>2624</v>
      </c>
      <c r="K1874" t="e">
        <f>#REF!</f>
        <v>#REF!</v>
      </c>
      <c r="L1874">
        <v>2064</v>
      </c>
    </row>
    <row r="1875" spans="5:12" x14ac:dyDescent="0.2">
      <c r="E1875" t="e">
        <f>#REF!</f>
        <v>#REF!</v>
      </c>
      <c r="F1875">
        <v>2625</v>
      </c>
      <c r="K1875" t="e">
        <f>#REF!</f>
        <v>#REF!</v>
      </c>
      <c r="L1875">
        <v>2065</v>
      </c>
    </row>
    <row r="1876" spans="5:12" x14ac:dyDescent="0.2">
      <c r="E1876" t="e">
        <f>#REF!</f>
        <v>#REF!</v>
      </c>
      <c r="F1876">
        <v>2626</v>
      </c>
      <c r="K1876" t="e">
        <f>#REF!</f>
        <v>#REF!</v>
      </c>
      <c r="L1876">
        <v>2066</v>
      </c>
    </row>
    <row r="1877" spans="5:12" x14ac:dyDescent="0.2">
      <c r="E1877" t="e">
        <f>#REF!</f>
        <v>#REF!</v>
      </c>
      <c r="F1877">
        <v>2627</v>
      </c>
      <c r="K1877" t="e">
        <f>#REF!</f>
        <v>#REF!</v>
      </c>
      <c r="L1877">
        <v>2067</v>
      </c>
    </row>
    <row r="1878" spans="5:12" x14ac:dyDescent="0.2">
      <c r="E1878" t="e">
        <f>#REF!</f>
        <v>#REF!</v>
      </c>
      <c r="F1878">
        <v>2628</v>
      </c>
      <c r="K1878" t="e">
        <f>#REF!</f>
        <v>#REF!</v>
      </c>
      <c r="L1878">
        <v>2068</v>
      </c>
    </row>
    <row r="1879" spans="5:12" x14ac:dyDescent="0.2">
      <c r="E1879" t="e">
        <f>#REF!</f>
        <v>#REF!</v>
      </c>
      <c r="F1879">
        <v>2632</v>
      </c>
      <c r="K1879" t="e">
        <f>#REF!</f>
        <v>#REF!</v>
      </c>
      <c r="L1879">
        <v>2069</v>
      </c>
    </row>
    <row r="1880" spans="5:12" x14ac:dyDescent="0.2">
      <c r="E1880" t="e">
        <f>#REF!</f>
        <v>#REF!</v>
      </c>
      <c r="F1880">
        <v>2633</v>
      </c>
      <c r="K1880" t="e">
        <f>#REF!</f>
        <v>#REF!</v>
      </c>
      <c r="L1880">
        <v>2070</v>
      </c>
    </row>
    <row r="1881" spans="5:12" x14ac:dyDescent="0.2">
      <c r="E1881" t="e">
        <f>#REF!</f>
        <v>#REF!</v>
      </c>
      <c r="F1881">
        <v>2634</v>
      </c>
      <c r="K1881" t="e">
        <f>#REF!</f>
        <v>#REF!</v>
      </c>
      <c r="L1881">
        <v>2071</v>
      </c>
    </row>
    <row r="1882" spans="5:12" x14ac:dyDescent="0.2">
      <c r="E1882" t="e">
        <f>#REF!</f>
        <v>#REF!</v>
      </c>
      <c r="F1882">
        <v>2635</v>
      </c>
      <c r="K1882" t="e">
        <f>#REF!</f>
        <v>#REF!</v>
      </c>
      <c r="L1882">
        <v>2072</v>
      </c>
    </row>
    <row r="1883" spans="5:12" x14ac:dyDescent="0.2">
      <c r="E1883" t="e">
        <f>#REF!</f>
        <v>#REF!</v>
      </c>
      <c r="F1883">
        <v>2636</v>
      </c>
      <c r="K1883" t="e">
        <f>#REF!</f>
        <v>#REF!</v>
      </c>
      <c r="L1883">
        <v>2073</v>
      </c>
    </row>
    <row r="1884" spans="5:12" x14ac:dyDescent="0.2">
      <c r="E1884" t="e">
        <f>#REF!</f>
        <v>#REF!</v>
      </c>
      <c r="F1884">
        <v>2637</v>
      </c>
      <c r="K1884" t="e">
        <f>#REF!</f>
        <v>#REF!</v>
      </c>
      <c r="L1884">
        <v>2074</v>
      </c>
    </row>
    <row r="1885" spans="5:12" x14ac:dyDescent="0.2">
      <c r="E1885" t="e">
        <f>#REF!</f>
        <v>#REF!</v>
      </c>
      <c r="F1885">
        <v>2638</v>
      </c>
      <c r="K1885" t="e">
        <f>#REF!</f>
        <v>#REF!</v>
      </c>
      <c r="L1885">
        <v>2075</v>
      </c>
    </row>
    <row r="1886" spans="5:12" x14ac:dyDescent="0.2">
      <c r="E1886" t="e">
        <f>#REF!</f>
        <v>#REF!</v>
      </c>
      <c r="F1886">
        <v>2639</v>
      </c>
      <c r="K1886" t="e">
        <f>#REF!</f>
        <v>#REF!</v>
      </c>
      <c r="L1886">
        <v>2076</v>
      </c>
    </row>
    <row r="1887" spans="5:12" x14ac:dyDescent="0.2">
      <c r="E1887" t="e">
        <f>#REF!</f>
        <v>#REF!</v>
      </c>
      <c r="F1887">
        <v>2640</v>
      </c>
      <c r="K1887" t="e">
        <f>#REF!</f>
        <v>#REF!</v>
      </c>
      <c r="L1887">
        <v>2077</v>
      </c>
    </row>
    <row r="1888" spans="5:12" x14ac:dyDescent="0.2">
      <c r="E1888" t="e">
        <f>#REF!</f>
        <v>#REF!</v>
      </c>
      <c r="F1888">
        <v>2641</v>
      </c>
      <c r="K1888" t="e">
        <f>#REF!</f>
        <v>#REF!</v>
      </c>
      <c r="L1888">
        <v>2078</v>
      </c>
    </row>
    <row r="1889" spans="5:12" x14ac:dyDescent="0.2">
      <c r="E1889" t="e">
        <f>#REF!</f>
        <v>#REF!</v>
      </c>
      <c r="F1889">
        <v>2645</v>
      </c>
      <c r="K1889" t="e">
        <f>#REF!</f>
        <v>#REF!</v>
      </c>
      <c r="L1889">
        <v>2079</v>
      </c>
    </row>
    <row r="1890" spans="5:12" x14ac:dyDescent="0.2">
      <c r="E1890" t="e">
        <f>#REF!</f>
        <v>#REF!</v>
      </c>
      <c r="F1890">
        <v>2646</v>
      </c>
      <c r="K1890" t="e">
        <f>#REF!</f>
        <v>#REF!</v>
      </c>
      <c r="L1890">
        <v>2080</v>
      </c>
    </row>
    <row r="1891" spans="5:12" x14ac:dyDescent="0.2">
      <c r="E1891" t="e">
        <f>#REF!</f>
        <v>#REF!</v>
      </c>
      <c r="F1891">
        <v>2647</v>
      </c>
      <c r="K1891" t="e">
        <f>#REF!</f>
        <v>#REF!</v>
      </c>
      <c r="L1891">
        <v>2081</v>
      </c>
    </row>
    <row r="1892" spans="5:12" x14ac:dyDescent="0.2">
      <c r="E1892" t="e">
        <f>#REF!</f>
        <v>#REF!</v>
      </c>
      <c r="F1892">
        <v>2648</v>
      </c>
      <c r="K1892" t="e">
        <f>#REF!</f>
        <v>#REF!</v>
      </c>
      <c r="L1892">
        <v>2082</v>
      </c>
    </row>
    <row r="1893" spans="5:12" x14ac:dyDescent="0.2">
      <c r="E1893" t="e">
        <f>#REF!</f>
        <v>#REF!</v>
      </c>
      <c r="F1893">
        <v>2649</v>
      </c>
      <c r="K1893" t="e">
        <f>#REF!</f>
        <v>#REF!</v>
      </c>
      <c r="L1893">
        <v>2083</v>
      </c>
    </row>
    <row r="1894" spans="5:12" x14ac:dyDescent="0.2">
      <c r="E1894" t="e">
        <f>#REF!</f>
        <v>#REF!</v>
      </c>
      <c r="F1894">
        <v>2650</v>
      </c>
      <c r="K1894" t="e">
        <f>#REF!</f>
        <v>#REF!</v>
      </c>
      <c r="L1894">
        <v>2084</v>
      </c>
    </row>
    <row r="1895" spans="5:12" x14ac:dyDescent="0.2">
      <c r="E1895" t="e">
        <f>#REF!</f>
        <v>#REF!</v>
      </c>
      <c r="F1895">
        <v>2651</v>
      </c>
      <c r="K1895" t="e">
        <f>#REF!</f>
        <v>#REF!</v>
      </c>
      <c r="L1895">
        <v>2085</v>
      </c>
    </row>
    <row r="1896" spans="5:12" x14ac:dyDescent="0.2">
      <c r="E1896" t="e">
        <f>#REF!</f>
        <v>#REF!</v>
      </c>
      <c r="F1896">
        <v>2652</v>
      </c>
      <c r="K1896" t="e">
        <f>#REF!</f>
        <v>#REF!</v>
      </c>
      <c r="L1896">
        <v>2086</v>
      </c>
    </row>
    <row r="1897" spans="5:12" x14ac:dyDescent="0.2">
      <c r="E1897" t="e">
        <f>#REF!</f>
        <v>#REF!</v>
      </c>
      <c r="F1897">
        <v>2653</v>
      </c>
      <c r="K1897" t="e">
        <f>#REF!</f>
        <v>#REF!</v>
      </c>
      <c r="L1897">
        <v>2087</v>
      </c>
    </row>
    <row r="1898" spans="5:12" x14ac:dyDescent="0.2">
      <c r="E1898" t="e">
        <f>#REF!</f>
        <v>#REF!</v>
      </c>
      <c r="F1898">
        <v>2654</v>
      </c>
      <c r="K1898" t="e">
        <f>#REF!</f>
        <v>#REF!</v>
      </c>
      <c r="L1898">
        <v>2088</v>
      </c>
    </row>
    <row r="1899" spans="5:12" x14ac:dyDescent="0.2">
      <c r="E1899" t="e">
        <f>#REF!</f>
        <v>#REF!</v>
      </c>
      <c r="F1899">
        <v>2658</v>
      </c>
      <c r="K1899" t="e">
        <f>#REF!</f>
        <v>#REF!</v>
      </c>
      <c r="L1899">
        <v>2089</v>
      </c>
    </row>
    <row r="1900" spans="5:12" x14ac:dyDescent="0.2">
      <c r="E1900" t="e">
        <f>#REF!</f>
        <v>#REF!</v>
      </c>
      <c r="F1900">
        <v>2659</v>
      </c>
      <c r="K1900" t="e">
        <f>#REF!</f>
        <v>#REF!</v>
      </c>
      <c r="L1900">
        <v>2090</v>
      </c>
    </row>
    <row r="1901" spans="5:12" x14ac:dyDescent="0.2">
      <c r="E1901" t="e">
        <f>#REF!</f>
        <v>#REF!</v>
      </c>
      <c r="F1901">
        <v>2660</v>
      </c>
      <c r="K1901" t="e">
        <f>#REF!</f>
        <v>#REF!</v>
      </c>
      <c r="L1901">
        <v>2091</v>
      </c>
    </row>
    <row r="1902" spans="5:12" x14ac:dyDescent="0.2">
      <c r="E1902" t="e">
        <f>#REF!</f>
        <v>#REF!</v>
      </c>
      <c r="F1902">
        <v>2661</v>
      </c>
      <c r="K1902" t="e">
        <f>#REF!</f>
        <v>#REF!</v>
      </c>
      <c r="L1902">
        <v>2092</v>
      </c>
    </row>
    <row r="1903" spans="5:12" x14ac:dyDescent="0.2">
      <c r="E1903" t="e">
        <f>#REF!</f>
        <v>#REF!</v>
      </c>
      <c r="F1903">
        <v>2662</v>
      </c>
      <c r="K1903" t="e">
        <f>#REF!</f>
        <v>#REF!</v>
      </c>
      <c r="L1903">
        <v>2093</v>
      </c>
    </row>
    <row r="1904" spans="5:12" x14ac:dyDescent="0.2">
      <c r="E1904" t="e">
        <f>#REF!</f>
        <v>#REF!</v>
      </c>
      <c r="F1904">
        <v>2663</v>
      </c>
      <c r="K1904" t="e">
        <f>#REF!</f>
        <v>#REF!</v>
      </c>
      <c r="L1904">
        <v>2094</v>
      </c>
    </row>
    <row r="1905" spans="5:12" x14ac:dyDescent="0.2">
      <c r="E1905" t="e">
        <f>#REF!</f>
        <v>#REF!</v>
      </c>
      <c r="F1905">
        <v>2664</v>
      </c>
      <c r="K1905" t="e">
        <f>#REF!</f>
        <v>#REF!</v>
      </c>
      <c r="L1905">
        <v>2095</v>
      </c>
    </row>
    <row r="1906" spans="5:12" x14ac:dyDescent="0.2">
      <c r="E1906" t="e">
        <f>#REF!</f>
        <v>#REF!</v>
      </c>
      <c r="F1906">
        <v>2665</v>
      </c>
      <c r="K1906" t="e">
        <f>#REF!</f>
        <v>#REF!</v>
      </c>
      <c r="L1906">
        <v>2096</v>
      </c>
    </row>
    <row r="1907" spans="5:12" x14ac:dyDescent="0.2">
      <c r="E1907" t="e">
        <f>#REF!</f>
        <v>#REF!</v>
      </c>
      <c r="F1907">
        <v>2666</v>
      </c>
      <c r="K1907" t="e">
        <f>#REF!</f>
        <v>#REF!</v>
      </c>
      <c r="L1907">
        <v>2097</v>
      </c>
    </row>
    <row r="1908" spans="5:12" x14ac:dyDescent="0.2">
      <c r="E1908" t="e">
        <f>#REF!</f>
        <v>#REF!</v>
      </c>
      <c r="F1908">
        <v>2667</v>
      </c>
      <c r="K1908" t="e">
        <f>#REF!</f>
        <v>#REF!</v>
      </c>
      <c r="L1908">
        <v>2098</v>
      </c>
    </row>
    <row r="1909" spans="5:12" x14ac:dyDescent="0.2">
      <c r="E1909" t="e">
        <f>#REF!</f>
        <v>#REF!</v>
      </c>
      <c r="F1909">
        <v>2671</v>
      </c>
      <c r="K1909" t="e">
        <f>#REF!</f>
        <v>#REF!</v>
      </c>
      <c r="L1909">
        <v>2099</v>
      </c>
    </row>
    <row r="1910" spans="5:12" x14ac:dyDescent="0.2">
      <c r="E1910" t="e">
        <f>#REF!</f>
        <v>#REF!</v>
      </c>
      <c r="F1910">
        <v>2672</v>
      </c>
      <c r="K1910" t="e">
        <f>#REF!</f>
        <v>#REF!</v>
      </c>
      <c r="L1910">
        <v>2100</v>
      </c>
    </row>
    <row r="1911" spans="5:12" x14ac:dyDescent="0.2">
      <c r="E1911" t="e">
        <f>#REF!</f>
        <v>#REF!</v>
      </c>
      <c r="F1911">
        <v>2673</v>
      </c>
      <c r="K1911" t="e">
        <f>#REF!</f>
        <v>#REF!</v>
      </c>
      <c r="L1911">
        <v>2101</v>
      </c>
    </row>
    <row r="1912" spans="5:12" x14ac:dyDescent="0.2">
      <c r="E1912" t="e">
        <f>#REF!</f>
        <v>#REF!</v>
      </c>
      <c r="F1912">
        <v>2674</v>
      </c>
      <c r="K1912" t="e">
        <f>#REF!</f>
        <v>#REF!</v>
      </c>
      <c r="L1912">
        <v>2102</v>
      </c>
    </row>
    <row r="1913" spans="5:12" x14ac:dyDescent="0.2">
      <c r="E1913" t="e">
        <f>#REF!</f>
        <v>#REF!</v>
      </c>
      <c r="F1913">
        <v>2675</v>
      </c>
      <c r="K1913" t="e">
        <f>#REF!</f>
        <v>#REF!</v>
      </c>
      <c r="L1913">
        <v>2103</v>
      </c>
    </row>
    <row r="1914" spans="5:12" x14ac:dyDescent="0.2">
      <c r="E1914" t="e">
        <f>#REF!</f>
        <v>#REF!</v>
      </c>
      <c r="F1914">
        <v>2676</v>
      </c>
      <c r="K1914" t="e">
        <f>#REF!</f>
        <v>#REF!</v>
      </c>
      <c r="L1914">
        <v>2104</v>
      </c>
    </row>
    <row r="1915" spans="5:12" x14ac:dyDescent="0.2">
      <c r="E1915" t="e">
        <f>#REF!</f>
        <v>#REF!</v>
      </c>
      <c r="F1915">
        <v>2677</v>
      </c>
      <c r="K1915" t="e">
        <f>#REF!</f>
        <v>#REF!</v>
      </c>
      <c r="L1915">
        <v>2105</v>
      </c>
    </row>
    <row r="1916" spans="5:12" x14ac:dyDescent="0.2">
      <c r="E1916" t="e">
        <f>#REF!</f>
        <v>#REF!</v>
      </c>
      <c r="F1916">
        <v>2678</v>
      </c>
      <c r="K1916" t="e">
        <f>#REF!</f>
        <v>#REF!</v>
      </c>
      <c r="L1916">
        <v>2106</v>
      </c>
    </row>
    <row r="1917" spans="5:12" x14ac:dyDescent="0.2">
      <c r="E1917" t="e">
        <f>#REF!</f>
        <v>#REF!</v>
      </c>
      <c r="F1917">
        <v>2679</v>
      </c>
      <c r="K1917" t="e">
        <f>#REF!</f>
        <v>#REF!</v>
      </c>
      <c r="L1917">
        <v>2107</v>
      </c>
    </row>
    <row r="1918" spans="5:12" x14ac:dyDescent="0.2">
      <c r="E1918" t="e">
        <f>#REF!</f>
        <v>#REF!</v>
      </c>
      <c r="F1918">
        <v>2680</v>
      </c>
      <c r="K1918" t="e">
        <f>#REF!</f>
        <v>#REF!</v>
      </c>
      <c r="L1918">
        <v>2108</v>
      </c>
    </row>
    <row r="1919" spans="5:12" x14ac:dyDescent="0.2">
      <c r="E1919" t="e">
        <f>#REF!</f>
        <v>#REF!</v>
      </c>
      <c r="F1919">
        <v>2684</v>
      </c>
      <c r="K1919" t="e">
        <f>#REF!</f>
        <v>#REF!</v>
      </c>
      <c r="L1919">
        <v>2109</v>
      </c>
    </row>
    <row r="1920" spans="5:12" x14ac:dyDescent="0.2">
      <c r="E1920" t="e">
        <f>#REF!</f>
        <v>#REF!</v>
      </c>
      <c r="F1920">
        <v>2685</v>
      </c>
      <c r="K1920" t="e">
        <f>#REF!</f>
        <v>#REF!</v>
      </c>
      <c r="L1920">
        <v>2110</v>
      </c>
    </row>
    <row r="1921" spans="5:12" x14ac:dyDescent="0.2">
      <c r="E1921" t="e">
        <f>#REF!</f>
        <v>#REF!</v>
      </c>
      <c r="F1921">
        <v>2686</v>
      </c>
      <c r="K1921" t="e">
        <f>#REF!</f>
        <v>#REF!</v>
      </c>
      <c r="L1921">
        <v>2111</v>
      </c>
    </row>
    <row r="1922" spans="5:12" x14ac:dyDescent="0.2">
      <c r="E1922" t="e">
        <f>#REF!</f>
        <v>#REF!</v>
      </c>
      <c r="F1922">
        <v>2687</v>
      </c>
      <c r="K1922" t="e">
        <f>#REF!</f>
        <v>#REF!</v>
      </c>
      <c r="L1922">
        <v>2112</v>
      </c>
    </row>
    <row r="1923" spans="5:12" x14ac:dyDescent="0.2">
      <c r="E1923" t="e">
        <f>#REF!</f>
        <v>#REF!</v>
      </c>
      <c r="F1923">
        <v>2688</v>
      </c>
      <c r="K1923" t="e">
        <f>#REF!</f>
        <v>#REF!</v>
      </c>
      <c r="L1923">
        <v>2113</v>
      </c>
    </row>
    <row r="1924" spans="5:12" x14ac:dyDescent="0.2">
      <c r="E1924" t="e">
        <f>#REF!</f>
        <v>#REF!</v>
      </c>
      <c r="F1924">
        <v>2689</v>
      </c>
      <c r="K1924" t="e">
        <f>#REF!</f>
        <v>#REF!</v>
      </c>
      <c r="L1924">
        <v>2114</v>
      </c>
    </row>
    <row r="1925" spans="5:12" x14ac:dyDescent="0.2">
      <c r="E1925" t="e">
        <f>#REF!</f>
        <v>#REF!</v>
      </c>
      <c r="F1925">
        <v>2690</v>
      </c>
      <c r="K1925" t="e">
        <f>#REF!</f>
        <v>#REF!</v>
      </c>
      <c r="L1925">
        <v>2115</v>
      </c>
    </row>
    <row r="1926" spans="5:12" x14ac:dyDescent="0.2">
      <c r="E1926" t="e">
        <f>#REF!</f>
        <v>#REF!</v>
      </c>
      <c r="F1926">
        <v>2691</v>
      </c>
      <c r="K1926" t="e">
        <f>#REF!</f>
        <v>#REF!</v>
      </c>
      <c r="L1926">
        <v>2116</v>
      </c>
    </row>
    <row r="1927" spans="5:12" x14ac:dyDescent="0.2">
      <c r="E1927" t="e">
        <f>#REF!</f>
        <v>#REF!</v>
      </c>
      <c r="F1927">
        <v>2692</v>
      </c>
      <c r="K1927" t="e">
        <f>#REF!</f>
        <v>#REF!</v>
      </c>
      <c r="L1927">
        <v>2117</v>
      </c>
    </row>
    <row r="1928" spans="5:12" x14ac:dyDescent="0.2">
      <c r="E1928" t="e">
        <f>#REF!</f>
        <v>#REF!</v>
      </c>
      <c r="F1928">
        <v>2693</v>
      </c>
      <c r="K1928" t="e">
        <f>#REF!</f>
        <v>#REF!</v>
      </c>
      <c r="L1928">
        <v>2118</v>
      </c>
    </row>
    <row r="1929" spans="5:12" x14ac:dyDescent="0.2">
      <c r="E1929" t="e">
        <f>#REF!</f>
        <v>#REF!</v>
      </c>
      <c r="F1929">
        <v>2697</v>
      </c>
      <c r="K1929" t="e">
        <f>#REF!</f>
        <v>#REF!</v>
      </c>
      <c r="L1929">
        <v>2119</v>
      </c>
    </row>
    <row r="1930" spans="5:12" x14ac:dyDescent="0.2">
      <c r="E1930" t="e">
        <f>#REF!</f>
        <v>#REF!</v>
      </c>
      <c r="F1930">
        <v>2698</v>
      </c>
      <c r="K1930" t="e">
        <f>#REF!</f>
        <v>#REF!</v>
      </c>
      <c r="L1930">
        <v>2120</v>
      </c>
    </row>
    <row r="1931" spans="5:12" x14ac:dyDescent="0.2">
      <c r="E1931" t="e">
        <f>#REF!</f>
        <v>#REF!</v>
      </c>
      <c r="F1931">
        <v>2699</v>
      </c>
      <c r="K1931" t="e">
        <f>#REF!</f>
        <v>#REF!</v>
      </c>
      <c r="L1931">
        <v>2121</v>
      </c>
    </row>
    <row r="1932" spans="5:12" x14ac:dyDescent="0.2">
      <c r="E1932" t="e">
        <f>#REF!</f>
        <v>#REF!</v>
      </c>
      <c r="F1932">
        <v>2700</v>
      </c>
      <c r="K1932" t="e">
        <f>#REF!</f>
        <v>#REF!</v>
      </c>
      <c r="L1932">
        <v>2122</v>
      </c>
    </row>
    <row r="1933" spans="5:12" x14ac:dyDescent="0.2">
      <c r="E1933" t="e">
        <f>#REF!</f>
        <v>#REF!</v>
      </c>
      <c r="F1933">
        <v>2701</v>
      </c>
      <c r="K1933" t="e">
        <f>#REF!</f>
        <v>#REF!</v>
      </c>
      <c r="L1933">
        <v>2123</v>
      </c>
    </row>
    <row r="1934" spans="5:12" x14ac:dyDescent="0.2">
      <c r="E1934" t="e">
        <f>#REF!</f>
        <v>#REF!</v>
      </c>
      <c r="F1934">
        <v>2702</v>
      </c>
      <c r="K1934" t="e">
        <f>#REF!</f>
        <v>#REF!</v>
      </c>
      <c r="L1934">
        <v>2124</v>
      </c>
    </row>
    <row r="1935" spans="5:12" x14ac:dyDescent="0.2">
      <c r="E1935" t="e">
        <f>#REF!</f>
        <v>#REF!</v>
      </c>
      <c r="F1935">
        <v>2703</v>
      </c>
      <c r="K1935" t="e">
        <f>#REF!</f>
        <v>#REF!</v>
      </c>
      <c r="L1935">
        <v>2125</v>
      </c>
    </row>
    <row r="1936" spans="5:12" x14ac:dyDescent="0.2">
      <c r="E1936" t="e">
        <f>#REF!</f>
        <v>#REF!</v>
      </c>
      <c r="F1936">
        <v>2704</v>
      </c>
      <c r="K1936" t="e">
        <f>#REF!</f>
        <v>#REF!</v>
      </c>
      <c r="L1936">
        <v>2126</v>
      </c>
    </row>
    <row r="1937" spans="5:12" x14ac:dyDescent="0.2">
      <c r="E1937" t="e">
        <f>#REF!</f>
        <v>#REF!</v>
      </c>
      <c r="F1937">
        <v>2705</v>
      </c>
      <c r="K1937" t="e">
        <f>#REF!</f>
        <v>#REF!</v>
      </c>
      <c r="L1937">
        <v>2127</v>
      </c>
    </row>
    <row r="1938" spans="5:12" x14ac:dyDescent="0.2">
      <c r="E1938" t="e">
        <f>#REF!</f>
        <v>#REF!</v>
      </c>
      <c r="F1938">
        <v>2706</v>
      </c>
      <c r="K1938" t="e">
        <f>#REF!</f>
        <v>#REF!</v>
      </c>
      <c r="L1938">
        <v>2128</v>
      </c>
    </row>
    <row r="1939" spans="5:12" x14ac:dyDescent="0.2">
      <c r="E1939" t="e">
        <f>#REF!</f>
        <v>#REF!</v>
      </c>
      <c r="F1939">
        <v>2710</v>
      </c>
      <c r="K1939" t="e">
        <f>#REF!</f>
        <v>#REF!</v>
      </c>
      <c r="L1939">
        <v>2129</v>
      </c>
    </row>
    <row r="1940" spans="5:12" x14ac:dyDescent="0.2">
      <c r="E1940" t="e">
        <f>#REF!</f>
        <v>#REF!</v>
      </c>
      <c r="F1940">
        <v>2711</v>
      </c>
      <c r="K1940" t="e">
        <f>#REF!</f>
        <v>#REF!</v>
      </c>
      <c r="L1940">
        <v>2130</v>
      </c>
    </row>
    <row r="1941" spans="5:12" x14ac:dyDescent="0.2">
      <c r="E1941" t="e">
        <f>#REF!</f>
        <v>#REF!</v>
      </c>
      <c r="F1941">
        <v>2712</v>
      </c>
      <c r="K1941" t="e">
        <f>#REF!</f>
        <v>#REF!</v>
      </c>
      <c r="L1941">
        <v>2131</v>
      </c>
    </row>
    <row r="1942" spans="5:12" x14ac:dyDescent="0.2">
      <c r="E1942" t="e">
        <f>#REF!</f>
        <v>#REF!</v>
      </c>
      <c r="F1942">
        <v>2713</v>
      </c>
      <c r="K1942" t="e">
        <f>#REF!</f>
        <v>#REF!</v>
      </c>
      <c r="L1942">
        <v>2132</v>
      </c>
    </row>
    <row r="1943" spans="5:12" x14ac:dyDescent="0.2">
      <c r="E1943" t="e">
        <f>#REF!</f>
        <v>#REF!</v>
      </c>
      <c r="F1943">
        <v>2714</v>
      </c>
      <c r="K1943" t="e">
        <f>#REF!</f>
        <v>#REF!</v>
      </c>
      <c r="L1943">
        <v>2133</v>
      </c>
    </row>
    <row r="1944" spans="5:12" x14ac:dyDescent="0.2">
      <c r="E1944" t="e">
        <f>#REF!</f>
        <v>#REF!</v>
      </c>
      <c r="F1944">
        <v>2715</v>
      </c>
      <c r="K1944" t="e">
        <f>#REF!</f>
        <v>#REF!</v>
      </c>
      <c r="L1944">
        <v>2134</v>
      </c>
    </row>
    <row r="1945" spans="5:12" x14ac:dyDescent="0.2">
      <c r="E1945" t="e">
        <f>#REF!</f>
        <v>#REF!</v>
      </c>
      <c r="F1945">
        <v>2716</v>
      </c>
      <c r="K1945" t="e">
        <f>#REF!</f>
        <v>#REF!</v>
      </c>
      <c r="L1945">
        <v>2135</v>
      </c>
    </row>
    <row r="1946" spans="5:12" x14ac:dyDescent="0.2">
      <c r="E1946" t="e">
        <f>#REF!</f>
        <v>#REF!</v>
      </c>
      <c r="F1946">
        <v>2717</v>
      </c>
      <c r="K1946" t="e">
        <f>#REF!</f>
        <v>#REF!</v>
      </c>
      <c r="L1946">
        <v>2136</v>
      </c>
    </row>
    <row r="1947" spans="5:12" x14ac:dyDescent="0.2">
      <c r="E1947" t="e">
        <f>#REF!</f>
        <v>#REF!</v>
      </c>
      <c r="F1947">
        <v>2718</v>
      </c>
      <c r="K1947" t="e">
        <f>#REF!</f>
        <v>#REF!</v>
      </c>
      <c r="L1947">
        <v>2137</v>
      </c>
    </row>
    <row r="1948" spans="5:12" x14ac:dyDescent="0.2">
      <c r="E1948" t="e">
        <f>#REF!</f>
        <v>#REF!</v>
      </c>
      <c r="F1948">
        <v>2719</v>
      </c>
      <c r="K1948" t="e">
        <f>#REF!</f>
        <v>#REF!</v>
      </c>
      <c r="L1948">
        <v>2138</v>
      </c>
    </row>
    <row r="1949" spans="5:12" x14ac:dyDescent="0.2">
      <c r="E1949" t="e">
        <f>#REF!</f>
        <v>#REF!</v>
      </c>
      <c r="F1949">
        <v>2723</v>
      </c>
      <c r="K1949" t="e">
        <f>#REF!</f>
        <v>#REF!</v>
      </c>
      <c r="L1949">
        <v>2139</v>
      </c>
    </row>
    <row r="1950" spans="5:12" x14ac:dyDescent="0.2">
      <c r="E1950" t="e">
        <f>#REF!</f>
        <v>#REF!</v>
      </c>
      <c r="F1950">
        <v>2724</v>
      </c>
      <c r="K1950" t="e">
        <f>#REF!</f>
        <v>#REF!</v>
      </c>
      <c r="L1950">
        <v>2140</v>
      </c>
    </row>
    <row r="1951" spans="5:12" x14ac:dyDescent="0.2">
      <c r="E1951" t="e">
        <f>#REF!</f>
        <v>#REF!</v>
      </c>
      <c r="F1951">
        <v>2725</v>
      </c>
      <c r="K1951" t="e">
        <f>#REF!</f>
        <v>#REF!</v>
      </c>
      <c r="L1951">
        <v>2141</v>
      </c>
    </row>
    <row r="1952" spans="5:12" x14ac:dyDescent="0.2">
      <c r="E1952" t="e">
        <f>#REF!</f>
        <v>#REF!</v>
      </c>
      <c r="F1952">
        <v>2726</v>
      </c>
      <c r="K1952" t="e">
        <f>#REF!</f>
        <v>#REF!</v>
      </c>
      <c r="L1952">
        <v>2142</v>
      </c>
    </row>
    <row r="1953" spans="5:12" x14ac:dyDescent="0.2">
      <c r="E1953" t="e">
        <f>#REF!</f>
        <v>#REF!</v>
      </c>
      <c r="F1953">
        <v>2727</v>
      </c>
      <c r="K1953" t="e">
        <f>#REF!</f>
        <v>#REF!</v>
      </c>
      <c r="L1953">
        <v>2143</v>
      </c>
    </row>
    <row r="1954" spans="5:12" x14ac:dyDescent="0.2">
      <c r="E1954" t="e">
        <f>#REF!</f>
        <v>#REF!</v>
      </c>
      <c r="F1954">
        <v>2728</v>
      </c>
      <c r="K1954" t="e">
        <f>#REF!</f>
        <v>#REF!</v>
      </c>
      <c r="L1954">
        <v>2144</v>
      </c>
    </row>
    <row r="1955" spans="5:12" x14ac:dyDescent="0.2">
      <c r="E1955" t="e">
        <f>#REF!</f>
        <v>#REF!</v>
      </c>
      <c r="F1955">
        <v>2729</v>
      </c>
      <c r="K1955" t="e">
        <f>#REF!</f>
        <v>#REF!</v>
      </c>
      <c r="L1955">
        <v>2145</v>
      </c>
    </row>
    <row r="1956" spans="5:12" x14ac:dyDescent="0.2">
      <c r="E1956" t="e">
        <f>#REF!</f>
        <v>#REF!</v>
      </c>
      <c r="F1956">
        <v>2730</v>
      </c>
      <c r="K1956" t="e">
        <f>#REF!</f>
        <v>#REF!</v>
      </c>
      <c r="L1956">
        <v>2146</v>
      </c>
    </row>
    <row r="1957" spans="5:12" x14ac:dyDescent="0.2">
      <c r="E1957" t="e">
        <f>#REF!</f>
        <v>#REF!</v>
      </c>
      <c r="F1957">
        <v>2731</v>
      </c>
      <c r="K1957" t="e">
        <f>#REF!</f>
        <v>#REF!</v>
      </c>
      <c r="L1957">
        <v>2147</v>
      </c>
    </row>
    <row r="1958" spans="5:12" x14ac:dyDescent="0.2">
      <c r="E1958" t="e">
        <f>#REF!</f>
        <v>#REF!</v>
      </c>
      <c r="F1958">
        <v>2732</v>
      </c>
      <c r="K1958" t="e">
        <f>#REF!</f>
        <v>#REF!</v>
      </c>
      <c r="L1958">
        <v>2148</v>
      </c>
    </row>
    <row r="1959" spans="5:12" x14ac:dyDescent="0.2">
      <c r="E1959" t="e">
        <f>#REF!</f>
        <v>#REF!</v>
      </c>
      <c r="F1959">
        <v>2736</v>
      </c>
      <c r="K1959" t="e">
        <f>#REF!</f>
        <v>#REF!</v>
      </c>
      <c r="L1959">
        <v>2149</v>
      </c>
    </row>
    <row r="1960" spans="5:12" x14ac:dyDescent="0.2">
      <c r="E1960" t="e">
        <f>#REF!</f>
        <v>#REF!</v>
      </c>
      <c r="F1960">
        <v>2737</v>
      </c>
      <c r="K1960" t="e">
        <f>#REF!</f>
        <v>#REF!</v>
      </c>
      <c r="L1960">
        <v>2150</v>
      </c>
    </row>
    <row r="1961" spans="5:12" x14ac:dyDescent="0.2">
      <c r="E1961" t="e">
        <f>#REF!</f>
        <v>#REF!</v>
      </c>
      <c r="F1961">
        <v>2738</v>
      </c>
      <c r="K1961" t="e">
        <f>#REF!</f>
        <v>#REF!</v>
      </c>
      <c r="L1961">
        <v>2151</v>
      </c>
    </row>
    <row r="1962" spans="5:12" x14ac:dyDescent="0.2">
      <c r="E1962" t="e">
        <f>#REF!</f>
        <v>#REF!</v>
      </c>
      <c r="F1962">
        <v>2739</v>
      </c>
      <c r="K1962" t="e">
        <f>#REF!</f>
        <v>#REF!</v>
      </c>
      <c r="L1962">
        <v>2152</v>
      </c>
    </row>
    <row r="1963" spans="5:12" x14ac:dyDescent="0.2">
      <c r="E1963" t="e">
        <f>#REF!</f>
        <v>#REF!</v>
      </c>
      <c r="F1963">
        <v>2740</v>
      </c>
      <c r="K1963" t="e">
        <f>#REF!</f>
        <v>#REF!</v>
      </c>
      <c r="L1963">
        <v>2153</v>
      </c>
    </row>
    <row r="1964" spans="5:12" x14ac:dyDescent="0.2">
      <c r="E1964" t="e">
        <f>#REF!</f>
        <v>#REF!</v>
      </c>
      <c r="F1964">
        <v>2741</v>
      </c>
      <c r="K1964" t="e">
        <f>#REF!</f>
        <v>#REF!</v>
      </c>
      <c r="L1964">
        <v>2154</v>
      </c>
    </row>
    <row r="1965" spans="5:12" x14ac:dyDescent="0.2">
      <c r="E1965" t="e">
        <f>#REF!</f>
        <v>#REF!</v>
      </c>
      <c r="F1965">
        <v>2742</v>
      </c>
      <c r="K1965" t="e">
        <f>#REF!</f>
        <v>#REF!</v>
      </c>
      <c r="L1965">
        <v>2155</v>
      </c>
    </row>
    <row r="1966" spans="5:12" x14ac:dyDescent="0.2">
      <c r="E1966" t="e">
        <f>#REF!</f>
        <v>#REF!</v>
      </c>
      <c r="F1966">
        <v>2743</v>
      </c>
      <c r="K1966" t="e">
        <f>#REF!</f>
        <v>#REF!</v>
      </c>
      <c r="L1966">
        <v>2156</v>
      </c>
    </row>
    <row r="1967" spans="5:12" x14ac:dyDescent="0.2">
      <c r="E1967" t="e">
        <f>#REF!</f>
        <v>#REF!</v>
      </c>
      <c r="F1967">
        <v>2744</v>
      </c>
      <c r="K1967" t="e">
        <f>#REF!</f>
        <v>#REF!</v>
      </c>
      <c r="L1967">
        <v>2157</v>
      </c>
    </row>
    <row r="1968" spans="5:12" x14ac:dyDescent="0.2">
      <c r="E1968" t="e">
        <f>#REF!</f>
        <v>#REF!</v>
      </c>
      <c r="F1968">
        <v>2745</v>
      </c>
      <c r="K1968" t="e">
        <f>#REF!</f>
        <v>#REF!</v>
      </c>
      <c r="L1968">
        <v>2158</v>
      </c>
    </row>
    <row r="1969" spans="5:12" x14ac:dyDescent="0.2">
      <c r="E1969" t="e">
        <f>#REF!</f>
        <v>#REF!</v>
      </c>
      <c r="F1969">
        <v>2749</v>
      </c>
      <c r="K1969" t="e">
        <f>#REF!</f>
        <v>#REF!</v>
      </c>
      <c r="L1969">
        <v>2159</v>
      </c>
    </row>
    <row r="1970" spans="5:12" x14ac:dyDescent="0.2">
      <c r="E1970" t="e">
        <f>#REF!</f>
        <v>#REF!</v>
      </c>
      <c r="F1970">
        <v>2750</v>
      </c>
      <c r="K1970" t="e">
        <f>#REF!</f>
        <v>#REF!</v>
      </c>
      <c r="L1970">
        <v>2160</v>
      </c>
    </row>
    <row r="1971" spans="5:12" x14ac:dyDescent="0.2">
      <c r="E1971" t="e">
        <f>#REF!</f>
        <v>#REF!</v>
      </c>
      <c r="F1971">
        <v>2751</v>
      </c>
      <c r="K1971" t="e">
        <f>#REF!</f>
        <v>#REF!</v>
      </c>
      <c r="L1971">
        <v>2161</v>
      </c>
    </row>
    <row r="1972" spans="5:12" x14ac:dyDescent="0.2">
      <c r="E1972" t="e">
        <f>#REF!</f>
        <v>#REF!</v>
      </c>
      <c r="F1972">
        <v>2752</v>
      </c>
      <c r="K1972" t="e">
        <f>#REF!</f>
        <v>#REF!</v>
      </c>
      <c r="L1972">
        <v>2162</v>
      </c>
    </row>
    <row r="1973" spans="5:12" x14ac:dyDescent="0.2">
      <c r="E1973" t="e">
        <f>#REF!</f>
        <v>#REF!</v>
      </c>
      <c r="F1973">
        <v>2753</v>
      </c>
      <c r="K1973" t="e">
        <f>#REF!</f>
        <v>#REF!</v>
      </c>
      <c r="L1973">
        <v>2163</v>
      </c>
    </row>
    <row r="1974" spans="5:12" x14ac:dyDescent="0.2">
      <c r="E1974" t="e">
        <f>#REF!</f>
        <v>#REF!</v>
      </c>
      <c r="F1974">
        <v>2754</v>
      </c>
      <c r="K1974" t="e">
        <f>#REF!</f>
        <v>#REF!</v>
      </c>
      <c r="L1974">
        <v>2164</v>
      </c>
    </row>
    <row r="1975" spans="5:12" x14ac:dyDescent="0.2">
      <c r="E1975" t="e">
        <f>#REF!</f>
        <v>#REF!</v>
      </c>
      <c r="F1975">
        <v>2755</v>
      </c>
      <c r="K1975" t="e">
        <f>#REF!</f>
        <v>#REF!</v>
      </c>
      <c r="L1975">
        <v>2165</v>
      </c>
    </row>
    <row r="1976" spans="5:12" x14ac:dyDescent="0.2">
      <c r="E1976" t="e">
        <f>#REF!</f>
        <v>#REF!</v>
      </c>
      <c r="F1976">
        <v>2756</v>
      </c>
      <c r="K1976" t="e">
        <f>#REF!</f>
        <v>#REF!</v>
      </c>
      <c r="L1976">
        <v>2166</v>
      </c>
    </row>
    <row r="1977" spans="5:12" x14ac:dyDescent="0.2">
      <c r="E1977" t="e">
        <f>#REF!</f>
        <v>#REF!</v>
      </c>
      <c r="F1977">
        <v>2757</v>
      </c>
      <c r="K1977" t="e">
        <f>#REF!</f>
        <v>#REF!</v>
      </c>
      <c r="L1977">
        <v>2167</v>
      </c>
    </row>
    <row r="1978" spans="5:12" x14ac:dyDescent="0.2">
      <c r="E1978" t="e">
        <f>#REF!</f>
        <v>#REF!</v>
      </c>
      <c r="F1978">
        <v>2758</v>
      </c>
      <c r="K1978" t="e">
        <f>#REF!</f>
        <v>#REF!</v>
      </c>
      <c r="L1978">
        <v>2168</v>
      </c>
    </row>
    <row r="1979" spans="5:12" x14ac:dyDescent="0.2">
      <c r="E1979" t="e">
        <f>#REF!</f>
        <v>#REF!</v>
      </c>
      <c r="F1979">
        <v>2762</v>
      </c>
      <c r="K1979" t="e">
        <f>#REF!</f>
        <v>#REF!</v>
      </c>
      <c r="L1979">
        <v>2169</v>
      </c>
    </row>
    <row r="1980" spans="5:12" x14ac:dyDescent="0.2">
      <c r="E1980" t="e">
        <f>#REF!</f>
        <v>#REF!</v>
      </c>
      <c r="F1980">
        <v>2763</v>
      </c>
      <c r="K1980" t="e">
        <f>#REF!</f>
        <v>#REF!</v>
      </c>
      <c r="L1980">
        <v>2170</v>
      </c>
    </row>
    <row r="1981" spans="5:12" x14ac:dyDescent="0.2">
      <c r="E1981" t="e">
        <f>#REF!</f>
        <v>#REF!</v>
      </c>
      <c r="F1981">
        <v>2764</v>
      </c>
      <c r="K1981" t="e">
        <f>#REF!</f>
        <v>#REF!</v>
      </c>
      <c r="L1981">
        <v>2171</v>
      </c>
    </row>
    <row r="1982" spans="5:12" x14ac:dyDescent="0.2">
      <c r="E1982" t="e">
        <f>#REF!</f>
        <v>#REF!</v>
      </c>
      <c r="F1982">
        <v>2765</v>
      </c>
      <c r="K1982" t="e">
        <f>#REF!</f>
        <v>#REF!</v>
      </c>
      <c r="L1982">
        <v>2172</v>
      </c>
    </row>
    <row r="1983" spans="5:12" x14ac:dyDescent="0.2">
      <c r="E1983" t="e">
        <f>#REF!</f>
        <v>#REF!</v>
      </c>
      <c r="F1983">
        <v>2766</v>
      </c>
      <c r="K1983" t="e">
        <f>#REF!</f>
        <v>#REF!</v>
      </c>
      <c r="L1983">
        <v>2173</v>
      </c>
    </row>
    <row r="1984" spans="5:12" x14ac:dyDescent="0.2">
      <c r="E1984" t="e">
        <f>#REF!</f>
        <v>#REF!</v>
      </c>
      <c r="F1984">
        <v>2767</v>
      </c>
      <c r="K1984" t="e">
        <f>#REF!</f>
        <v>#REF!</v>
      </c>
      <c r="L1984">
        <v>2174</v>
      </c>
    </row>
    <row r="1985" spans="5:12" x14ac:dyDescent="0.2">
      <c r="E1985" t="e">
        <f>#REF!</f>
        <v>#REF!</v>
      </c>
      <c r="F1985">
        <v>2768</v>
      </c>
      <c r="K1985" t="e">
        <f>#REF!</f>
        <v>#REF!</v>
      </c>
      <c r="L1985">
        <v>2175</v>
      </c>
    </row>
    <row r="1986" spans="5:12" x14ac:dyDescent="0.2">
      <c r="E1986" t="e">
        <f>#REF!</f>
        <v>#REF!</v>
      </c>
      <c r="F1986">
        <v>2769</v>
      </c>
      <c r="K1986" t="e">
        <f>#REF!</f>
        <v>#REF!</v>
      </c>
      <c r="L1986">
        <v>2176</v>
      </c>
    </row>
    <row r="1987" spans="5:12" x14ac:dyDescent="0.2">
      <c r="E1987" t="e">
        <f>#REF!</f>
        <v>#REF!</v>
      </c>
      <c r="F1987">
        <v>2770</v>
      </c>
      <c r="K1987" t="e">
        <f>#REF!</f>
        <v>#REF!</v>
      </c>
      <c r="L1987">
        <v>2177</v>
      </c>
    </row>
    <row r="1988" spans="5:12" x14ac:dyDescent="0.2">
      <c r="E1988" t="e">
        <f>#REF!</f>
        <v>#REF!</v>
      </c>
      <c r="F1988">
        <v>2771</v>
      </c>
      <c r="K1988" t="e">
        <f>#REF!</f>
        <v>#REF!</v>
      </c>
      <c r="L1988">
        <v>2178</v>
      </c>
    </row>
    <row r="1989" spans="5:12" x14ac:dyDescent="0.2">
      <c r="E1989" t="e">
        <f>#REF!</f>
        <v>#REF!</v>
      </c>
      <c r="F1989">
        <v>2775</v>
      </c>
      <c r="K1989" t="e">
        <f>#REF!</f>
        <v>#REF!</v>
      </c>
      <c r="L1989">
        <v>2179</v>
      </c>
    </row>
    <row r="1990" spans="5:12" x14ac:dyDescent="0.2">
      <c r="E1990" t="e">
        <f>#REF!</f>
        <v>#REF!</v>
      </c>
      <c r="F1990">
        <v>2776</v>
      </c>
      <c r="K1990" t="e">
        <f>#REF!</f>
        <v>#REF!</v>
      </c>
      <c r="L1990">
        <v>2180</v>
      </c>
    </row>
    <row r="1991" spans="5:12" x14ac:dyDescent="0.2">
      <c r="E1991" t="e">
        <f>#REF!</f>
        <v>#REF!</v>
      </c>
      <c r="F1991">
        <v>2777</v>
      </c>
      <c r="K1991" t="e">
        <f>#REF!</f>
        <v>#REF!</v>
      </c>
      <c r="L1991">
        <v>2181</v>
      </c>
    </row>
    <row r="1992" spans="5:12" x14ac:dyDescent="0.2">
      <c r="E1992" t="e">
        <f>#REF!</f>
        <v>#REF!</v>
      </c>
      <c r="F1992">
        <v>2778</v>
      </c>
      <c r="K1992" t="e">
        <f>#REF!</f>
        <v>#REF!</v>
      </c>
      <c r="L1992">
        <v>2182</v>
      </c>
    </row>
    <row r="1993" spans="5:12" x14ac:dyDescent="0.2">
      <c r="E1993" t="e">
        <f>#REF!</f>
        <v>#REF!</v>
      </c>
      <c r="F1993">
        <v>2779</v>
      </c>
      <c r="K1993" t="e">
        <f>#REF!</f>
        <v>#REF!</v>
      </c>
      <c r="L1993">
        <v>2183</v>
      </c>
    </row>
    <row r="1994" spans="5:12" x14ac:dyDescent="0.2">
      <c r="E1994" t="e">
        <f>#REF!</f>
        <v>#REF!</v>
      </c>
      <c r="F1994">
        <v>2780</v>
      </c>
      <c r="K1994" t="e">
        <f>#REF!</f>
        <v>#REF!</v>
      </c>
      <c r="L1994">
        <v>2184</v>
      </c>
    </row>
    <row r="1995" spans="5:12" x14ac:dyDescent="0.2">
      <c r="E1995" t="e">
        <f>#REF!</f>
        <v>#REF!</v>
      </c>
      <c r="F1995">
        <v>2781</v>
      </c>
      <c r="K1995" t="e">
        <f>#REF!</f>
        <v>#REF!</v>
      </c>
      <c r="L1995">
        <v>2185</v>
      </c>
    </row>
    <row r="1996" spans="5:12" x14ac:dyDescent="0.2">
      <c r="E1996" t="e">
        <f>#REF!</f>
        <v>#REF!</v>
      </c>
      <c r="F1996">
        <v>2782</v>
      </c>
      <c r="K1996" t="e">
        <f>#REF!</f>
        <v>#REF!</v>
      </c>
      <c r="L1996">
        <v>2186</v>
      </c>
    </row>
    <row r="1997" spans="5:12" x14ac:dyDescent="0.2">
      <c r="E1997" t="e">
        <f>#REF!</f>
        <v>#REF!</v>
      </c>
      <c r="F1997">
        <v>2783</v>
      </c>
      <c r="K1997" t="e">
        <f>#REF!</f>
        <v>#REF!</v>
      </c>
      <c r="L1997">
        <v>2187</v>
      </c>
    </row>
    <row r="1998" spans="5:12" x14ac:dyDescent="0.2">
      <c r="E1998" t="e">
        <f>#REF!</f>
        <v>#REF!</v>
      </c>
      <c r="F1998">
        <v>2784</v>
      </c>
      <c r="K1998" t="e">
        <f>#REF!</f>
        <v>#REF!</v>
      </c>
      <c r="L1998">
        <v>2188</v>
      </c>
    </row>
    <row r="1999" spans="5:12" x14ac:dyDescent="0.2">
      <c r="E1999" t="e">
        <f>#REF!</f>
        <v>#REF!</v>
      </c>
      <c r="F1999">
        <v>2788</v>
      </c>
      <c r="K1999" t="e">
        <f>#REF!</f>
        <v>#REF!</v>
      </c>
      <c r="L1999">
        <v>2189</v>
      </c>
    </row>
    <row r="2000" spans="5:12" x14ac:dyDescent="0.2">
      <c r="E2000" t="e">
        <f>#REF!</f>
        <v>#REF!</v>
      </c>
      <c r="F2000">
        <v>2789</v>
      </c>
      <c r="K2000" t="e">
        <f>#REF!</f>
        <v>#REF!</v>
      </c>
      <c r="L2000">
        <v>2190</v>
      </c>
    </row>
    <row r="2001" spans="5:12" x14ac:dyDescent="0.2">
      <c r="E2001" t="e">
        <f>#REF!</f>
        <v>#REF!</v>
      </c>
      <c r="F2001">
        <v>2790</v>
      </c>
      <c r="K2001" t="e">
        <f>#REF!</f>
        <v>#REF!</v>
      </c>
      <c r="L2001">
        <v>2191</v>
      </c>
    </row>
    <row r="2002" spans="5:12" x14ac:dyDescent="0.2">
      <c r="E2002" t="e">
        <f>#REF!</f>
        <v>#REF!</v>
      </c>
      <c r="F2002">
        <v>2791</v>
      </c>
      <c r="K2002" t="e">
        <f>#REF!</f>
        <v>#REF!</v>
      </c>
      <c r="L2002">
        <v>2192</v>
      </c>
    </row>
    <row r="2003" spans="5:12" x14ac:dyDescent="0.2">
      <c r="E2003" t="e">
        <f>#REF!</f>
        <v>#REF!</v>
      </c>
      <c r="F2003">
        <v>2792</v>
      </c>
      <c r="K2003" t="e">
        <f>#REF!</f>
        <v>#REF!</v>
      </c>
      <c r="L2003">
        <v>2193</v>
      </c>
    </row>
    <row r="2004" spans="5:12" x14ac:dyDescent="0.2">
      <c r="E2004" t="e">
        <f>#REF!</f>
        <v>#REF!</v>
      </c>
      <c r="F2004">
        <v>2793</v>
      </c>
      <c r="K2004" t="e">
        <f>#REF!</f>
        <v>#REF!</v>
      </c>
      <c r="L2004">
        <v>2194</v>
      </c>
    </row>
    <row r="2005" spans="5:12" x14ac:dyDescent="0.2">
      <c r="E2005" t="e">
        <f>#REF!</f>
        <v>#REF!</v>
      </c>
      <c r="F2005">
        <v>2794</v>
      </c>
      <c r="K2005" t="e">
        <f>#REF!</f>
        <v>#REF!</v>
      </c>
      <c r="L2005">
        <v>2195</v>
      </c>
    </row>
    <row r="2006" spans="5:12" x14ac:dyDescent="0.2">
      <c r="E2006" t="e">
        <f>#REF!</f>
        <v>#REF!</v>
      </c>
      <c r="F2006">
        <v>2795</v>
      </c>
      <c r="K2006" t="e">
        <f>#REF!</f>
        <v>#REF!</v>
      </c>
      <c r="L2006">
        <v>2196</v>
      </c>
    </row>
    <row r="2007" spans="5:12" x14ac:dyDescent="0.2">
      <c r="E2007" t="e">
        <f>#REF!</f>
        <v>#REF!</v>
      </c>
      <c r="F2007">
        <v>2796</v>
      </c>
      <c r="K2007" t="e">
        <f>#REF!</f>
        <v>#REF!</v>
      </c>
      <c r="L2007">
        <v>2197</v>
      </c>
    </row>
    <row r="2008" spans="5:12" x14ac:dyDescent="0.2">
      <c r="E2008" t="e">
        <f>#REF!</f>
        <v>#REF!</v>
      </c>
      <c r="F2008">
        <v>2797</v>
      </c>
      <c r="K2008" t="e">
        <f>#REF!</f>
        <v>#REF!</v>
      </c>
      <c r="L2008">
        <v>2198</v>
      </c>
    </row>
    <row r="2009" spans="5:12" x14ac:dyDescent="0.2">
      <c r="E2009" t="e">
        <f>#REF!</f>
        <v>#REF!</v>
      </c>
      <c r="F2009">
        <v>2801</v>
      </c>
      <c r="K2009" t="e">
        <f>#REF!</f>
        <v>#REF!</v>
      </c>
      <c r="L2009">
        <v>2199</v>
      </c>
    </row>
    <row r="2010" spans="5:12" x14ac:dyDescent="0.2">
      <c r="E2010" t="e">
        <f>#REF!</f>
        <v>#REF!</v>
      </c>
      <c r="F2010">
        <v>2802</v>
      </c>
      <c r="K2010" t="e">
        <f>#REF!</f>
        <v>#REF!</v>
      </c>
      <c r="L2010">
        <v>2200</v>
      </c>
    </row>
    <row r="2011" spans="5:12" x14ac:dyDescent="0.2">
      <c r="E2011" t="e">
        <f>#REF!</f>
        <v>#REF!</v>
      </c>
      <c r="F2011">
        <v>2803</v>
      </c>
      <c r="K2011" t="e">
        <f>#REF!</f>
        <v>#REF!</v>
      </c>
      <c r="L2011">
        <v>2201</v>
      </c>
    </row>
    <row r="2012" spans="5:12" x14ac:dyDescent="0.2">
      <c r="E2012" t="e">
        <f>#REF!</f>
        <v>#REF!</v>
      </c>
      <c r="F2012">
        <v>2804</v>
      </c>
      <c r="K2012" t="e">
        <f>#REF!</f>
        <v>#REF!</v>
      </c>
      <c r="L2012">
        <v>2202</v>
      </c>
    </row>
    <row r="2013" spans="5:12" x14ac:dyDescent="0.2">
      <c r="E2013" t="e">
        <f>#REF!</f>
        <v>#REF!</v>
      </c>
      <c r="F2013">
        <v>2805</v>
      </c>
      <c r="K2013" t="e">
        <f>#REF!</f>
        <v>#REF!</v>
      </c>
      <c r="L2013">
        <v>2203</v>
      </c>
    </row>
    <row r="2014" spans="5:12" x14ac:dyDescent="0.2">
      <c r="E2014" t="e">
        <f>#REF!</f>
        <v>#REF!</v>
      </c>
      <c r="F2014">
        <v>2806</v>
      </c>
      <c r="K2014" t="e">
        <f>#REF!</f>
        <v>#REF!</v>
      </c>
      <c r="L2014">
        <v>2204</v>
      </c>
    </row>
    <row r="2015" spans="5:12" x14ac:dyDescent="0.2">
      <c r="E2015" t="e">
        <f>#REF!</f>
        <v>#REF!</v>
      </c>
      <c r="F2015">
        <v>2807</v>
      </c>
      <c r="K2015" t="e">
        <f>#REF!</f>
        <v>#REF!</v>
      </c>
      <c r="L2015">
        <v>2205</v>
      </c>
    </row>
    <row r="2016" spans="5:12" x14ac:dyDescent="0.2">
      <c r="E2016" t="e">
        <f>#REF!</f>
        <v>#REF!</v>
      </c>
      <c r="F2016">
        <v>2808</v>
      </c>
      <c r="K2016" t="e">
        <f>#REF!</f>
        <v>#REF!</v>
      </c>
      <c r="L2016">
        <v>2206</v>
      </c>
    </row>
    <row r="2017" spans="5:12" x14ac:dyDescent="0.2">
      <c r="E2017" t="e">
        <f>#REF!</f>
        <v>#REF!</v>
      </c>
      <c r="F2017">
        <v>2809</v>
      </c>
      <c r="K2017" t="e">
        <f>#REF!</f>
        <v>#REF!</v>
      </c>
      <c r="L2017">
        <v>2207</v>
      </c>
    </row>
    <row r="2018" spans="5:12" x14ac:dyDescent="0.2">
      <c r="E2018" t="e">
        <f>#REF!</f>
        <v>#REF!</v>
      </c>
      <c r="F2018">
        <v>2810</v>
      </c>
      <c r="K2018" t="e">
        <f>#REF!</f>
        <v>#REF!</v>
      </c>
      <c r="L2018">
        <v>2208</v>
      </c>
    </row>
    <row r="2019" spans="5:12" x14ac:dyDescent="0.2">
      <c r="E2019" t="e">
        <f>#REF!</f>
        <v>#REF!</v>
      </c>
      <c r="F2019">
        <v>2814</v>
      </c>
      <c r="K2019" t="e">
        <f>#REF!</f>
        <v>#REF!</v>
      </c>
      <c r="L2019">
        <v>2209</v>
      </c>
    </row>
    <row r="2020" spans="5:12" x14ac:dyDescent="0.2">
      <c r="E2020" t="e">
        <f>#REF!</f>
        <v>#REF!</v>
      </c>
      <c r="F2020">
        <v>2815</v>
      </c>
      <c r="K2020" t="e">
        <f>#REF!</f>
        <v>#REF!</v>
      </c>
      <c r="L2020">
        <v>2210</v>
      </c>
    </row>
    <row r="2021" spans="5:12" x14ac:dyDescent="0.2">
      <c r="E2021" t="e">
        <f>#REF!</f>
        <v>#REF!</v>
      </c>
      <c r="F2021">
        <v>2816</v>
      </c>
      <c r="K2021" t="e">
        <f>#REF!</f>
        <v>#REF!</v>
      </c>
      <c r="L2021">
        <v>2211</v>
      </c>
    </row>
    <row r="2022" spans="5:12" x14ac:dyDescent="0.2">
      <c r="E2022" t="e">
        <f>#REF!</f>
        <v>#REF!</v>
      </c>
      <c r="F2022">
        <v>2817</v>
      </c>
      <c r="K2022" t="e">
        <f>#REF!</f>
        <v>#REF!</v>
      </c>
      <c r="L2022">
        <v>2212</v>
      </c>
    </row>
    <row r="2023" spans="5:12" x14ac:dyDescent="0.2">
      <c r="E2023" t="e">
        <f>#REF!</f>
        <v>#REF!</v>
      </c>
      <c r="F2023">
        <v>2818</v>
      </c>
      <c r="K2023" t="e">
        <f>#REF!</f>
        <v>#REF!</v>
      </c>
      <c r="L2023">
        <v>2213</v>
      </c>
    </row>
    <row r="2024" spans="5:12" x14ac:dyDescent="0.2">
      <c r="E2024" t="e">
        <f>#REF!</f>
        <v>#REF!</v>
      </c>
      <c r="F2024">
        <v>2819</v>
      </c>
      <c r="K2024" t="e">
        <f>#REF!</f>
        <v>#REF!</v>
      </c>
      <c r="L2024">
        <v>2214</v>
      </c>
    </row>
    <row r="2025" spans="5:12" x14ac:dyDescent="0.2">
      <c r="E2025" t="e">
        <f>#REF!</f>
        <v>#REF!</v>
      </c>
      <c r="F2025">
        <v>2820</v>
      </c>
      <c r="K2025" t="e">
        <f>#REF!</f>
        <v>#REF!</v>
      </c>
      <c r="L2025">
        <v>2215</v>
      </c>
    </row>
    <row r="2026" spans="5:12" x14ac:dyDescent="0.2">
      <c r="E2026" t="e">
        <f>#REF!</f>
        <v>#REF!</v>
      </c>
      <c r="F2026">
        <v>2821</v>
      </c>
      <c r="K2026" t="e">
        <f>#REF!</f>
        <v>#REF!</v>
      </c>
      <c r="L2026">
        <v>2216</v>
      </c>
    </row>
    <row r="2027" spans="5:12" x14ac:dyDescent="0.2">
      <c r="E2027" t="e">
        <f>#REF!</f>
        <v>#REF!</v>
      </c>
      <c r="F2027">
        <v>2822</v>
      </c>
      <c r="K2027" t="e">
        <f>#REF!</f>
        <v>#REF!</v>
      </c>
      <c r="L2027">
        <v>2217</v>
      </c>
    </row>
    <row r="2028" spans="5:12" x14ac:dyDescent="0.2">
      <c r="E2028" t="e">
        <f>#REF!</f>
        <v>#REF!</v>
      </c>
      <c r="F2028">
        <v>2823</v>
      </c>
      <c r="K2028" t="e">
        <f>#REF!</f>
        <v>#REF!</v>
      </c>
      <c r="L2028">
        <v>2218</v>
      </c>
    </row>
    <row r="2029" spans="5:12" x14ac:dyDescent="0.2">
      <c r="E2029" t="e">
        <f>#REF!</f>
        <v>#REF!</v>
      </c>
      <c r="F2029">
        <v>2827</v>
      </c>
      <c r="K2029" t="e">
        <f>#REF!</f>
        <v>#REF!</v>
      </c>
      <c r="L2029">
        <v>2219</v>
      </c>
    </row>
    <row r="2030" spans="5:12" x14ac:dyDescent="0.2">
      <c r="E2030" t="e">
        <f>#REF!</f>
        <v>#REF!</v>
      </c>
      <c r="F2030">
        <v>2828</v>
      </c>
      <c r="K2030" t="e">
        <f>#REF!</f>
        <v>#REF!</v>
      </c>
      <c r="L2030">
        <v>2220</v>
      </c>
    </row>
    <row r="2031" spans="5:12" x14ac:dyDescent="0.2">
      <c r="E2031" t="e">
        <f>#REF!</f>
        <v>#REF!</v>
      </c>
      <c r="F2031">
        <v>2829</v>
      </c>
      <c r="K2031" t="e">
        <f>#REF!</f>
        <v>#REF!</v>
      </c>
      <c r="L2031">
        <v>2221</v>
      </c>
    </row>
    <row r="2032" spans="5:12" x14ac:dyDescent="0.2">
      <c r="E2032" t="e">
        <f>#REF!</f>
        <v>#REF!</v>
      </c>
      <c r="F2032">
        <v>2830</v>
      </c>
      <c r="K2032" t="e">
        <f>#REF!</f>
        <v>#REF!</v>
      </c>
      <c r="L2032">
        <v>2222</v>
      </c>
    </row>
    <row r="2033" spans="5:12" x14ac:dyDescent="0.2">
      <c r="E2033" t="e">
        <f>#REF!</f>
        <v>#REF!</v>
      </c>
      <c r="F2033">
        <v>2831</v>
      </c>
      <c r="K2033" t="e">
        <f>#REF!</f>
        <v>#REF!</v>
      </c>
      <c r="L2033">
        <v>2223</v>
      </c>
    </row>
    <row r="2034" spans="5:12" x14ac:dyDescent="0.2">
      <c r="E2034" t="e">
        <f>#REF!</f>
        <v>#REF!</v>
      </c>
      <c r="F2034">
        <v>2832</v>
      </c>
      <c r="K2034" t="e">
        <f>#REF!</f>
        <v>#REF!</v>
      </c>
      <c r="L2034">
        <v>2224</v>
      </c>
    </row>
    <row r="2035" spans="5:12" x14ac:dyDescent="0.2">
      <c r="E2035" t="e">
        <f>#REF!</f>
        <v>#REF!</v>
      </c>
      <c r="F2035">
        <v>2833</v>
      </c>
      <c r="K2035" t="e">
        <f>#REF!</f>
        <v>#REF!</v>
      </c>
      <c r="L2035">
        <v>2225</v>
      </c>
    </row>
    <row r="2036" spans="5:12" x14ac:dyDescent="0.2">
      <c r="E2036" t="e">
        <f>#REF!</f>
        <v>#REF!</v>
      </c>
      <c r="F2036">
        <v>2834</v>
      </c>
      <c r="K2036" t="e">
        <f>#REF!</f>
        <v>#REF!</v>
      </c>
      <c r="L2036">
        <v>2226</v>
      </c>
    </row>
    <row r="2037" spans="5:12" x14ac:dyDescent="0.2">
      <c r="E2037" t="e">
        <f>#REF!</f>
        <v>#REF!</v>
      </c>
      <c r="F2037">
        <v>2835</v>
      </c>
      <c r="K2037" t="e">
        <f>#REF!</f>
        <v>#REF!</v>
      </c>
      <c r="L2037">
        <v>2227</v>
      </c>
    </row>
    <row r="2038" spans="5:12" x14ac:dyDescent="0.2">
      <c r="E2038" t="e">
        <f>#REF!</f>
        <v>#REF!</v>
      </c>
      <c r="F2038">
        <v>2836</v>
      </c>
      <c r="K2038" t="e">
        <f>#REF!</f>
        <v>#REF!</v>
      </c>
      <c r="L2038">
        <v>2228</v>
      </c>
    </row>
    <row r="2039" spans="5:12" x14ac:dyDescent="0.2">
      <c r="E2039" t="e">
        <f>#REF!</f>
        <v>#REF!</v>
      </c>
      <c r="F2039">
        <v>2840</v>
      </c>
      <c r="K2039" t="e">
        <f>#REF!</f>
        <v>#REF!</v>
      </c>
      <c r="L2039">
        <v>2229</v>
      </c>
    </row>
    <row r="2040" spans="5:12" x14ac:dyDescent="0.2">
      <c r="E2040" t="e">
        <f>#REF!</f>
        <v>#REF!</v>
      </c>
      <c r="F2040">
        <v>2841</v>
      </c>
      <c r="K2040" t="e">
        <f>#REF!</f>
        <v>#REF!</v>
      </c>
      <c r="L2040">
        <v>2230</v>
      </c>
    </row>
    <row r="2041" spans="5:12" x14ac:dyDescent="0.2">
      <c r="E2041" t="e">
        <f>#REF!</f>
        <v>#REF!</v>
      </c>
      <c r="F2041">
        <v>2842</v>
      </c>
      <c r="K2041" t="e">
        <f>#REF!</f>
        <v>#REF!</v>
      </c>
      <c r="L2041">
        <v>2231</v>
      </c>
    </row>
    <row r="2042" spans="5:12" x14ac:dyDescent="0.2">
      <c r="E2042" t="e">
        <f>#REF!</f>
        <v>#REF!</v>
      </c>
      <c r="F2042">
        <v>2843</v>
      </c>
      <c r="K2042" t="e">
        <f>#REF!</f>
        <v>#REF!</v>
      </c>
      <c r="L2042">
        <v>2232</v>
      </c>
    </row>
    <row r="2043" spans="5:12" x14ac:dyDescent="0.2">
      <c r="E2043" t="e">
        <f>#REF!</f>
        <v>#REF!</v>
      </c>
      <c r="F2043">
        <v>2844</v>
      </c>
      <c r="K2043" t="e">
        <f>#REF!</f>
        <v>#REF!</v>
      </c>
      <c r="L2043">
        <v>2233</v>
      </c>
    </row>
    <row r="2044" spans="5:12" x14ac:dyDescent="0.2">
      <c r="E2044" t="e">
        <f>#REF!</f>
        <v>#REF!</v>
      </c>
      <c r="F2044">
        <v>2845</v>
      </c>
      <c r="K2044" t="e">
        <f>#REF!</f>
        <v>#REF!</v>
      </c>
      <c r="L2044">
        <v>2234</v>
      </c>
    </row>
    <row r="2045" spans="5:12" x14ac:dyDescent="0.2">
      <c r="E2045" t="e">
        <f>#REF!</f>
        <v>#REF!</v>
      </c>
      <c r="F2045">
        <v>2846</v>
      </c>
      <c r="K2045" t="e">
        <f>#REF!</f>
        <v>#REF!</v>
      </c>
      <c r="L2045">
        <v>2235</v>
      </c>
    </row>
    <row r="2046" spans="5:12" x14ac:dyDescent="0.2">
      <c r="E2046" t="e">
        <f>#REF!</f>
        <v>#REF!</v>
      </c>
      <c r="F2046">
        <v>2847</v>
      </c>
      <c r="K2046" t="e">
        <f>#REF!</f>
        <v>#REF!</v>
      </c>
      <c r="L2046">
        <v>2236</v>
      </c>
    </row>
    <row r="2047" spans="5:12" x14ac:dyDescent="0.2">
      <c r="E2047" t="e">
        <f>#REF!</f>
        <v>#REF!</v>
      </c>
      <c r="F2047">
        <v>2848</v>
      </c>
      <c r="K2047" t="e">
        <f>#REF!</f>
        <v>#REF!</v>
      </c>
      <c r="L2047">
        <v>2237</v>
      </c>
    </row>
    <row r="2048" spans="5:12" x14ac:dyDescent="0.2">
      <c r="E2048" t="e">
        <f>#REF!</f>
        <v>#REF!</v>
      </c>
      <c r="F2048">
        <v>2849</v>
      </c>
      <c r="K2048" t="e">
        <f>#REF!</f>
        <v>#REF!</v>
      </c>
      <c r="L2048">
        <v>2238</v>
      </c>
    </row>
    <row r="2049" spans="5:12" x14ac:dyDescent="0.2">
      <c r="E2049" t="e">
        <f>#REF!</f>
        <v>#REF!</v>
      </c>
      <c r="F2049">
        <v>2853</v>
      </c>
      <c r="K2049" t="e">
        <f>#REF!</f>
        <v>#REF!</v>
      </c>
      <c r="L2049">
        <v>2239</v>
      </c>
    </row>
    <row r="2050" spans="5:12" x14ac:dyDescent="0.2">
      <c r="E2050" t="e">
        <f>#REF!</f>
        <v>#REF!</v>
      </c>
      <c r="F2050">
        <v>2854</v>
      </c>
      <c r="K2050" t="e">
        <f>#REF!</f>
        <v>#REF!</v>
      </c>
      <c r="L2050">
        <v>2240</v>
      </c>
    </row>
    <row r="2051" spans="5:12" x14ac:dyDescent="0.2">
      <c r="E2051" t="e">
        <f>#REF!</f>
        <v>#REF!</v>
      </c>
      <c r="F2051">
        <v>2855</v>
      </c>
      <c r="K2051" t="e">
        <f>#REF!</f>
        <v>#REF!</v>
      </c>
      <c r="L2051">
        <v>2241</v>
      </c>
    </row>
    <row r="2052" spans="5:12" x14ac:dyDescent="0.2">
      <c r="E2052" t="e">
        <f>#REF!</f>
        <v>#REF!</v>
      </c>
      <c r="F2052">
        <v>2856</v>
      </c>
      <c r="K2052" t="e">
        <f>#REF!</f>
        <v>#REF!</v>
      </c>
      <c r="L2052">
        <v>2242</v>
      </c>
    </row>
    <row r="2053" spans="5:12" x14ac:dyDescent="0.2">
      <c r="E2053" t="e">
        <f>#REF!</f>
        <v>#REF!</v>
      </c>
      <c r="F2053">
        <v>2857</v>
      </c>
      <c r="K2053" t="e">
        <f>#REF!</f>
        <v>#REF!</v>
      </c>
      <c r="L2053">
        <v>2243</v>
      </c>
    </row>
    <row r="2054" spans="5:12" x14ac:dyDescent="0.2">
      <c r="E2054" t="e">
        <f>#REF!</f>
        <v>#REF!</v>
      </c>
      <c r="F2054">
        <v>2858</v>
      </c>
      <c r="K2054" t="e">
        <f>#REF!</f>
        <v>#REF!</v>
      </c>
      <c r="L2054">
        <v>2244</v>
      </c>
    </row>
    <row r="2055" spans="5:12" x14ac:dyDescent="0.2">
      <c r="E2055" t="e">
        <f>#REF!</f>
        <v>#REF!</v>
      </c>
      <c r="F2055">
        <v>2859</v>
      </c>
      <c r="K2055" t="e">
        <f>#REF!</f>
        <v>#REF!</v>
      </c>
      <c r="L2055">
        <v>2245</v>
      </c>
    </row>
    <row r="2056" spans="5:12" x14ac:dyDescent="0.2">
      <c r="E2056" t="e">
        <f>#REF!</f>
        <v>#REF!</v>
      </c>
      <c r="F2056">
        <v>2860</v>
      </c>
      <c r="K2056" t="e">
        <f>#REF!</f>
        <v>#REF!</v>
      </c>
      <c r="L2056">
        <v>2246</v>
      </c>
    </row>
    <row r="2057" spans="5:12" x14ac:dyDescent="0.2">
      <c r="E2057" t="e">
        <f>#REF!</f>
        <v>#REF!</v>
      </c>
      <c r="F2057">
        <v>2861</v>
      </c>
      <c r="K2057" t="e">
        <f>#REF!</f>
        <v>#REF!</v>
      </c>
      <c r="L2057">
        <v>2247</v>
      </c>
    </row>
    <row r="2058" spans="5:12" x14ac:dyDescent="0.2">
      <c r="E2058" t="e">
        <f>#REF!</f>
        <v>#REF!</v>
      </c>
      <c r="F2058">
        <v>2862</v>
      </c>
      <c r="K2058" t="e">
        <f>#REF!</f>
        <v>#REF!</v>
      </c>
      <c r="L2058">
        <v>2248</v>
      </c>
    </row>
    <row r="2059" spans="5:12" x14ac:dyDescent="0.2">
      <c r="E2059" t="e">
        <f>#REF!</f>
        <v>#REF!</v>
      </c>
      <c r="F2059">
        <v>2866</v>
      </c>
      <c r="K2059" t="e">
        <f>#REF!</f>
        <v>#REF!</v>
      </c>
      <c r="L2059">
        <v>2249</v>
      </c>
    </row>
    <row r="2060" spans="5:12" x14ac:dyDescent="0.2">
      <c r="E2060" t="e">
        <f>#REF!</f>
        <v>#REF!</v>
      </c>
      <c r="F2060">
        <v>2867</v>
      </c>
      <c r="K2060" t="e">
        <f>#REF!</f>
        <v>#REF!</v>
      </c>
      <c r="L2060">
        <v>2250</v>
      </c>
    </row>
    <row r="2061" spans="5:12" x14ac:dyDescent="0.2">
      <c r="E2061" t="e">
        <f>#REF!</f>
        <v>#REF!</v>
      </c>
      <c r="F2061">
        <v>2868</v>
      </c>
      <c r="K2061" t="e">
        <f>#REF!</f>
        <v>#REF!</v>
      </c>
      <c r="L2061">
        <v>2251</v>
      </c>
    </row>
    <row r="2062" spans="5:12" x14ac:dyDescent="0.2">
      <c r="E2062" t="e">
        <f>#REF!</f>
        <v>#REF!</v>
      </c>
      <c r="F2062">
        <v>2869</v>
      </c>
      <c r="K2062" t="e">
        <f>#REF!</f>
        <v>#REF!</v>
      </c>
      <c r="L2062">
        <v>2252</v>
      </c>
    </row>
    <row r="2063" spans="5:12" x14ac:dyDescent="0.2">
      <c r="E2063" t="e">
        <f>#REF!</f>
        <v>#REF!</v>
      </c>
      <c r="F2063">
        <v>2870</v>
      </c>
      <c r="K2063" t="e">
        <f>#REF!</f>
        <v>#REF!</v>
      </c>
      <c r="L2063">
        <v>2253</v>
      </c>
    </row>
    <row r="2064" spans="5:12" x14ac:dyDescent="0.2">
      <c r="E2064" t="e">
        <f>#REF!</f>
        <v>#REF!</v>
      </c>
      <c r="F2064">
        <v>2871</v>
      </c>
      <c r="K2064" t="e">
        <f>#REF!</f>
        <v>#REF!</v>
      </c>
      <c r="L2064">
        <v>2254</v>
      </c>
    </row>
    <row r="2065" spans="5:12" x14ac:dyDescent="0.2">
      <c r="E2065" t="e">
        <f>#REF!</f>
        <v>#REF!</v>
      </c>
      <c r="F2065">
        <v>2872</v>
      </c>
      <c r="K2065" t="e">
        <f>#REF!</f>
        <v>#REF!</v>
      </c>
      <c r="L2065">
        <v>2255</v>
      </c>
    </row>
    <row r="2066" spans="5:12" x14ac:dyDescent="0.2">
      <c r="E2066" t="e">
        <f>#REF!</f>
        <v>#REF!</v>
      </c>
      <c r="F2066">
        <v>2873</v>
      </c>
      <c r="K2066" t="e">
        <f>#REF!</f>
        <v>#REF!</v>
      </c>
      <c r="L2066">
        <v>2256</v>
      </c>
    </row>
    <row r="2067" spans="5:12" x14ac:dyDescent="0.2">
      <c r="E2067" t="e">
        <f>#REF!</f>
        <v>#REF!</v>
      </c>
      <c r="F2067">
        <v>2874</v>
      </c>
      <c r="K2067" t="e">
        <f>#REF!</f>
        <v>#REF!</v>
      </c>
      <c r="L2067">
        <v>2257</v>
      </c>
    </row>
    <row r="2068" spans="5:12" x14ac:dyDescent="0.2">
      <c r="E2068" t="e">
        <f>#REF!</f>
        <v>#REF!</v>
      </c>
      <c r="F2068">
        <v>2875</v>
      </c>
      <c r="K2068" t="e">
        <f>#REF!</f>
        <v>#REF!</v>
      </c>
      <c r="L2068">
        <v>2258</v>
      </c>
    </row>
    <row r="2069" spans="5:12" x14ac:dyDescent="0.2">
      <c r="E2069" t="e">
        <f>#REF!</f>
        <v>#REF!</v>
      </c>
      <c r="F2069">
        <v>2879</v>
      </c>
      <c r="K2069" t="e">
        <f>#REF!</f>
        <v>#REF!</v>
      </c>
      <c r="L2069">
        <v>2259</v>
      </c>
    </row>
    <row r="2070" spans="5:12" x14ac:dyDescent="0.2">
      <c r="E2070" t="e">
        <f>#REF!</f>
        <v>#REF!</v>
      </c>
      <c r="F2070">
        <v>2880</v>
      </c>
      <c r="K2070" t="e">
        <f>#REF!</f>
        <v>#REF!</v>
      </c>
      <c r="L2070">
        <v>2260</v>
      </c>
    </row>
    <row r="2071" spans="5:12" x14ac:dyDescent="0.2">
      <c r="E2071" t="e">
        <f>#REF!</f>
        <v>#REF!</v>
      </c>
      <c r="F2071">
        <v>2881</v>
      </c>
      <c r="K2071" t="e">
        <f>#REF!</f>
        <v>#REF!</v>
      </c>
      <c r="L2071">
        <v>2261</v>
      </c>
    </row>
    <row r="2072" spans="5:12" x14ac:dyDescent="0.2">
      <c r="E2072" t="e">
        <f>#REF!</f>
        <v>#REF!</v>
      </c>
      <c r="F2072">
        <v>2882</v>
      </c>
      <c r="K2072" t="e">
        <f>#REF!</f>
        <v>#REF!</v>
      </c>
      <c r="L2072">
        <v>2262</v>
      </c>
    </row>
    <row r="2073" spans="5:12" x14ac:dyDescent="0.2">
      <c r="E2073" t="e">
        <f>#REF!</f>
        <v>#REF!</v>
      </c>
      <c r="F2073">
        <v>2883</v>
      </c>
      <c r="K2073" t="e">
        <f>#REF!</f>
        <v>#REF!</v>
      </c>
      <c r="L2073">
        <v>2263</v>
      </c>
    </row>
    <row r="2074" spans="5:12" x14ac:dyDescent="0.2">
      <c r="E2074" t="e">
        <f>#REF!</f>
        <v>#REF!</v>
      </c>
      <c r="F2074">
        <v>2884</v>
      </c>
      <c r="K2074" t="e">
        <f>#REF!</f>
        <v>#REF!</v>
      </c>
      <c r="L2074">
        <v>2264</v>
      </c>
    </row>
    <row r="2075" spans="5:12" x14ac:dyDescent="0.2">
      <c r="E2075" t="e">
        <f>#REF!</f>
        <v>#REF!</v>
      </c>
      <c r="F2075">
        <v>2885</v>
      </c>
      <c r="K2075" t="e">
        <f>#REF!</f>
        <v>#REF!</v>
      </c>
      <c r="L2075">
        <v>2265</v>
      </c>
    </row>
    <row r="2076" spans="5:12" x14ac:dyDescent="0.2">
      <c r="E2076" t="e">
        <f>#REF!</f>
        <v>#REF!</v>
      </c>
      <c r="F2076">
        <v>2886</v>
      </c>
      <c r="K2076" t="e">
        <f>#REF!</f>
        <v>#REF!</v>
      </c>
      <c r="L2076">
        <v>2266</v>
      </c>
    </row>
    <row r="2077" spans="5:12" x14ac:dyDescent="0.2">
      <c r="E2077" t="e">
        <f>#REF!</f>
        <v>#REF!</v>
      </c>
      <c r="F2077">
        <v>2887</v>
      </c>
      <c r="K2077" t="e">
        <f>#REF!</f>
        <v>#REF!</v>
      </c>
      <c r="L2077">
        <v>2267</v>
      </c>
    </row>
    <row r="2078" spans="5:12" x14ac:dyDescent="0.2">
      <c r="E2078" t="e">
        <f>#REF!</f>
        <v>#REF!</v>
      </c>
      <c r="F2078">
        <v>2888</v>
      </c>
      <c r="K2078" t="e">
        <f>#REF!</f>
        <v>#REF!</v>
      </c>
      <c r="L2078">
        <v>2268</v>
      </c>
    </row>
    <row r="2079" spans="5:12" x14ac:dyDescent="0.2">
      <c r="E2079" t="e">
        <f>#REF!</f>
        <v>#REF!</v>
      </c>
      <c r="F2079">
        <v>2892</v>
      </c>
      <c r="K2079" t="e">
        <f>#REF!</f>
        <v>#REF!</v>
      </c>
      <c r="L2079">
        <v>2269</v>
      </c>
    </row>
    <row r="2080" spans="5:12" x14ac:dyDescent="0.2">
      <c r="E2080" t="e">
        <f>#REF!</f>
        <v>#REF!</v>
      </c>
      <c r="F2080">
        <v>2893</v>
      </c>
      <c r="K2080" t="e">
        <f>#REF!</f>
        <v>#REF!</v>
      </c>
      <c r="L2080">
        <v>2270</v>
      </c>
    </row>
    <row r="2081" spans="5:12" x14ac:dyDescent="0.2">
      <c r="E2081" t="e">
        <f>#REF!</f>
        <v>#REF!</v>
      </c>
      <c r="F2081">
        <v>2894</v>
      </c>
      <c r="K2081" t="e">
        <f>#REF!</f>
        <v>#REF!</v>
      </c>
      <c r="L2081">
        <v>2271</v>
      </c>
    </row>
    <row r="2082" spans="5:12" x14ac:dyDescent="0.2">
      <c r="E2082" t="e">
        <f>#REF!</f>
        <v>#REF!</v>
      </c>
      <c r="F2082">
        <v>2895</v>
      </c>
      <c r="K2082" t="e">
        <f>#REF!</f>
        <v>#REF!</v>
      </c>
      <c r="L2082">
        <v>2272</v>
      </c>
    </row>
    <row r="2083" spans="5:12" x14ac:dyDescent="0.2">
      <c r="E2083" t="e">
        <f>#REF!</f>
        <v>#REF!</v>
      </c>
      <c r="F2083">
        <v>2896</v>
      </c>
      <c r="K2083" t="e">
        <f>#REF!</f>
        <v>#REF!</v>
      </c>
      <c r="L2083">
        <v>2273</v>
      </c>
    </row>
    <row r="2084" spans="5:12" x14ac:dyDescent="0.2">
      <c r="E2084" t="e">
        <f>#REF!</f>
        <v>#REF!</v>
      </c>
      <c r="F2084">
        <v>2897</v>
      </c>
      <c r="K2084" t="e">
        <f>#REF!</f>
        <v>#REF!</v>
      </c>
      <c r="L2084">
        <v>2274</v>
      </c>
    </row>
    <row r="2085" spans="5:12" x14ac:dyDescent="0.2">
      <c r="E2085" t="e">
        <f>#REF!</f>
        <v>#REF!</v>
      </c>
      <c r="F2085">
        <v>2898</v>
      </c>
      <c r="K2085" t="e">
        <f>#REF!</f>
        <v>#REF!</v>
      </c>
      <c r="L2085">
        <v>2275</v>
      </c>
    </row>
    <row r="2086" spans="5:12" x14ac:dyDescent="0.2">
      <c r="E2086" t="e">
        <f>#REF!</f>
        <v>#REF!</v>
      </c>
      <c r="F2086">
        <v>2899</v>
      </c>
      <c r="K2086" t="e">
        <f>#REF!</f>
        <v>#REF!</v>
      </c>
      <c r="L2086">
        <v>2276</v>
      </c>
    </row>
    <row r="2087" spans="5:12" x14ac:dyDescent="0.2">
      <c r="E2087" t="e">
        <f>#REF!</f>
        <v>#REF!</v>
      </c>
      <c r="F2087">
        <v>2900</v>
      </c>
      <c r="K2087" t="e">
        <f>#REF!</f>
        <v>#REF!</v>
      </c>
      <c r="L2087">
        <v>2277</v>
      </c>
    </row>
    <row r="2088" spans="5:12" x14ac:dyDescent="0.2">
      <c r="E2088" t="e">
        <f>#REF!</f>
        <v>#REF!</v>
      </c>
      <c r="F2088">
        <v>2901</v>
      </c>
      <c r="K2088" t="e">
        <f>#REF!</f>
        <v>#REF!</v>
      </c>
      <c r="L2088">
        <v>2278</v>
      </c>
    </row>
    <row r="2089" spans="5:12" x14ac:dyDescent="0.2">
      <c r="E2089" t="e">
        <f>#REF!</f>
        <v>#REF!</v>
      </c>
      <c r="F2089">
        <v>2905</v>
      </c>
      <c r="K2089" t="e">
        <f>#REF!</f>
        <v>#REF!</v>
      </c>
      <c r="L2089">
        <v>2279</v>
      </c>
    </row>
    <row r="2090" spans="5:12" x14ac:dyDescent="0.2">
      <c r="E2090" t="e">
        <f>#REF!</f>
        <v>#REF!</v>
      </c>
      <c r="F2090">
        <v>2906</v>
      </c>
      <c r="K2090" t="e">
        <f>#REF!</f>
        <v>#REF!</v>
      </c>
      <c r="L2090">
        <v>2280</v>
      </c>
    </row>
    <row r="2091" spans="5:12" x14ac:dyDescent="0.2">
      <c r="E2091" t="e">
        <f>#REF!</f>
        <v>#REF!</v>
      </c>
      <c r="F2091">
        <v>2907</v>
      </c>
      <c r="K2091" t="e">
        <f>#REF!</f>
        <v>#REF!</v>
      </c>
      <c r="L2091">
        <v>2281</v>
      </c>
    </row>
    <row r="2092" spans="5:12" x14ac:dyDescent="0.2">
      <c r="E2092" t="e">
        <f>#REF!</f>
        <v>#REF!</v>
      </c>
      <c r="F2092">
        <v>2908</v>
      </c>
      <c r="K2092" t="e">
        <f>#REF!</f>
        <v>#REF!</v>
      </c>
      <c r="L2092">
        <v>2282</v>
      </c>
    </row>
    <row r="2093" spans="5:12" x14ac:dyDescent="0.2">
      <c r="E2093" t="e">
        <f>#REF!</f>
        <v>#REF!</v>
      </c>
      <c r="F2093">
        <v>2909</v>
      </c>
      <c r="K2093" t="e">
        <f>#REF!</f>
        <v>#REF!</v>
      </c>
      <c r="L2093">
        <v>2283</v>
      </c>
    </row>
    <row r="2094" spans="5:12" x14ac:dyDescent="0.2">
      <c r="E2094" t="e">
        <f>#REF!</f>
        <v>#REF!</v>
      </c>
      <c r="F2094">
        <v>2910</v>
      </c>
      <c r="K2094" t="e">
        <f>#REF!</f>
        <v>#REF!</v>
      </c>
      <c r="L2094">
        <v>2284</v>
      </c>
    </row>
    <row r="2095" spans="5:12" x14ac:dyDescent="0.2">
      <c r="E2095" t="e">
        <f>#REF!</f>
        <v>#REF!</v>
      </c>
      <c r="F2095">
        <v>2911</v>
      </c>
      <c r="K2095" t="e">
        <f>#REF!</f>
        <v>#REF!</v>
      </c>
      <c r="L2095">
        <v>2285</v>
      </c>
    </row>
    <row r="2096" spans="5:12" x14ac:dyDescent="0.2">
      <c r="E2096" t="e">
        <f>#REF!</f>
        <v>#REF!</v>
      </c>
      <c r="F2096">
        <v>2912</v>
      </c>
      <c r="K2096" t="e">
        <f>#REF!</f>
        <v>#REF!</v>
      </c>
      <c r="L2096">
        <v>2286</v>
      </c>
    </row>
    <row r="2097" spans="5:12" x14ac:dyDescent="0.2">
      <c r="E2097" t="e">
        <f>#REF!</f>
        <v>#REF!</v>
      </c>
      <c r="F2097">
        <v>2913</v>
      </c>
      <c r="K2097" t="e">
        <f>#REF!</f>
        <v>#REF!</v>
      </c>
      <c r="L2097">
        <v>2287</v>
      </c>
    </row>
    <row r="2098" spans="5:12" x14ac:dyDescent="0.2">
      <c r="E2098" t="e">
        <f>#REF!</f>
        <v>#REF!</v>
      </c>
      <c r="F2098">
        <v>2914</v>
      </c>
      <c r="K2098" t="e">
        <f>#REF!</f>
        <v>#REF!</v>
      </c>
      <c r="L2098">
        <v>2288</v>
      </c>
    </row>
    <row r="2099" spans="5:12" x14ac:dyDescent="0.2">
      <c r="E2099" t="e">
        <f>#REF!</f>
        <v>#REF!</v>
      </c>
      <c r="F2099">
        <v>2918</v>
      </c>
      <c r="K2099" t="e">
        <f>#REF!</f>
        <v>#REF!</v>
      </c>
      <c r="L2099">
        <v>2289</v>
      </c>
    </row>
    <row r="2100" spans="5:12" x14ac:dyDescent="0.2">
      <c r="E2100" t="e">
        <f>#REF!</f>
        <v>#REF!</v>
      </c>
      <c r="F2100">
        <v>2919</v>
      </c>
      <c r="K2100" t="e">
        <f>#REF!</f>
        <v>#REF!</v>
      </c>
      <c r="L2100">
        <v>2290</v>
      </c>
    </row>
    <row r="2101" spans="5:12" x14ac:dyDescent="0.2">
      <c r="E2101" t="e">
        <f>#REF!</f>
        <v>#REF!</v>
      </c>
      <c r="F2101">
        <v>2920</v>
      </c>
      <c r="K2101" t="e">
        <f>#REF!</f>
        <v>#REF!</v>
      </c>
      <c r="L2101">
        <v>2291</v>
      </c>
    </row>
    <row r="2102" spans="5:12" x14ac:dyDescent="0.2">
      <c r="E2102" t="e">
        <f>#REF!</f>
        <v>#REF!</v>
      </c>
      <c r="F2102">
        <v>2921</v>
      </c>
      <c r="K2102" t="e">
        <f>#REF!</f>
        <v>#REF!</v>
      </c>
      <c r="L2102">
        <v>2292</v>
      </c>
    </row>
    <row r="2103" spans="5:12" x14ac:dyDescent="0.2">
      <c r="E2103" t="e">
        <f>#REF!</f>
        <v>#REF!</v>
      </c>
      <c r="F2103">
        <v>2922</v>
      </c>
      <c r="K2103" t="e">
        <f>#REF!</f>
        <v>#REF!</v>
      </c>
      <c r="L2103">
        <v>2293</v>
      </c>
    </row>
    <row r="2104" spans="5:12" x14ac:dyDescent="0.2">
      <c r="E2104" t="e">
        <f>#REF!</f>
        <v>#REF!</v>
      </c>
      <c r="F2104">
        <v>2923</v>
      </c>
      <c r="K2104" t="e">
        <f>#REF!</f>
        <v>#REF!</v>
      </c>
      <c r="L2104">
        <v>2294</v>
      </c>
    </row>
    <row r="2105" spans="5:12" x14ac:dyDescent="0.2">
      <c r="E2105" t="e">
        <f>#REF!</f>
        <v>#REF!</v>
      </c>
      <c r="F2105">
        <v>2924</v>
      </c>
      <c r="K2105" t="e">
        <f>#REF!</f>
        <v>#REF!</v>
      </c>
      <c r="L2105">
        <v>2295</v>
      </c>
    </row>
    <row r="2106" spans="5:12" x14ac:dyDescent="0.2">
      <c r="E2106" t="e">
        <f>#REF!</f>
        <v>#REF!</v>
      </c>
      <c r="F2106">
        <v>2925</v>
      </c>
      <c r="K2106" t="e">
        <f>#REF!</f>
        <v>#REF!</v>
      </c>
      <c r="L2106">
        <v>2296</v>
      </c>
    </row>
    <row r="2107" spans="5:12" x14ac:dyDescent="0.2">
      <c r="E2107" t="e">
        <f>#REF!</f>
        <v>#REF!</v>
      </c>
      <c r="F2107">
        <v>2926</v>
      </c>
      <c r="K2107" t="e">
        <f>#REF!</f>
        <v>#REF!</v>
      </c>
      <c r="L2107">
        <v>2297</v>
      </c>
    </row>
    <row r="2108" spans="5:12" x14ac:dyDescent="0.2">
      <c r="E2108" t="e">
        <f>#REF!</f>
        <v>#REF!</v>
      </c>
      <c r="F2108">
        <v>2927</v>
      </c>
      <c r="K2108" t="e">
        <f>#REF!</f>
        <v>#REF!</v>
      </c>
      <c r="L2108">
        <v>2298</v>
      </c>
    </row>
    <row r="2109" spans="5:12" x14ac:dyDescent="0.2">
      <c r="E2109" t="e">
        <f>#REF!</f>
        <v>#REF!</v>
      </c>
      <c r="F2109">
        <v>2931</v>
      </c>
      <c r="K2109" t="e">
        <f>#REF!</f>
        <v>#REF!</v>
      </c>
      <c r="L2109">
        <v>2299</v>
      </c>
    </row>
    <row r="2110" spans="5:12" x14ac:dyDescent="0.2">
      <c r="E2110" t="e">
        <f>#REF!</f>
        <v>#REF!</v>
      </c>
      <c r="F2110">
        <v>2932</v>
      </c>
      <c r="K2110" t="e">
        <f>#REF!</f>
        <v>#REF!</v>
      </c>
      <c r="L2110">
        <v>2300</v>
      </c>
    </row>
    <row r="2111" spans="5:12" x14ac:dyDescent="0.2">
      <c r="E2111" t="e">
        <f>#REF!</f>
        <v>#REF!</v>
      </c>
      <c r="F2111">
        <v>2933</v>
      </c>
      <c r="K2111" t="e">
        <f>#REF!</f>
        <v>#REF!</v>
      </c>
      <c r="L2111">
        <v>2301</v>
      </c>
    </row>
    <row r="2112" spans="5:12" x14ac:dyDescent="0.2">
      <c r="E2112" t="e">
        <f>#REF!</f>
        <v>#REF!</v>
      </c>
      <c r="F2112">
        <v>2934</v>
      </c>
      <c r="K2112" t="e">
        <f>#REF!</f>
        <v>#REF!</v>
      </c>
      <c r="L2112">
        <v>2302</v>
      </c>
    </row>
    <row r="2113" spans="5:12" x14ac:dyDescent="0.2">
      <c r="E2113" t="e">
        <f>#REF!</f>
        <v>#REF!</v>
      </c>
      <c r="F2113">
        <v>2935</v>
      </c>
      <c r="K2113" t="e">
        <f>#REF!</f>
        <v>#REF!</v>
      </c>
      <c r="L2113">
        <v>2303</v>
      </c>
    </row>
    <row r="2114" spans="5:12" x14ac:dyDescent="0.2">
      <c r="E2114" t="e">
        <f>#REF!</f>
        <v>#REF!</v>
      </c>
      <c r="F2114">
        <v>2936</v>
      </c>
      <c r="K2114" t="e">
        <f>#REF!</f>
        <v>#REF!</v>
      </c>
      <c r="L2114">
        <v>2304</v>
      </c>
    </row>
    <row r="2115" spans="5:12" x14ac:dyDescent="0.2">
      <c r="E2115" t="e">
        <f>#REF!</f>
        <v>#REF!</v>
      </c>
      <c r="F2115">
        <v>2937</v>
      </c>
      <c r="K2115" t="e">
        <f>#REF!</f>
        <v>#REF!</v>
      </c>
      <c r="L2115">
        <v>2305</v>
      </c>
    </row>
    <row r="2116" spans="5:12" x14ac:dyDescent="0.2">
      <c r="E2116" t="e">
        <f>#REF!</f>
        <v>#REF!</v>
      </c>
      <c r="F2116">
        <v>2938</v>
      </c>
      <c r="K2116" t="e">
        <f>#REF!</f>
        <v>#REF!</v>
      </c>
      <c r="L2116">
        <v>2306</v>
      </c>
    </row>
    <row r="2117" spans="5:12" x14ac:dyDescent="0.2">
      <c r="E2117" t="e">
        <f>#REF!</f>
        <v>#REF!</v>
      </c>
      <c r="F2117">
        <v>2939</v>
      </c>
      <c r="K2117" t="e">
        <f>#REF!</f>
        <v>#REF!</v>
      </c>
      <c r="L2117">
        <v>2307</v>
      </c>
    </row>
    <row r="2118" spans="5:12" x14ac:dyDescent="0.2">
      <c r="E2118" t="e">
        <f>#REF!</f>
        <v>#REF!</v>
      </c>
      <c r="F2118">
        <v>2940</v>
      </c>
      <c r="K2118" t="e">
        <f>#REF!</f>
        <v>#REF!</v>
      </c>
      <c r="L2118">
        <v>2308</v>
      </c>
    </row>
    <row r="2119" spans="5:12" x14ac:dyDescent="0.2">
      <c r="E2119" t="e">
        <f>#REF!</f>
        <v>#REF!</v>
      </c>
      <c r="F2119">
        <v>2944</v>
      </c>
      <c r="K2119" t="e">
        <f>#REF!</f>
        <v>#REF!</v>
      </c>
      <c r="L2119">
        <v>2309</v>
      </c>
    </row>
    <row r="2120" spans="5:12" x14ac:dyDescent="0.2">
      <c r="E2120" t="e">
        <f>#REF!</f>
        <v>#REF!</v>
      </c>
      <c r="F2120">
        <v>2945</v>
      </c>
      <c r="K2120" t="e">
        <f>#REF!</f>
        <v>#REF!</v>
      </c>
      <c r="L2120">
        <v>2310</v>
      </c>
    </row>
    <row r="2121" spans="5:12" x14ac:dyDescent="0.2">
      <c r="E2121" t="e">
        <f>#REF!</f>
        <v>#REF!</v>
      </c>
      <c r="F2121">
        <v>2946</v>
      </c>
      <c r="K2121" t="e">
        <f>#REF!</f>
        <v>#REF!</v>
      </c>
      <c r="L2121">
        <v>2311</v>
      </c>
    </row>
    <row r="2122" spans="5:12" x14ac:dyDescent="0.2">
      <c r="E2122" t="e">
        <f>#REF!</f>
        <v>#REF!</v>
      </c>
      <c r="F2122">
        <v>2947</v>
      </c>
      <c r="K2122" t="e">
        <f>#REF!</f>
        <v>#REF!</v>
      </c>
      <c r="L2122">
        <v>2312</v>
      </c>
    </row>
    <row r="2123" spans="5:12" x14ac:dyDescent="0.2">
      <c r="E2123" t="e">
        <f>#REF!</f>
        <v>#REF!</v>
      </c>
      <c r="F2123">
        <v>2948</v>
      </c>
      <c r="K2123" t="e">
        <f>#REF!</f>
        <v>#REF!</v>
      </c>
      <c r="L2123">
        <v>2313</v>
      </c>
    </row>
    <row r="2124" spans="5:12" x14ac:dyDescent="0.2">
      <c r="E2124" t="e">
        <f>#REF!</f>
        <v>#REF!</v>
      </c>
      <c r="F2124">
        <v>2949</v>
      </c>
      <c r="K2124" t="e">
        <f>#REF!</f>
        <v>#REF!</v>
      </c>
      <c r="L2124">
        <v>2314</v>
      </c>
    </row>
    <row r="2125" spans="5:12" x14ac:dyDescent="0.2">
      <c r="E2125" t="e">
        <f>#REF!</f>
        <v>#REF!</v>
      </c>
      <c r="F2125">
        <v>2950</v>
      </c>
      <c r="K2125" t="e">
        <f>#REF!</f>
        <v>#REF!</v>
      </c>
      <c r="L2125">
        <v>2315</v>
      </c>
    </row>
    <row r="2126" spans="5:12" x14ac:dyDescent="0.2">
      <c r="E2126" t="e">
        <f>#REF!</f>
        <v>#REF!</v>
      </c>
      <c r="F2126">
        <v>2951</v>
      </c>
      <c r="K2126" t="e">
        <f>#REF!</f>
        <v>#REF!</v>
      </c>
      <c r="L2126">
        <v>2316</v>
      </c>
    </row>
    <row r="2127" spans="5:12" x14ac:dyDescent="0.2">
      <c r="E2127" t="e">
        <f>#REF!</f>
        <v>#REF!</v>
      </c>
      <c r="F2127">
        <v>2952</v>
      </c>
      <c r="K2127" t="e">
        <f>#REF!</f>
        <v>#REF!</v>
      </c>
      <c r="L2127">
        <v>2317</v>
      </c>
    </row>
    <row r="2128" spans="5:12" x14ac:dyDescent="0.2">
      <c r="E2128" t="e">
        <f>#REF!</f>
        <v>#REF!</v>
      </c>
      <c r="F2128">
        <v>2953</v>
      </c>
      <c r="K2128" t="e">
        <f>#REF!</f>
        <v>#REF!</v>
      </c>
      <c r="L2128">
        <v>2318</v>
      </c>
    </row>
    <row r="2129" spans="5:12" x14ac:dyDescent="0.2">
      <c r="E2129" t="e">
        <f>#REF!</f>
        <v>#REF!</v>
      </c>
      <c r="F2129">
        <v>2957</v>
      </c>
      <c r="K2129" t="e">
        <f>#REF!</f>
        <v>#REF!</v>
      </c>
      <c r="L2129">
        <v>2319</v>
      </c>
    </row>
    <row r="2130" spans="5:12" x14ac:dyDescent="0.2">
      <c r="E2130" t="e">
        <f>#REF!</f>
        <v>#REF!</v>
      </c>
      <c r="F2130">
        <v>2958</v>
      </c>
      <c r="K2130" t="e">
        <f>#REF!</f>
        <v>#REF!</v>
      </c>
      <c r="L2130">
        <v>2320</v>
      </c>
    </row>
    <row r="2131" spans="5:12" x14ac:dyDescent="0.2">
      <c r="E2131" t="e">
        <f>#REF!</f>
        <v>#REF!</v>
      </c>
      <c r="F2131">
        <v>2959</v>
      </c>
      <c r="K2131" t="e">
        <f>#REF!</f>
        <v>#REF!</v>
      </c>
      <c r="L2131">
        <v>2321</v>
      </c>
    </row>
    <row r="2132" spans="5:12" x14ac:dyDescent="0.2">
      <c r="E2132" t="e">
        <f>#REF!</f>
        <v>#REF!</v>
      </c>
      <c r="F2132">
        <v>2960</v>
      </c>
      <c r="K2132" t="e">
        <f>#REF!</f>
        <v>#REF!</v>
      </c>
      <c r="L2132">
        <v>2322</v>
      </c>
    </row>
    <row r="2133" spans="5:12" x14ac:dyDescent="0.2">
      <c r="E2133" t="e">
        <f>#REF!</f>
        <v>#REF!</v>
      </c>
      <c r="F2133">
        <v>2961</v>
      </c>
      <c r="K2133" t="e">
        <f>#REF!</f>
        <v>#REF!</v>
      </c>
      <c r="L2133">
        <v>2323</v>
      </c>
    </row>
    <row r="2134" spans="5:12" x14ac:dyDescent="0.2">
      <c r="E2134" t="e">
        <f>#REF!</f>
        <v>#REF!</v>
      </c>
      <c r="F2134">
        <v>2962</v>
      </c>
      <c r="K2134" t="e">
        <f>#REF!</f>
        <v>#REF!</v>
      </c>
      <c r="L2134">
        <v>2324</v>
      </c>
    </row>
    <row r="2135" spans="5:12" x14ac:dyDescent="0.2">
      <c r="E2135" t="e">
        <f>#REF!</f>
        <v>#REF!</v>
      </c>
      <c r="F2135">
        <v>2963</v>
      </c>
      <c r="K2135" t="e">
        <f>#REF!</f>
        <v>#REF!</v>
      </c>
      <c r="L2135">
        <v>2325</v>
      </c>
    </row>
    <row r="2136" spans="5:12" x14ac:dyDescent="0.2">
      <c r="E2136" t="e">
        <f>#REF!</f>
        <v>#REF!</v>
      </c>
      <c r="F2136">
        <v>2964</v>
      </c>
      <c r="K2136" t="e">
        <f>#REF!</f>
        <v>#REF!</v>
      </c>
      <c r="L2136">
        <v>2326</v>
      </c>
    </row>
    <row r="2137" spans="5:12" x14ac:dyDescent="0.2">
      <c r="E2137" t="e">
        <f>#REF!</f>
        <v>#REF!</v>
      </c>
      <c r="F2137">
        <v>2965</v>
      </c>
      <c r="K2137" t="e">
        <f>#REF!</f>
        <v>#REF!</v>
      </c>
      <c r="L2137">
        <v>2327</v>
      </c>
    </row>
    <row r="2138" spans="5:12" x14ac:dyDescent="0.2">
      <c r="E2138" t="e">
        <f>#REF!</f>
        <v>#REF!</v>
      </c>
      <c r="F2138">
        <v>2966</v>
      </c>
      <c r="K2138" t="e">
        <f>#REF!</f>
        <v>#REF!</v>
      </c>
      <c r="L2138">
        <v>2328</v>
      </c>
    </row>
    <row r="2139" spans="5:12" x14ac:dyDescent="0.2">
      <c r="E2139" t="e">
        <f>#REF!</f>
        <v>#REF!</v>
      </c>
      <c r="F2139">
        <v>2970</v>
      </c>
      <c r="K2139" t="e">
        <f>#REF!</f>
        <v>#REF!</v>
      </c>
      <c r="L2139">
        <v>2329</v>
      </c>
    </row>
    <row r="2140" spans="5:12" x14ac:dyDescent="0.2">
      <c r="E2140" t="e">
        <f>#REF!</f>
        <v>#REF!</v>
      </c>
      <c r="F2140">
        <v>2971</v>
      </c>
      <c r="K2140" t="e">
        <f>#REF!</f>
        <v>#REF!</v>
      </c>
      <c r="L2140">
        <v>2330</v>
      </c>
    </row>
    <row r="2141" spans="5:12" x14ac:dyDescent="0.2">
      <c r="E2141" t="e">
        <f>#REF!</f>
        <v>#REF!</v>
      </c>
      <c r="F2141">
        <v>2972</v>
      </c>
      <c r="K2141" t="e">
        <f>#REF!</f>
        <v>#REF!</v>
      </c>
      <c r="L2141">
        <v>2331</v>
      </c>
    </row>
    <row r="2142" spans="5:12" x14ac:dyDescent="0.2">
      <c r="E2142" t="e">
        <f>#REF!</f>
        <v>#REF!</v>
      </c>
      <c r="F2142">
        <v>2973</v>
      </c>
      <c r="K2142" t="e">
        <f>#REF!</f>
        <v>#REF!</v>
      </c>
      <c r="L2142">
        <v>2332</v>
      </c>
    </row>
    <row r="2143" spans="5:12" x14ac:dyDescent="0.2">
      <c r="E2143" t="e">
        <f>#REF!</f>
        <v>#REF!</v>
      </c>
      <c r="F2143">
        <v>2974</v>
      </c>
      <c r="K2143" t="e">
        <f>#REF!</f>
        <v>#REF!</v>
      </c>
      <c r="L2143">
        <v>2333</v>
      </c>
    </row>
    <row r="2144" spans="5:12" x14ac:dyDescent="0.2">
      <c r="E2144" t="e">
        <f>#REF!</f>
        <v>#REF!</v>
      </c>
      <c r="F2144">
        <v>2975</v>
      </c>
      <c r="K2144" t="e">
        <f>#REF!</f>
        <v>#REF!</v>
      </c>
      <c r="L2144">
        <v>2334</v>
      </c>
    </row>
    <row r="2145" spans="5:12" x14ac:dyDescent="0.2">
      <c r="E2145" t="e">
        <f>#REF!</f>
        <v>#REF!</v>
      </c>
      <c r="F2145">
        <v>2976</v>
      </c>
      <c r="K2145" t="e">
        <f>#REF!</f>
        <v>#REF!</v>
      </c>
      <c r="L2145">
        <v>2335</v>
      </c>
    </row>
    <row r="2146" spans="5:12" x14ac:dyDescent="0.2">
      <c r="E2146" t="e">
        <f>#REF!</f>
        <v>#REF!</v>
      </c>
      <c r="F2146">
        <v>2977</v>
      </c>
      <c r="K2146" t="e">
        <f>#REF!</f>
        <v>#REF!</v>
      </c>
      <c r="L2146">
        <v>2336</v>
      </c>
    </row>
    <row r="2147" spans="5:12" x14ac:dyDescent="0.2">
      <c r="E2147" t="e">
        <f>#REF!</f>
        <v>#REF!</v>
      </c>
      <c r="F2147">
        <v>2978</v>
      </c>
      <c r="K2147" t="e">
        <f>#REF!</f>
        <v>#REF!</v>
      </c>
      <c r="L2147">
        <v>2337</v>
      </c>
    </row>
    <row r="2148" spans="5:12" x14ac:dyDescent="0.2">
      <c r="E2148" t="e">
        <f>#REF!</f>
        <v>#REF!</v>
      </c>
      <c r="F2148">
        <v>2979</v>
      </c>
      <c r="K2148" t="e">
        <f>#REF!</f>
        <v>#REF!</v>
      </c>
      <c r="L2148">
        <v>2338</v>
      </c>
    </row>
    <row r="2149" spans="5:12" x14ac:dyDescent="0.2">
      <c r="E2149" t="e">
        <f>#REF!</f>
        <v>#REF!</v>
      </c>
      <c r="F2149">
        <v>2983</v>
      </c>
      <c r="K2149" t="e">
        <f>#REF!</f>
        <v>#REF!</v>
      </c>
      <c r="L2149">
        <v>2339</v>
      </c>
    </row>
    <row r="2150" spans="5:12" x14ac:dyDescent="0.2">
      <c r="E2150" t="e">
        <f>#REF!</f>
        <v>#REF!</v>
      </c>
      <c r="F2150">
        <v>2984</v>
      </c>
      <c r="K2150" t="e">
        <f>#REF!</f>
        <v>#REF!</v>
      </c>
      <c r="L2150">
        <v>2340</v>
      </c>
    </row>
    <row r="2151" spans="5:12" x14ac:dyDescent="0.2">
      <c r="E2151" t="e">
        <f>#REF!</f>
        <v>#REF!</v>
      </c>
      <c r="F2151">
        <v>2985</v>
      </c>
      <c r="K2151" t="e">
        <f>#REF!</f>
        <v>#REF!</v>
      </c>
      <c r="L2151">
        <v>2341</v>
      </c>
    </row>
    <row r="2152" spans="5:12" x14ac:dyDescent="0.2">
      <c r="E2152" t="e">
        <f>#REF!</f>
        <v>#REF!</v>
      </c>
      <c r="F2152">
        <v>2986</v>
      </c>
      <c r="K2152" t="e">
        <f>#REF!</f>
        <v>#REF!</v>
      </c>
      <c r="L2152">
        <v>2342</v>
      </c>
    </row>
    <row r="2153" spans="5:12" x14ac:dyDescent="0.2">
      <c r="E2153" t="e">
        <f>#REF!</f>
        <v>#REF!</v>
      </c>
      <c r="F2153">
        <v>2987</v>
      </c>
      <c r="K2153" t="e">
        <f>#REF!</f>
        <v>#REF!</v>
      </c>
      <c r="L2153">
        <v>2343</v>
      </c>
    </row>
    <row r="2154" spans="5:12" x14ac:dyDescent="0.2">
      <c r="E2154" t="e">
        <f>#REF!</f>
        <v>#REF!</v>
      </c>
      <c r="F2154">
        <v>2988</v>
      </c>
      <c r="K2154" t="e">
        <f>#REF!</f>
        <v>#REF!</v>
      </c>
      <c r="L2154">
        <v>2344</v>
      </c>
    </row>
    <row r="2155" spans="5:12" x14ac:dyDescent="0.2">
      <c r="E2155" t="e">
        <f>#REF!</f>
        <v>#REF!</v>
      </c>
      <c r="F2155">
        <v>2989</v>
      </c>
      <c r="K2155" t="e">
        <f>#REF!</f>
        <v>#REF!</v>
      </c>
      <c r="L2155">
        <v>2345</v>
      </c>
    </row>
    <row r="2156" spans="5:12" x14ac:dyDescent="0.2">
      <c r="E2156" t="e">
        <f>#REF!</f>
        <v>#REF!</v>
      </c>
      <c r="F2156">
        <v>2990</v>
      </c>
      <c r="K2156" t="e">
        <f>#REF!</f>
        <v>#REF!</v>
      </c>
      <c r="L2156">
        <v>2346</v>
      </c>
    </row>
    <row r="2157" spans="5:12" x14ac:dyDescent="0.2">
      <c r="E2157" t="e">
        <f>#REF!</f>
        <v>#REF!</v>
      </c>
      <c r="F2157">
        <v>2991</v>
      </c>
      <c r="K2157" t="e">
        <f>#REF!</f>
        <v>#REF!</v>
      </c>
      <c r="L2157">
        <v>2347</v>
      </c>
    </row>
    <row r="2158" spans="5:12" x14ac:dyDescent="0.2">
      <c r="E2158" t="e">
        <f>#REF!</f>
        <v>#REF!</v>
      </c>
      <c r="F2158">
        <v>2992</v>
      </c>
      <c r="K2158" t="e">
        <f>#REF!</f>
        <v>#REF!</v>
      </c>
      <c r="L2158">
        <v>2348</v>
      </c>
    </row>
    <row r="2159" spans="5:12" x14ac:dyDescent="0.2">
      <c r="E2159" t="e">
        <f>#REF!</f>
        <v>#REF!</v>
      </c>
      <c r="F2159">
        <v>2996</v>
      </c>
      <c r="K2159" t="e">
        <f>#REF!</f>
        <v>#REF!</v>
      </c>
      <c r="L2159">
        <v>2349</v>
      </c>
    </row>
    <row r="2160" spans="5:12" x14ac:dyDescent="0.2">
      <c r="E2160" t="e">
        <f>#REF!</f>
        <v>#REF!</v>
      </c>
      <c r="F2160">
        <v>2997</v>
      </c>
      <c r="K2160" t="e">
        <f>#REF!</f>
        <v>#REF!</v>
      </c>
      <c r="L2160">
        <v>2350</v>
      </c>
    </row>
    <row r="2161" spans="5:12" x14ac:dyDescent="0.2">
      <c r="E2161" t="e">
        <f>#REF!</f>
        <v>#REF!</v>
      </c>
      <c r="F2161">
        <v>2998</v>
      </c>
      <c r="K2161" t="e">
        <f>#REF!</f>
        <v>#REF!</v>
      </c>
      <c r="L2161">
        <v>2351</v>
      </c>
    </row>
    <row r="2162" spans="5:12" x14ac:dyDescent="0.2">
      <c r="E2162" t="e">
        <f>#REF!</f>
        <v>#REF!</v>
      </c>
      <c r="F2162">
        <v>2999</v>
      </c>
      <c r="K2162" t="e">
        <f>#REF!</f>
        <v>#REF!</v>
      </c>
      <c r="L2162">
        <v>2352</v>
      </c>
    </row>
    <row r="2163" spans="5:12" x14ac:dyDescent="0.2">
      <c r="E2163" t="e">
        <f>#REF!</f>
        <v>#REF!</v>
      </c>
      <c r="F2163">
        <v>3000</v>
      </c>
      <c r="K2163" t="e">
        <f>#REF!</f>
        <v>#REF!</v>
      </c>
      <c r="L2163">
        <v>2353</v>
      </c>
    </row>
    <row r="2164" spans="5:12" x14ac:dyDescent="0.2">
      <c r="E2164" t="e">
        <f>#REF!</f>
        <v>#REF!</v>
      </c>
      <c r="F2164">
        <v>3001</v>
      </c>
      <c r="K2164" t="e">
        <f>#REF!</f>
        <v>#REF!</v>
      </c>
      <c r="L2164">
        <v>2354</v>
      </c>
    </row>
    <row r="2165" spans="5:12" x14ac:dyDescent="0.2">
      <c r="E2165" t="e">
        <f>#REF!</f>
        <v>#REF!</v>
      </c>
      <c r="F2165">
        <v>3002</v>
      </c>
      <c r="K2165" t="e">
        <f>#REF!</f>
        <v>#REF!</v>
      </c>
      <c r="L2165">
        <v>2355</v>
      </c>
    </row>
    <row r="2166" spans="5:12" x14ac:dyDescent="0.2">
      <c r="E2166" t="e">
        <f>#REF!</f>
        <v>#REF!</v>
      </c>
      <c r="F2166">
        <v>3003</v>
      </c>
      <c r="K2166" t="e">
        <f>#REF!</f>
        <v>#REF!</v>
      </c>
      <c r="L2166">
        <v>2356</v>
      </c>
    </row>
    <row r="2167" spans="5:12" x14ac:dyDescent="0.2">
      <c r="E2167" t="e">
        <f>#REF!</f>
        <v>#REF!</v>
      </c>
      <c r="F2167">
        <v>3004</v>
      </c>
      <c r="K2167" t="e">
        <f>#REF!</f>
        <v>#REF!</v>
      </c>
      <c r="L2167">
        <v>2357</v>
      </c>
    </row>
    <row r="2168" spans="5:12" x14ac:dyDescent="0.2">
      <c r="E2168" t="e">
        <f>#REF!</f>
        <v>#REF!</v>
      </c>
      <c r="F2168">
        <v>3005</v>
      </c>
      <c r="K2168" t="e">
        <f>#REF!</f>
        <v>#REF!</v>
      </c>
      <c r="L2168">
        <v>2358</v>
      </c>
    </row>
    <row r="2169" spans="5:12" x14ac:dyDescent="0.2">
      <c r="E2169" t="e">
        <f>#REF!</f>
        <v>#REF!</v>
      </c>
      <c r="F2169">
        <v>3009</v>
      </c>
      <c r="K2169" t="e">
        <f>#REF!</f>
        <v>#REF!</v>
      </c>
      <c r="L2169">
        <v>2359</v>
      </c>
    </row>
    <row r="2170" spans="5:12" x14ac:dyDescent="0.2">
      <c r="E2170" t="e">
        <f>#REF!</f>
        <v>#REF!</v>
      </c>
      <c r="F2170">
        <v>3010</v>
      </c>
      <c r="K2170" t="e">
        <f>#REF!</f>
        <v>#REF!</v>
      </c>
      <c r="L2170">
        <v>2360</v>
      </c>
    </row>
    <row r="2171" spans="5:12" x14ac:dyDescent="0.2">
      <c r="E2171" t="e">
        <f>#REF!</f>
        <v>#REF!</v>
      </c>
      <c r="F2171">
        <v>3011</v>
      </c>
      <c r="K2171" t="e">
        <f>#REF!</f>
        <v>#REF!</v>
      </c>
      <c r="L2171">
        <v>2361</v>
      </c>
    </row>
    <row r="2172" spans="5:12" x14ac:dyDescent="0.2">
      <c r="E2172" t="e">
        <f>#REF!</f>
        <v>#REF!</v>
      </c>
      <c r="F2172">
        <v>3012</v>
      </c>
      <c r="K2172" t="e">
        <f>#REF!</f>
        <v>#REF!</v>
      </c>
      <c r="L2172">
        <v>2362</v>
      </c>
    </row>
    <row r="2173" spans="5:12" x14ac:dyDescent="0.2">
      <c r="E2173" t="e">
        <f>#REF!</f>
        <v>#REF!</v>
      </c>
      <c r="F2173">
        <v>3013</v>
      </c>
      <c r="K2173" t="e">
        <f>#REF!</f>
        <v>#REF!</v>
      </c>
      <c r="L2173">
        <v>2363</v>
      </c>
    </row>
    <row r="2174" spans="5:12" x14ac:dyDescent="0.2">
      <c r="E2174" t="e">
        <f>#REF!</f>
        <v>#REF!</v>
      </c>
      <c r="F2174">
        <v>3014</v>
      </c>
      <c r="K2174" t="e">
        <f>#REF!</f>
        <v>#REF!</v>
      </c>
      <c r="L2174">
        <v>2364</v>
      </c>
    </row>
    <row r="2175" spans="5:12" x14ac:dyDescent="0.2">
      <c r="E2175" t="e">
        <f>#REF!</f>
        <v>#REF!</v>
      </c>
      <c r="F2175">
        <v>3015</v>
      </c>
      <c r="K2175" t="e">
        <f>#REF!</f>
        <v>#REF!</v>
      </c>
      <c r="L2175">
        <v>2365</v>
      </c>
    </row>
    <row r="2176" spans="5:12" x14ac:dyDescent="0.2">
      <c r="E2176" t="e">
        <f>#REF!</f>
        <v>#REF!</v>
      </c>
      <c r="F2176">
        <v>3016</v>
      </c>
      <c r="K2176" t="e">
        <f>#REF!</f>
        <v>#REF!</v>
      </c>
      <c r="L2176">
        <v>2366</v>
      </c>
    </row>
    <row r="2177" spans="5:12" x14ac:dyDescent="0.2">
      <c r="E2177" t="e">
        <f>#REF!</f>
        <v>#REF!</v>
      </c>
      <c r="F2177">
        <v>3017</v>
      </c>
      <c r="K2177" t="e">
        <f>#REF!</f>
        <v>#REF!</v>
      </c>
      <c r="L2177">
        <v>2367</v>
      </c>
    </row>
    <row r="2178" spans="5:12" x14ac:dyDescent="0.2">
      <c r="E2178" t="e">
        <f>#REF!</f>
        <v>#REF!</v>
      </c>
      <c r="F2178">
        <v>3018</v>
      </c>
      <c r="K2178" t="e">
        <f>#REF!</f>
        <v>#REF!</v>
      </c>
      <c r="L2178">
        <v>2368</v>
      </c>
    </row>
    <row r="2179" spans="5:12" x14ac:dyDescent="0.2">
      <c r="E2179" t="e">
        <f>#REF!</f>
        <v>#REF!</v>
      </c>
      <c r="F2179">
        <v>3022</v>
      </c>
      <c r="K2179" t="e">
        <f>#REF!</f>
        <v>#REF!</v>
      </c>
      <c r="L2179">
        <v>2369</v>
      </c>
    </row>
    <row r="2180" spans="5:12" x14ac:dyDescent="0.2">
      <c r="E2180" t="e">
        <f>#REF!</f>
        <v>#REF!</v>
      </c>
      <c r="F2180">
        <v>3023</v>
      </c>
      <c r="K2180" t="e">
        <f>#REF!</f>
        <v>#REF!</v>
      </c>
      <c r="L2180">
        <v>2370</v>
      </c>
    </row>
    <row r="2181" spans="5:12" x14ac:dyDescent="0.2">
      <c r="E2181" t="e">
        <f>#REF!</f>
        <v>#REF!</v>
      </c>
      <c r="F2181">
        <v>3024</v>
      </c>
      <c r="K2181" t="e">
        <f>#REF!</f>
        <v>#REF!</v>
      </c>
      <c r="L2181">
        <v>2371</v>
      </c>
    </row>
    <row r="2182" spans="5:12" x14ac:dyDescent="0.2">
      <c r="E2182" t="e">
        <f>#REF!</f>
        <v>#REF!</v>
      </c>
      <c r="F2182">
        <v>3025</v>
      </c>
      <c r="K2182" t="e">
        <f>#REF!</f>
        <v>#REF!</v>
      </c>
      <c r="L2182">
        <v>2372</v>
      </c>
    </row>
    <row r="2183" spans="5:12" x14ac:dyDescent="0.2">
      <c r="E2183" t="e">
        <f>#REF!</f>
        <v>#REF!</v>
      </c>
      <c r="F2183">
        <v>3026</v>
      </c>
      <c r="K2183" t="e">
        <f>#REF!</f>
        <v>#REF!</v>
      </c>
      <c r="L2183">
        <v>2373</v>
      </c>
    </row>
    <row r="2184" spans="5:12" x14ac:dyDescent="0.2">
      <c r="E2184" t="e">
        <f>#REF!</f>
        <v>#REF!</v>
      </c>
      <c r="F2184">
        <v>3027</v>
      </c>
      <c r="K2184" t="e">
        <f>#REF!</f>
        <v>#REF!</v>
      </c>
      <c r="L2184">
        <v>2374</v>
      </c>
    </row>
    <row r="2185" spans="5:12" x14ac:dyDescent="0.2">
      <c r="E2185" t="e">
        <f>#REF!</f>
        <v>#REF!</v>
      </c>
      <c r="F2185">
        <v>3028</v>
      </c>
      <c r="K2185" t="e">
        <f>#REF!</f>
        <v>#REF!</v>
      </c>
      <c r="L2185">
        <v>2375</v>
      </c>
    </row>
    <row r="2186" spans="5:12" x14ac:dyDescent="0.2">
      <c r="E2186" t="e">
        <f>#REF!</f>
        <v>#REF!</v>
      </c>
      <c r="F2186">
        <v>3029</v>
      </c>
      <c r="K2186" t="e">
        <f>#REF!</f>
        <v>#REF!</v>
      </c>
      <c r="L2186">
        <v>2376</v>
      </c>
    </row>
    <row r="2187" spans="5:12" x14ac:dyDescent="0.2">
      <c r="E2187" t="e">
        <f>#REF!</f>
        <v>#REF!</v>
      </c>
      <c r="F2187">
        <v>3030</v>
      </c>
      <c r="K2187" t="e">
        <f>#REF!</f>
        <v>#REF!</v>
      </c>
      <c r="L2187">
        <v>2377</v>
      </c>
    </row>
    <row r="2188" spans="5:12" x14ac:dyDescent="0.2">
      <c r="E2188" t="e">
        <f>#REF!</f>
        <v>#REF!</v>
      </c>
      <c r="F2188">
        <v>3031</v>
      </c>
      <c r="K2188" t="e">
        <f>#REF!</f>
        <v>#REF!</v>
      </c>
      <c r="L2188">
        <v>2378</v>
      </c>
    </row>
    <row r="2189" spans="5:12" x14ac:dyDescent="0.2">
      <c r="E2189" t="e">
        <f>#REF!</f>
        <v>#REF!</v>
      </c>
      <c r="F2189">
        <v>3035</v>
      </c>
      <c r="K2189" t="e">
        <f>#REF!</f>
        <v>#REF!</v>
      </c>
      <c r="L2189">
        <v>2379</v>
      </c>
    </row>
    <row r="2190" spans="5:12" x14ac:dyDescent="0.2">
      <c r="E2190" t="e">
        <f>#REF!</f>
        <v>#REF!</v>
      </c>
      <c r="F2190">
        <v>3036</v>
      </c>
      <c r="K2190" t="e">
        <f>#REF!</f>
        <v>#REF!</v>
      </c>
      <c r="L2190">
        <v>2380</v>
      </c>
    </row>
    <row r="2191" spans="5:12" x14ac:dyDescent="0.2">
      <c r="E2191" t="e">
        <f>#REF!</f>
        <v>#REF!</v>
      </c>
      <c r="F2191">
        <v>3037</v>
      </c>
      <c r="K2191" t="e">
        <f>#REF!</f>
        <v>#REF!</v>
      </c>
      <c r="L2191">
        <v>2381</v>
      </c>
    </row>
    <row r="2192" spans="5:12" x14ac:dyDescent="0.2">
      <c r="E2192" t="e">
        <f>#REF!</f>
        <v>#REF!</v>
      </c>
      <c r="F2192">
        <v>3038</v>
      </c>
      <c r="K2192" t="e">
        <f>#REF!</f>
        <v>#REF!</v>
      </c>
      <c r="L2192">
        <v>2382</v>
      </c>
    </row>
    <row r="2193" spans="5:12" x14ac:dyDescent="0.2">
      <c r="E2193" t="e">
        <f>#REF!</f>
        <v>#REF!</v>
      </c>
      <c r="F2193">
        <v>3039</v>
      </c>
      <c r="K2193" t="e">
        <f>#REF!</f>
        <v>#REF!</v>
      </c>
      <c r="L2193">
        <v>2383</v>
      </c>
    </row>
    <row r="2194" spans="5:12" x14ac:dyDescent="0.2">
      <c r="E2194" t="e">
        <f>#REF!</f>
        <v>#REF!</v>
      </c>
      <c r="F2194">
        <v>3040</v>
      </c>
      <c r="K2194" t="e">
        <f>#REF!</f>
        <v>#REF!</v>
      </c>
      <c r="L2194">
        <v>2384</v>
      </c>
    </row>
    <row r="2195" spans="5:12" x14ac:dyDescent="0.2">
      <c r="E2195" t="e">
        <f>#REF!</f>
        <v>#REF!</v>
      </c>
      <c r="F2195">
        <v>3041</v>
      </c>
      <c r="K2195" t="e">
        <f>#REF!</f>
        <v>#REF!</v>
      </c>
      <c r="L2195">
        <v>2385</v>
      </c>
    </row>
    <row r="2196" spans="5:12" x14ac:dyDescent="0.2">
      <c r="E2196" t="e">
        <f>#REF!</f>
        <v>#REF!</v>
      </c>
      <c r="F2196">
        <v>3042</v>
      </c>
      <c r="K2196" t="e">
        <f>#REF!</f>
        <v>#REF!</v>
      </c>
      <c r="L2196">
        <v>2386</v>
      </c>
    </row>
    <row r="2197" spans="5:12" x14ac:dyDescent="0.2">
      <c r="E2197" t="e">
        <f>#REF!</f>
        <v>#REF!</v>
      </c>
      <c r="F2197">
        <v>3043</v>
      </c>
      <c r="K2197" t="e">
        <f>#REF!</f>
        <v>#REF!</v>
      </c>
      <c r="L2197">
        <v>2387</v>
      </c>
    </row>
    <row r="2198" spans="5:12" x14ac:dyDescent="0.2">
      <c r="E2198" t="e">
        <f>#REF!</f>
        <v>#REF!</v>
      </c>
      <c r="F2198">
        <v>3044</v>
      </c>
      <c r="K2198" t="e">
        <f>#REF!</f>
        <v>#REF!</v>
      </c>
      <c r="L2198">
        <v>2388</v>
      </c>
    </row>
    <row r="2199" spans="5:12" x14ac:dyDescent="0.2">
      <c r="E2199" t="e">
        <f>#REF!</f>
        <v>#REF!</v>
      </c>
      <c r="F2199">
        <v>3048</v>
      </c>
      <c r="K2199" t="e">
        <f>#REF!</f>
        <v>#REF!</v>
      </c>
      <c r="L2199">
        <v>2389</v>
      </c>
    </row>
    <row r="2200" spans="5:12" x14ac:dyDescent="0.2">
      <c r="E2200" t="e">
        <f>#REF!</f>
        <v>#REF!</v>
      </c>
      <c r="F2200">
        <v>3049</v>
      </c>
      <c r="K2200" t="e">
        <f>#REF!</f>
        <v>#REF!</v>
      </c>
      <c r="L2200">
        <v>2390</v>
      </c>
    </row>
    <row r="2201" spans="5:12" x14ac:dyDescent="0.2">
      <c r="E2201" t="e">
        <f>#REF!</f>
        <v>#REF!</v>
      </c>
      <c r="F2201">
        <v>3050</v>
      </c>
      <c r="K2201" t="e">
        <f>#REF!</f>
        <v>#REF!</v>
      </c>
      <c r="L2201">
        <v>2391</v>
      </c>
    </row>
    <row r="2202" spans="5:12" x14ac:dyDescent="0.2">
      <c r="E2202" t="e">
        <f>#REF!</f>
        <v>#REF!</v>
      </c>
      <c r="F2202">
        <v>3051</v>
      </c>
      <c r="K2202" t="e">
        <f>#REF!</f>
        <v>#REF!</v>
      </c>
      <c r="L2202">
        <v>2392</v>
      </c>
    </row>
    <row r="2203" spans="5:12" x14ac:dyDescent="0.2">
      <c r="E2203" t="e">
        <f>#REF!</f>
        <v>#REF!</v>
      </c>
      <c r="F2203">
        <v>3052</v>
      </c>
      <c r="K2203" t="e">
        <f>#REF!</f>
        <v>#REF!</v>
      </c>
      <c r="L2203">
        <v>2393</v>
      </c>
    </row>
    <row r="2204" spans="5:12" x14ac:dyDescent="0.2">
      <c r="E2204" t="e">
        <f>#REF!</f>
        <v>#REF!</v>
      </c>
      <c r="F2204">
        <v>3053</v>
      </c>
      <c r="K2204" t="e">
        <f>#REF!</f>
        <v>#REF!</v>
      </c>
      <c r="L2204">
        <v>2394</v>
      </c>
    </row>
    <row r="2205" spans="5:12" x14ac:dyDescent="0.2">
      <c r="E2205" t="e">
        <f>#REF!</f>
        <v>#REF!</v>
      </c>
      <c r="F2205">
        <v>3054</v>
      </c>
      <c r="K2205" t="e">
        <f>#REF!</f>
        <v>#REF!</v>
      </c>
      <c r="L2205">
        <v>2395</v>
      </c>
    </row>
    <row r="2206" spans="5:12" x14ac:dyDescent="0.2">
      <c r="E2206" t="e">
        <f>#REF!</f>
        <v>#REF!</v>
      </c>
      <c r="F2206">
        <v>3055</v>
      </c>
      <c r="K2206" t="e">
        <f>#REF!</f>
        <v>#REF!</v>
      </c>
      <c r="L2206">
        <v>2396</v>
      </c>
    </row>
    <row r="2207" spans="5:12" x14ac:dyDescent="0.2">
      <c r="E2207" t="e">
        <f>#REF!</f>
        <v>#REF!</v>
      </c>
      <c r="F2207">
        <v>3056</v>
      </c>
      <c r="K2207" t="e">
        <f>#REF!</f>
        <v>#REF!</v>
      </c>
      <c r="L2207">
        <v>2397</v>
      </c>
    </row>
    <row r="2208" spans="5:12" x14ac:dyDescent="0.2">
      <c r="E2208" t="e">
        <f>#REF!</f>
        <v>#REF!</v>
      </c>
      <c r="F2208">
        <v>3057</v>
      </c>
      <c r="K2208" t="e">
        <f>#REF!</f>
        <v>#REF!</v>
      </c>
      <c r="L2208">
        <v>2398</v>
      </c>
    </row>
    <row r="2209" spans="5:12" x14ac:dyDescent="0.2">
      <c r="E2209" t="e">
        <f>#REF!</f>
        <v>#REF!</v>
      </c>
      <c r="F2209">
        <v>3061</v>
      </c>
      <c r="K2209" t="e">
        <f>#REF!</f>
        <v>#REF!</v>
      </c>
      <c r="L2209">
        <v>2399</v>
      </c>
    </row>
    <row r="2210" spans="5:12" x14ac:dyDescent="0.2">
      <c r="E2210" t="e">
        <f>#REF!</f>
        <v>#REF!</v>
      </c>
      <c r="F2210">
        <v>3062</v>
      </c>
      <c r="K2210" t="e">
        <f>#REF!</f>
        <v>#REF!</v>
      </c>
      <c r="L2210">
        <v>2400</v>
      </c>
    </row>
    <row r="2211" spans="5:12" x14ac:dyDescent="0.2">
      <c r="E2211" t="e">
        <f>#REF!</f>
        <v>#REF!</v>
      </c>
      <c r="F2211">
        <v>3063</v>
      </c>
      <c r="K2211" t="e">
        <f>#REF!</f>
        <v>#REF!</v>
      </c>
      <c r="L2211">
        <v>2401</v>
      </c>
    </row>
    <row r="2212" spans="5:12" x14ac:dyDescent="0.2">
      <c r="E2212" t="e">
        <f>#REF!</f>
        <v>#REF!</v>
      </c>
      <c r="F2212">
        <v>3064</v>
      </c>
      <c r="K2212" t="e">
        <f>#REF!</f>
        <v>#REF!</v>
      </c>
      <c r="L2212">
        <v>2402</v>
      </c>
    </row>
    <row r="2213" spans="5:12" x14ac:dyDescent="0.2">
      <c r="E2213" t="e">
        <f>#REF!</f>
        <v>#REF!</v>
      </c>
      <c r="F2213">
        <v>3065</v>
      </c>
      <c r="K2213" t="e">
        <f>#REF!</f>
        <v>#REF!</v>
      </c>
      <c r="L2213">
        <v>2403</v>
      </c>
    </row>
    <row r="2214" spans="5:12" x14ac:dyDescent="0.2">
      <c r="E2214" t="e">
        <f>#REF!</f>
        <v>#REF!</v>
      </c>
      <c r="F2214">
        <v>3066</v>
      </c>
      <c r="K2214" t="e">
        <f>#REF!</f>
        <v>#REF!</v>
      </c>
      <c r="L2214">
        <v>2404</v>
      </c>
    </row>
    <row r="2215" spans="5:12" x14ac:dyDescent="0.2">
      <c r="E2215" t="e">
        <f>#REF!</f>
        <v>#REF!</v>
      </c>
      <c r="F2215">
        <v>3067</v>
      </c>
      <c r="K2215" t="e">
        <f>#REF!</f>
        <v>#REF!</v>
      </c>
      <c r="L2215">
        <v>2405</v>
      </c>
    </row>
    <row r="2216" spans="5:12" x14ac:dyDescent="0.2">
      <c r="E2216" t="e">
        <f>#REF!</f>
        <v>#REF!</v>
      </c>
      <c r="F2216">
        <v>3068</v>
      </c>
      <c r="K2216" t="e">
        <f>#REF!</f>
        <v>#REF!</v>
      </c>
      <c r="L2216">
        <v>2406</v>
      </c>
    </row>
    <row r="2217" spans="5:12" x14ac:dyDescent="0.2">
      <c r="E2217" t="e">
        <f>#REF!</f>
        <v>#REF!</v>
      </c>
      <c r="F2217">
        <v>3069</v>
      </c>
      <c r="K2217" t="e">
        <f>#REF!</f>
        <v>#REF!</v>
      </c>
      <c r="L2217">
        <v>2407</v>
      </c>
    </row>
    <row r="2218" spans="5:12" x14ac:dyDescent="0.2">
      <c r="E2218" t="e">
        <f>#REF!</f>
        <v>#REF!</v>
      </c>
      <c r="F2218">
        <v>3070</v>
      </c>
      <c r="K2218" t="e">
        <f>#REF!</f>
        <v>#REF!</v>
      </c>
      <c r="L2218">
        <v>2408</v>
      </c>
    </row>
    <row r="2219" spans="5:12" x14ac:dyDescent="0.2">
      <c r="E2219" t="e">
        <f>#REF!</f>
        <v>#REF!</v>
      </c>
      <c r="F2219">
        <v>3074</v>
      </c>
      <c r="K2219" t="e">
        <f>#REF!</f>
        <v>#REF!</v>
      </c>
      <c r="L2219">
        <v>2409</v>
      </c>
    </row>
    <row r="2220" spans="5:12" x14ac:dyDescent="0.2">
      <c r="E2220" t="e">
        <f>#REF!</f>
        <v>#REF!</v>
      </c>
      <c r="F2220">
        <v>3075</v>
      </c>
      <c r="K2220" t="e">
        <f>#REF!</f>
        <v>#REF!</v>
      </c>
      <c r="L2220">
        <v>2410</v>
      </c>
    </row>
    <row r="2221" spans="5:12" x14ac:dyDescent="0.2">
      <c r="E2221" t="e">
        <f>#REF!</f>
        <v>#REF!</v>
      </c>
      <c r="F2221">
        <v>3076</v>
      </c>
      <c r="K2221" t="e">
        <f>#REF!</f>
        <v>#REF!</v>
      </c>
      <c r="L2221">
        <v>2411</v>
      </c>
    </row>
    <row r="2222" spans="5:12" x14ac:dyDescent="0.2">
      <c r="E2222" t="e">
        <f>#REF!</f>
        <v>#REF!</v>
      </c>
      <c r="F2222">
        <v>3077</v>
      </c>
      <c r="K2222" t="e">
        <f>#REF!</f>
        <v>#REF!</v>
      </c>
      <c r="L2222">
        <v>2412</v>
      </c>
    </row>
    <row r="2223" spans="5:12" x14ac:dyDescent="0.2">
      <c r="E2223" t="e">
        <f>#REF!</f>
        <v>#REF!</v>
      </c>
      <c r="F2223">
        <v>3078</v>
      </c>
      <c r="K2223" t="e">
        <f>#REF!</f>
        <v>#REF!</v>
      </c>
      <c r="L2223">
        <v>2413</v>
      </c>
    </row>
    <row r="2224" spans="5:12" x14ac:dyDescent="0.2">
      <c r="E2224" t="e">
        <f>#REF!</f>
        <v>#REF!</v>
      </c>
      <c r="F2224">
        <v>3079</v>
      </c>
      <c r="K2224" t="e">
        <f>#REF!</f>
        <v>#REF!</v>
      </c>
      <c r="L2224">
        <v>2414</v>
      </c>
    </row>
    <row r="2225" spans="5:12" x14ac:dyDescent="0.2">
      <c r="E2225" t="e">
        <f>#REF!</f>
        <v>#REF!</v>
      </c>
      <c r="F2225">
        <v>3080</v>
      </c>
      <c r="K2225" t="e">
        <f>#REF!</f>
        <v>#REF!</v>
      </c>
      <c r="L2225">
        <v>2415</v>
      </c>
    </row>
    <row r="2226" spans="5:12" x14ac:dyDescent="0.2">
      <c r="E2226" t="e">
        <f>#REF!</f>
        <v>#REF!</v>
      </c>
      <c r="F2226">
        <v>3081</v>
      </c>
      <c r="K2226" t="e">
        <f>#REF!</f>
        <v>#REF!</v>
      </c>
      <c r="L2226">
        <v>2416</v>
      </c>
    </row>
    <row r="2227" spans="5:12" x14ac:dyDescent="0.2">
      <c r="E2227" t="e">
        <f>#REF!</f>
        <v>#REF!</v>
      </c>
      <c r="F2227">
        <v>3082</v>
      </c>
      <c r="K2227" t="e">
        <f>#REF!</f>
        <v>#REF!</v>
      </c>
      <c r="L2227">
        <v>2417</v>
      </c>
    </row>
    <row r="2228" spans="5:12" x14ac:dyDescent="0.2">
      <c r="E2228" t="e">
        <f>#REF!</f>
        <v>#REF!</v>
      </c>
      <c r="F2228">
        <v>3083</v>
      </c>
      <c r="K2228" t="e">
        <f>#REF!</f>
        <v>#REF!</v>
      </c>
      <c r="L2228">
        <v>2418</v>
      </c>
    </row>
    <row r="2229" spans="5:12" x14ac:dyDescent="0.2">
      <c r="E2229" t="e">
        <f>#REF!</f>
        <v>#REF!</v>
      </c>
      <c r="F2229">
        <v>3087</v>
      </c>
      <c r="K2229" t="e">
        <f>#REF!</f>
        <v>#REF!</v>
      </c>
      <c r="L2229">
        <v>2419</v>
      </c>
    </row>
    <row r="2230" spans="5:12" x14ac:dyDescent="0.2">
      <c r="E2230" t="e">
        <f>#REF!</f>
        <v>#REF!</v>
      </c>
      <c r="F2230">
        <v>3088</v>
      </c>
      <c r="K2230" t="e">
        <f>#REF!</f>
        <v>#REF!</v>
      </c>
      <c r="L2230">
        <v>2420</v>
      </c>
    </row>
    <row r="2231" spans="5:12" x14ac:dyDescent="0.2">
      <c r="E2231" t="e">
        <f>#REF!</f>
        <v>#REF!</v>
      </c>
      <c r="F2231">
        <v>3089</v>
      </c>
      <c r="K2231" t="e">
        <f>#REF!</f>
        <v>#REF!</v>
      </c>
      <c r="L2231">
        <v>2421</v>
      </c>
    </row>
    <row r="2232" spans="5:12" x14ac:dyDescent="0.2">
      <c r="E2232" t="e">
        <f>#REF!</f>
        <v>#REF!</v>
      </c>
      <c r="F2232">
        <v>3090</v>
      </c>
      <c r="K2232" t="e">
        <f>#REF!</f>
        <v>#REF!</v>
      </c>
      <c r="L2232">
        <v>2422</v>
      </c>
    </row>
    <row r="2233" spans="5:12" x14ac:dyDescent="0.2">
      <c r="E2233" t="e">
        <f>#REF!</f>
        <v>#REF!</v>
      </c>
      <c r="F2233">
        <v>3091</v>
      </c>
      <c r="K2233" t="e">
        <f>#REF!</f>
        <v>#REF!</v>
      </c>
      <c r="L2233">
        <v>2423</v>
      </c>
    </row>
    <row r="2234" spans="5:12" x14ac:dyDescent="0.2">
      <c r="E2234" t="e">
        <f>#REF!</f>
        <v>#REF!</v>
      </c>
      <c r="F2234">
        <v>3092</v>
      </c>
      <c r="K2234" t="e">
        <f>#REF!</f>
        <v>#REF!</v>
      </c>
      <c r="L2234">
        <v>2424</v>
      </c>
    </row>
    <row r="2235" spans="5:12" x14ac:dyDescent="0.2">
      <c r="E2235" t="e">
        <f>#REF!</f>
        <v>#REF!</v>
      </c>
      <c r="F2235">
        <v>3093</v>
      </c>
      <c r="K2235" t="e">
        <f>#REF!</f>
        <v>#REF!</v>
      </c>
      <c r="L2235">
        <v>2425</v>
      </c>
    </row>
    <row r="2236" spans="5:12" x14ac:dyDescent="0.2">
      <c r="E2236" t="e">
        <f>#REF!</f>
        <v>#REF!</v>
      </c>
      <c r="F2236">
        <v>3094</v>
      </c>
      <c r="K2236" t="e">
        <f>#REF!</f>
        <v>#REF!</v>
      </c>
      <c r="L2236">
        <v>2426</v>
      </c>
    </row>
    <row r="2237" spans="5:12" x14ac:dyDescent="0.2">
      <c r="E2237" t="e">
        <f>#REF!</f>
        <v>#REF!</v>
      </c>
      <c r="F2237">
        <v>3095</v>
      </c>
      <c r="K2237" t="e">
        <f>#REF!</f>
        <v>#REF!</v>
      </c>
      <c r="L2237">
        <v>2427</v>
      </c>
    </row>
    <row r="2238" spans="5:12" x14ac:dyDescent="0.2">
      <c r="E2238" t="e">
        <f>#REF!</f>
        <v>#REF!</v>
      </c>
      <c r="F2238">
        <v>3096</v>
      </c>
      <c r="K2238" t="e">
        <f>#REF!</f>
        <v>#REF!</v>
      </c>
      <c r="L2238">
        <v>2428</v>
      </c>
    </row>
    <row r="2239" spans="5:12" x14ac:dyDescent="0.2">
      <c r="E2239" t="e">
        <f>#REF!</f>
        <v>#REF!</v>
      </c>
      <c r="F2239">
        <v>3100</v>
      </c>
      <c r="K2239" t="e">
        <f>#REF!</f>
        <v>#REF!</v>
      </c>
      <c r="L2239">
        <v>2429</v>
      </c>
    </row>
    <row r="2240" spans="5:12" x14ac:dyDescent="0.2">
      <c r="E2240" t="e">
        <f>#REF!</f>
        <v>#REF!</v>
      </c>
      <c r="F2240">
        <v>3101</v>
      </c>
      <c r="K2240" t="e">
        <f>#REF!</f>
        <v>#REF!</v>
      </c>
      <c r="L2240">
        <v>2430</v>
      </c>
    </row>
    <row r="2241" spans="5:12" x14ac:dyDescent="0.2">
      <c r="E2241" t="e">
        <f>#REF!</f>
        <v>#REF!</v>
      </c>
      <c r="F2241">
        <v>3102</v>
      </c>
      <c r="K2241" t="e">
        <f>#REF!</f>
        <v>#REF!</v>
      </c>
      <c r="L2241">
        <v>2431</v>
      </c>
    </row>
    <row r="2242" spans="5:12" x14ac:dyDescent="0.2">
      <c r="E2242" t="e">
        <f>#REF!</f>
        <v>#REF!</v>
      </c>
      <c r="F2242">
        <v>3103</v>
      </c>
      <c r="K2242" t="e">
        <f>#REF!</f>
        <v>#REF!</v>
      </c>
      <c r="L2242">
        <v>2432</v>
      </c>
    </row>
    <row r="2243" spans="5:12" x14ac:dyDescent="0.2">
      <c r="E2243" t="e">
        <f>#REF!</f>
        <v>#REF!</v>
      </c>
      <c r="F2243">
        <v>3104</v>
      </c>
      <c r="K2243" t="e">
        <f>#REF!</f>
        <v>#REF!</v>
      </c>
      <c r="L2243">
        <v>2433</v>
      </c>
    </row>
    <row r="2244" spans="5:12" x14ac:dyDescent="0.2">
      <c r="E2244" t="e">
        <f>#REF!</f>
        <v>#REF!</v>
      </c>
      <c r="F2244">
        <v>3105</v>
      </c>
      <c r="K2244" t="e">
        <f>#REF!</f>
        <v>#REF!</v>
      </c>
      <c r="L2244">
        <v>2434</v>
      </c>
    </row>
    <row r="2245" spans="5:12" x14ac:dyDescent="0.2">
      <c r="E2245" t="e">
        <f>#REF!</f>
        <v>#REF!</v>
      </c>
      <c r="F2245">
        <v>3106</v>
      </c>
      <c r="K2245" t="e">
        <f>#REF!</f>
        <v>#REF!</v>
      </c>
      <c r="L2245">
        <v>2435</v>
      </c>
    </row>
    <row r="2246" spans="5:12" x14ac:dyDescent="0.2">
      <c r="E2246" t="e">
        <f>#REF!</f>
        <v>#REF!</v>
      </c>
      <c r="F2246">
        <v>3107</v>
      </c>
      <c r="K2246" t="e">
        <f>#REF!</f>
        <v>#REF!</v>
      </c>
      <c r="L2246">
        <v>2436</v>
      </c>
    </row>
    <row r="2247" spans="5:12" x14ac:dyDescent="0.2">
      <c r="E2247" t="e">
        <f>#REF!</f>
        <v>#REF!</v>
      </c>
      <c r="F2247">
        <v>3108</v>
      </c>
      <c r="K2247" t="e">
        <f>#REF!</f>
        <v>#REF!</v>
      </c>
      <c r="L2247">
        <v>2437</v>
      </c>
    </row>
    <row r="2248" spans="5:12" x14ac:dyDescent="0.2">
      <c r="E2248" t="e">
        <f>#REF!</f>
        <v>#REF!</v>
      </c>
      <c r="F2248">
        <v>3109</v>
      </c>
      <c r="K2248" t="e">
        <f>#REF!</f>
        <v>#REF!</v>
      </c>
      <c r="L2248">
        <v>2438</v>
      </c>
    </row>
    <row r="2249" spans="5:12" x14ac:dyDescent="0.2">
      <c r="E2249" t="e">
        <f>#REF!</f>
        <v>#REF!</v>
      </c>
      <c r="F2249">
        <v>3113</v>
      </c>
      <c r="K2249" t="e">
        <f>#REF!</f>
        <v>#REF!</v>
      </c>
      <c r="L2249">
        <v>2439</v>
      </c>
    </row>
    <row r="2250" spans="5:12" x14ac:dyDescent="0.2">
      <c r="E2250" t="e">
        <f>#REF!</f>
        <v>#REF!</v>
      </c>
      <c r="F2250">
        <v>3114</v>
      </c>
      <c r="K2250" t="e">
        <f>#REF!</f>
        <v>#REF!</v>
      </c>
      <c r="L2250">
        <v>2440</v>
      </c>
    </row>
    <row r="2251" spans="5:12" x14ac:dyDescent="0.2">
      <c r="E2251" t="e">
        <f>#REF!</f>
        <v>#REF!</v>
      </c>
      <c r="F2251">
        <v>3115</v>
      </c>
      <c r="K2251" t="e">
        <f>#REF!</f>
        <v>#REF!</v>
      </c>
      <c r="L2251">
        <v>2441</v>
      </c>
    </row>
    <row r="2252" spans="5:12" x14ac:dyDescent="0.2">
      <c r="E2252" t="e">
        <f>#REF!</f>
        <v>#REF!</v>
      </c>
      <c r="F2252">
        <v>3116</v>
      </c>
      <c r="K2252" t="e">
        <f>#REF!</f>
        <v>#REF!</v>
      </c>
      <c r="L2252">
        <v>2442</v>
      </c>
    </row>
    <row r="2253" spans="5:12" x14ac:dyDescent="0.2">
      <c r="E2253" t="e">
        <f>#REF!</f>
        <v>#REF!</v>
      </c>
      <c r="F2253">
        <v>3117</v>
      </c>
      <c r="K2253" t="e">
        <f>#REF!</f>
        <v>#REF!</v>
      </c>
      <c r="L2253">
        <v>2443</v>
      </c>
    </row>
    <row r="2254" spans="5:12" x14ac:dyDescent="0.2">
      <c r="E2254" t="e">
        <f>#REF!</f>
        <v>#REF!</v>
      </c>
      <c r="F2254">
        <v>3118</v>
      </c>
      <c r="K2254" t="e">
        <f>#REF!</f>
        <v>#REF!</v>
      </c>
      <c r="L2254">
        <v>2444</v>
      </c>
    </row>
    <row r="2255" spans="5:12" x14ac:dyDescent="0.2">
      <c r="E2255" t="e">
        <f>#REF!</f>
        <v>#REF!</v>
      </c>
      <c r="F2255">
        <v>3119</v>
      </c>
      <c r="K2255" t="e">
        <f>#REF!</f>
        <v>#REF!</v>
      </c>
      <c r="L2255">
        <v>2445</v>
      </c>
    </row>
    <row r="2256" spans="5:12" x14ac:dyDescent="0.2">
      <c r="E2256" t="e">
        <f>#REF!</f>
        <v>#REF!</v>
      </c>
      <c r="F2256">
        <v>3120</v>
      </c>
      <c r="K2256" t="e">
        <f>#REF!</f>
        <v>#REF!</v>
      </c>
      <c r="L2256">
        <v>2446</v>
      </c>
    </row>
    <row r="2257" spans="5:12" x14ac:dyDescent="0.2">
      <c r="E2257" t="e">
        <f>#REF!</f>
        <v>#REF!</v>
      </c>
      <c r="F2257">
        <v>3121</v>
      </c>
      <c r="K2257" t="e">
        <f>#REF!</f>
        <v>#REF!</v>
      </c>
      <c r="L2257">
        <v>2447</v>
      </c>
    </row>
    <row r="2258" spans="5:12" x14ac:dyDescent="0.2">
      <c r="E2258" t="e">
        <f>#REF!</f>
        <v>#REF!</v>
      </c>
      <c r="F2258">
        <v>3122</v>
      </c>
      <c r="K2258" t="e">
        <f>#REF!</f>
        <v>#REF!</v>
      </c>
      <c r="L2258">
        <v>2448</v>
      </c>
    </row>
    <row r="2259" spans="5:12" x14ac:dyDescent="0.2">
      <c r="E2259" t="e">
        <f>#REF!</f>
        <v>#REF!</v>
      </c>
      <c r="F2259">
        <v>3126</v>
      </c>
      <c r="K2259" t="e">
        <f>#REF!</f>
        <v>#REF!</v>
      </c>
      <c r="L2259">
        <v>2449</v>
      </c>
    </row>
    <row r="2260" spans="5:12" x14ac:dyDescent="0.2">
      <c r="E2260" t="e">
        <f>#REF!</f>
        <v>#REF!</v>
      </c>
      <c r="F2260">
        <v>3127</v>
      </c>
      <c r="K2260" t="e">
        <f>#REF!</f>
        <v>#REF!</v>
      </c>
      <c r="L2260">
        <v>2450</v>
      </c>
    </row>
    <row r="2261" spans="5:12" x14ac:dyDescent="0.2">
      <c r="E2261" t="e">
        <f>#REF!</f>
        <v>#REF!</v>
      </c>
      <c r="F2261">
        <v>3128</v>
      </c>
      <c r="K2261" t="e">
        <f>#REF!</f>
        <v>#REF!</v>
      </c>
      <c r="L2261">
        <v>2451</v>
      </c>
    </row>
    <row r="2262" spans="5:12" x14ac:dyDescent="0.2">
      <c r="E2262" t="e">
        <f>#REF!</f>
        <v>#REF!</v>
      </c>
      <c r="F2262">
        <v>3129</v>
      </c>
      <c r="K2262" t="e">
        <f>#REF!</f>
        <v>#REF!</v>
      </c>
      <c r="L2262">
        <v>2452</v>
      </c>
    </row>
    <row r="2263" spans="5:12" x14ac:dyDescent="0.2">
      <c r="E2263" t="e">
        <f>#REF!</f>
        <v>#REF!</v>
      </c>
      <c r="F2263">
        <v>3130</v>
      </c>
      <c r="K2263" t="e">
        <f>#REF!</f>
        <v>#REF!</v>
      </c>
      <c r="L2263">
        <v>2453</v>
      </c>
    </row>
    <row r="2264" spans="5:12" x14ac:dyDescent="0.2">
      <c r="E2264" t="e">
        <f>#REF!</f>
        <v>#REF!</v>
      </c>
      <c r="F2264">
        <v>3131</v>
      </c>
      <c r="K2264" t="e">
        <f>#REF!</f>
        <v>#REF!</v>
      </c>
      <c r="L2264">
        <v>2454</v>
      </c>
    </row>
    <row r="2265" spans="5:12" x14ac:dyDescent="0.2">
      <c r="E2265" t="e">
        <f>#REF!</f>
        <v>#REF!</v>
      </c>
      <c r="F2265">
        <v>3132</v>
      </c>
      <c r="K2265" t="e">
        <f>#REF!</f>
        <v>#REF!</v>
      </c>
      <c r="L2265">
        <v>2455</v>
      </c>
    </row>
    <row r="2266" spans="5:12" x14ac:dyDescent="0.2">
      <c r="E2266" t="e">
        <f>#REF!</f>
        <v>#REF!</v>
      </c>
      <c r="F2266">
        <v>3133</v>
      </c>
      <c r="K2266" t="e">
        <f>#REF!</f>
        <v>#REF!</v>
      </c>
      <c r="L2266">
        <v>2456</v>
      </c>
    </row>
    <row r="2267" spans="5:12" x14ac:dyDescent="0.2">
      <c r="E2267" t="e">
        <f>#REF!</f>
        <v>#REF!</v>
      </c>
      <c r="F2267">
        <v>3134</v>
      </c>
      <c r="K2267" t="e">
        <f>#REF!</f>
        <v>#REF!</v>
      </c>
      <c r="L2267">
        <v>2457</v>
      </c>
    </row>
    <row r="2268" spans="5:12" x14ac:dyDescent="0.2">
      <c r="E2268" t="e">
        <f>#REF!</f>
        <v>#REF!</v>
      </c>
      <c r="F2268">
        <v>3135</v>
      </c>
      <c r="K2268" t="e">
        <f>#REF!</f>
        <v>#REF!</v>
      </c>
      <c r="L2268">
        <v>2458</v>
      </c>
    </row>
    <row r="2269" spans="5:12" x14ac:dyDescent="0.2">
      <c r="E2269" t="e">
        <f>#REF!</f>
        <v>#REF!</v>
      </c>
      <c r="F2269">
        <v>3139</v>
      </c>
      <c r="K2269" t="e">
        <f>#REF!</f>
        <v>#REF!</v>
      </c>
      <c r="L2269">
        <v>2459</v>
      </c>
    </row>
    <row r="2270" spans="5:12" x14ac:dyDescent="0.2">
      <c r="E2270" t="e">
        <f>#REF!</f>
        <v>#REF!</v>
      </c>
      <c r="F2270">
        <v>3140</v>
      </c>
      <c r="K2270" t="e">
        <f>#REF!</f>
        <v>#REF!</v>
      </c>
      <c r="L2270">
        <v>2460</v>
      </c>
    </row>
    <row r="2271" spans="5:12" x14ac:dyDescent="0.2">
      <c r="E2271" t="e">
        <f>#REF!</f>
        <v>#REF!</v>
      </c>
      <c r="F2271">
        <v>3141</v>
      </c>
      <c r="K2271" t="e">
        <f>#REF!</f>
        <v>#REF!</v>
      </c>
      <c r="L2271">
        <v>2461</v>
      </c>
    </row>
    <row r="2272" spans="5:12" x14ac:dyDescent="0.2">
      <c r="E2272" t="e">
        <f>#REF!</f>
        <v>#REF!</v>
      </c>
      <c r="F2272">
        <v>3142</v>
      </c>
      <c r="K2272" t="e">
        <f>#REF!</f>
        <v>#REF!</v>
      </c>
      <c r="L2272">
        <v>2462</v>
      </c>
    </row>
    <row r="2273" spans="5:12" x14ac:dyDescent="0.2">
      <c r="E2273" t="e">
        <f>#REF!</f>
        <v>#REF!</v>
      </c>
      <c r="F2273">
        <v>3143</v>
      </c>
      <c r="K2273" t="e">
        <f>#REF!</f>
        <v>#REF!</v>
      </c>
      <c r="L2273">
        <v>2463</v>
      </c>
    </row>
    <row r="2274" spans="5:12" x14ac:dyDescent="0.2">
      <c r="E2274" t="e">
        <f>#REF!</f>
        <v>#REF!</v>
      </c>
      <c r="F2274">
        <v>3144</v>
      </c>
      <c r="K2274" t="e">
        <f>#REF!</f>
        <v>#REF!</v>
      </c>
      <c r="L2274">
        <v>2464</v>
      </c>
    </row>
    <row r="2275" spans="5:12" x14ac:dyDescent="0.2">
      <c r="E2275" t="e">
        <f>#REF!</f>
        <v>#REF!</v>
      </c>
      <c r="F2275">
        <v>3145</v>
      </c>
      <c r="K2275" t="e">
        <f>#REF!</f>
        <v>#REF!</v>
      </c>
      <c r="L2275">
        <v>2465</v>
      </c>
    </row>
    <row r="2276" spans="5:12" x14ac:dyDescent="0.2">
      <c r="E2276" t="e">
        <f>#REF!</f>
        <v>#REF!</v>
      </c>
      <c r="F2276">
        <v>3146</v>
      </c>
      <c r="K2276" t="e">
        <f>#REF!</f>
        <v>#REF!</v>
      </c>
      <c r="L2276">
        <v>2466</v>
      </c>
    </row>
    <row r="2277" spans="5:12" x14ac:dyDescent="0.2">
      <c r="E2277" t="e">
        <f>#REF!</f>
        <v>#REF!</v>
      </c>
      <c r="F2277">
        <v>3147</v>
      </c>
      <c r="K2277" t="e">
        <f>#REF!</f>
        <v>#REF!</v>
      </c>
      <c r="L2277">
        <v>2467</v>
      </c>
    </row>
    <row r="2278" spans="5:12" x14ac:dyDescent="0.2">
      <c r="E2278" t="e">
        <f>#REF!</f>
        <v>#REF!</v>
      </c>
      <c r="F2278">
        <v>3148</v>
      </c>
      <c r="K2278" t="e">
        <f>#REF!</f>
        <v>#REF!</v>
      </c>
      <c r="L2278">
        <v>2468</v>
      </c>
    </row>
    <row r="2279" spans="5:12" x14ac:dyDescent="0.2">
      <c r="E2279" t="e">
        <f>#REF!</f>
        <v>#REF!</v>
      </c>
      <c r="F2279">
        <v>3152</v>
      </c>
      <c r="K2279" t="e">
        <f>#REF!</f>
        <v>#REF!</v>
      </c>
      <c r="L2279">
        <v>2469</v>
      </c>
    </row>
    <row r="2280" spans="5:12" x14ac:dyDescent="0.2">
      <c r="E2280" t="e">
        <f>#REF!</f>
        <v>#REF!</v>
      </c>
      <c r="F2280">
        <v>3153</v>
      </c>
      <c r="K2280" t="e">
        <f>#REF!</f>
        <v>#REF!</v>
      </c>
      <c r="L2280">
        <v>2470</v>
      </c>
    </row>
    <row r="2281" spans="5:12" x14ac:dyDescent="0.2">
      <c r="E2281" t="e">
        <f>#REF!</f>
        <v>#REF!</v>
      </c>
      <c r="F2281">
        <v>3154</v>
      </c>
      <c r="K2281" t="e">
        <f>#REF!</f>
        <v>#REF!</v>
      </c>
      <c r="L2281">
        <v>2471</v>
      </c>
    </row>
    <row r="2282" spans="5:12" x14ac:dyDescent="0.2">
      <c r="E2282" t="e">
        <f>#REF!</f>
        <v>#REF!</v>
      </c>
      <c r="F2282">
        <v>3155</v>
      </c>
      <c r="K2282" t="e">
        <f>#REF!</f>
        <v>#REF!</v>
      </c>
      <c r="L2282">
        <v>2472</v>
      </c>
    </row>
    <row r="2283" spans="5:12" x14ac:dyDescent="0.2">
      <c r="E2283" t="e">
        <f>#REF!</f>
        <v>#REF!</v>
      </c>
      <c r="F2283">
        <v>3156</v>
      </c>
      <c r="K2283" t="e">
        <f>#REF!</f>
        <v>#REF!</v>
      </c>
      <c r="L2283">
        <v>2473</v>
      </c>
    </row>
    <row r="2284" spans="5:12" x14ac:dyDescent="0.2">
      <c r="E2284" t="e">
        <f>#REF!</f>
        <v>#REF!</v>
      </c>
      <c r="F2284">
        <v>3157</v>
      </c>
      <c r="K2284" t="e">
        <f>#REF!</f>
        <v>#REF!</v>
      </c>
      <c r="L2284">
        <v>2474</v>
      </c>
    </row>
    <row r="2285" spans="5:12" x14ac:dyDescent="0.2">
      <c r="E2285" t="e">
        <f>#REF!</f>
        <v>#REF!</v>
      </c>
      <c r="F2285">
        <v>3158</v>
      </c>
      <c r="K2285" t="e">
        <f>#REF!</f>
        <v>#REF!</v>
      </c>
      <c r="L2285">
        <v>2475</v>
      </c>
    </row>
    <row r="2286" spans="5:12" x14ac:dyDescent="0.2">
      <c r="E2286" t="e">
        <f>#REF!</f>
        <v>#REF!</v>
      </c>
      <c r="F2286">
        <v>3159</v>
      </c>
      <c r="K2286" t="e">
        <f>#REF!</f>
        <v>#REF!</v>
      </c>
      <c r="L2286">
        <v>2476</v>
      </c>
    </row>
    <row r="2287" spans="5:12" x14ac:dyDescent="0.2">
      <c r="E2287" t="e">
        <f>#REF!</f>
        <v>#REF!</v>
      </c>
      <c r="F2287">
        <v>3160</v>
      </c>
      <c r="K2287" t="e">
        <f>#REF!</f>
        <v>#REF!</v>
      </c>
      <c r="L2287">
        <v>2477</v>
      </c>
    </row>
    <row r="2288" spans="5:12" x14ac:dyDescent="0.2">
      <c r="E2288" t="e">
        <f>#REF!</f>
        <v>#REF!</v>
      </c>
      <c r="F2288">
        <v>3161</v>
      </c>
      <c r="K2288" t="e">
        <f>#REF!</f>
        <v>#REF!</v>
      </c>
      <c r="L2288">
        <v>2478</v>
      </c>
    </row>
    <row r="2289" spans="5:12" x14ac:dyDescent="0.2">
      <c r="E2289" t="e">
        <f>#REF!</f>
        <v>#REF!</v>
      </c>
      <c r="F2289">
        <v>3165</v>
      </c>
      <c r="K2289" t="e">
        <f>#REF!</f>
        <v>#REF!</v>
      </c>
      <c r="L2289">
        <v>2479</v>
      </c>
    </row>
    <row r="2290" spans="5:12" x14ac:dyDescent="0.2">
      <c r="E2290" t="e">
        <f>#REF!</f>
        <v>#REF!</v>
      </c>
      <c r="F2290">
        <v>3166</v>
      </c>
      <c r="K2290" t="e">
        <f>#REF!</f>
        <v>#REF!</v>
      </c>
      <c r="L2290">
        <v>2480</v>
      </c>
    </row>
    <row r="2291" spans="5:12" x14ac:dyDescent="0.2">
      <c r="E2291" t="e">
        <f>#REF!</f>
        <v>#REF!</v>
      </c>
      <c r="F2291">
        <v>3167</v>
      </c>
      <c r="K2291" t="e">
        <f>#REF!</f>
        <v>#REF!</v>
      </c>
      <c r="L2291">
        <v>2481</v>
      </c>
    </row>
    <row r="2292" spans="5:12" x14ac:dyDescent="0.2">
      <c r="E2292" t="e">
        <f>#REF!</f>
        <v>#REF!</v>
      </c>
      <c r="F2292">
        <v>3168</v>
      </c>
      <c r="K2292" t="e">
        <f>#REF!</f>
        <v>#REF!</v>
      </c>
      <c r="L2292">
        <v>2482</v>
      </c>
    </row>
    <row r="2293" spans="5:12" x14ac:dyDescent="0.2">
      <c r="E2293" t="e">
        <f>#REF!</f>
        <v>#REF!</v>
      </c>
      <c r="F2293">
        <v>3169</v>
      </c>
      <c r="K2293" t="e">
        <f>#REF!</f>
        <v>#REF!</v>
      </c>
      <c r="L2293">
        <v>2483</v>
      </c>
    </row>
    <row r="2294" spans="5:12" x14ac:dyDescent="0.2">
      <c r="E2294" t="e">
        <f>#REF!</f>
        <v>#REF!</v>
      </c>
      <c r="F2294">
        <v>3170</v>
      </c>
      <c r="K2294" t="e">
        <f>#REF!</f>
        <v>#REF!</v>
      </c>
      <c r="L2294">
        <v>2484</v>
      </c>
    </row>
    <row r="2295" spans="5:12" x14ac:dyDescent="0.2">
      <c r="E2295" t="e">
        <f>#REF!</f>
        <v>#REF!</v>
      </c>
      <c r="F2295">
        <v>3171</v>
      </c>
      <c r="K2295" t="e">
        <f>#REF!</f>
        <v>#REF!</v>
      </c>
      <c r="L2295">
        <v>2485</v>
      </c>
    </row>
    <row r="2296" spans="5:12" x14ac:dyDescent="0.2">
      <c r="E2296" t="e">
        <f>#REF!</f>
        <v>#REF!</v>
      </c>
      <c r="F2296">
        <v>3172</v>
      </c>
      <c r="K2296" t="e">
        <f>#REF!</f>
        <v>#REF!</v>
      </c>
      <c r="L2296">
        <v>2486</v>
      </c>
    </row>
    <row r="2297" spans="5:12" x14ac:dyDescent="0.2">
      <c r="E2297" t="e">
        <f>#REF!</f>
        <v>#REF!</v>
      </c>
      <c r="F2297">
        <v>3173</v>
      </c>
      <c r="K2297" t="e">
        <f>#REF!</f>
        <v>#REF!</v>
      </c>
      <c r="L2297">
        <v>2487</v>
      </c>
    </row>
    <row r="2298" spans="5:12" x14ac:dyDescent="0.2">
      <c r="E2298" t="e">
        <f>#REF!</f>
        <v>#REF!</v>
      </c>
      <c r="F2298">
        <v>3174</v>
      </c>
      <c r="K2298" t="e">
        <f>#REF!</f>
        <v>#REF!</v>
      </c>
      <c r="L2298">
        <v>2488</v>
      </c>
    </row>
    <row r="2299" spans="5:12" x14ac:dyDescent="0.2">
      <c r="E2299" t="e">
        <f>#REF!</f>
        <v>#REF!</v>
      </c>
      <c r="F2299">
        <v>3178</v>
      </c>
      <c r="K2299" t="e">
        <f>#REF!</f>
        <v>#REF!</v>
      </c>
      <c r="L2299">
        <v>2489</v>
      </c>
    </row>
    <row r="2300" spans="5:12" x14ac:dyDescent="0.2">
      <c r="E2300" t="e">
        <f>#REF!</f>
        <v>#REF!</v>
      </c>
      <c r="F2300">
        <v>3179</v>
      </c>
      <c r="K2300" t="e">
        <f>#REF!</f>
        <v>#REF!</v>
      </c>
      <c r="L2300">
        <v>2490</v>
      </c>
    </row>
    <row r="2301" spans="5:12" x14ac:dyDescent="0.2">
      <c r="E2301" t="e">
        <f>#REF!</f>
        <v>#REF!</v>
      </c>
      <c r="F2301">
        <v>3180</v>
      </c>
      <c r="K2301" t="e">
        <f>#REF!</f>
        <v>#REF!</v>
      </c>
      <c r="L2301">
        <v>2491</v>
      </c>
    </row>
    <row r="2302" spans="5:12" x14ac:dyDescent="0.2">
      <c r="E2302" t="e">
        <f>#REF!</f>
        <v>#REF!</v>
      </c>
      <c r="F2302">
        <v>3181</v>
      </c>
      <c r="K2302" t="e">
        <f>#REF!</f>
        <v>#REF!</v>
      </c>
      <c r="L2302">
        <v>2492</v>
      </c>
    </row>
    <row r="2303" spans="5:12" x14ac:dyDescent="0.2">
      <c r="E2303" t="e">
        <f>#REF!</f>
        <v>#REF!</v>
      </c>
      <c r="F2303">
        <v>3182</v>
      </c>
      <c r="K2303" t="e">
        <f>#REF!</f>
        <v>#REF!</v>
      </c>
      <c r="L2303">
        <v>2493</v>
      </c>
    </row>
    <row r="2304" spans="5:12" x14ac:dyDescent="0.2">
      <c r="E2304" t="e">
        <f>#REF!</f>
        <v>#REF!</v>
      </c>
      <c r="F2304">
        <v>3183</v>
      </c>
      <c r="K2304" t="e">
        <f>#REF!</f>
        <v>#REF!</v>
      </c>
      <c r="L2304">
        <v>2494</v>
      </c>
    </row>
    <row r="2305" spans="5:12" x14ac:dyDescent="0.2">
      <c r="E2305" t="e">
        <f>#REF!</f>
        <v>#REF!</v>
      </c>
      <c r="F2305">
        <v>3184</v>
      </c>
      <c r="K2305" t="e">
        <f>#REF!</f>
        <v>#REF!</v>
      </c>
      <c r="L2305">
        <v>2495</v>
      </c>
    </row>
    <row r="2306" spans="5:12" x14ac:dyDescent="0.2">
      <c r="E2306" t="e">
        <f>#REF!</f>
        <v>#REF!</v>
      </c>
      <c r="F2306">
        <v>3185</v>
      </c>
      <c r="K2306" t="e">
        <f>#REF!</f>
        <v>#REF!</v>
      </c>
      <c r="L2306">
        <v>2496</v>
      </c>
    </row>
    <row r="2307" spans="5:12" x14ac:dyDescent="0.2">
      <c r="E2307" t="e">
        <f>#REF!</f>
        <v>#REF!</v>
      </c>
      <c r="F2307">
        <v>3186</v>
      </c>
      <c r="K2307" t="e">
        <f>#REF!</f>
        <v>#REF!</v>
      </c>
      <c r="L2307">
        <v>2497</v>
      </c>
    </row>
    <row r="2308" spans="5:12" x14ac:dyDescent="0.2">
      <c r="E2308" t="e">
        <f>#REF!</f>
        <v>#REF!</v>
      </c>
      <c r="F2308">
        <v>3187</v>
      </c>
      <c r="K2308" t="e">
        <f>#REF!</f>
        <v>#REF!</v>
      </c>
      <c r="L2308">
        <v>2498</v>
      </c>
    </row>
    <row r="2309" spans="5:12" x14ac:dyDescent="0.2">
      <c r="E2309" t="e">
        <f>#REF!</f>
        <v>#REF!</v>
      </c>
      <c r="F2309">
        <v>3191</v>
      </c>
      <c r="K2309" t="e">
        <f>#REF!</f>
        <v>#REF!</v>
      </c>
      <c r="L2309">
        <v>2499</v>
      </c>
    </row>
    <row r="2310" spans="5:12" x14ac:dyDescent="0.2">
      <c r="E2310" t="e">
        <f>#REF!</f>
        <v>#REF!</v>
      </c>
      <c r="F2310">
        <v>3192</v>
      </c>
      <c r="K2310" t="e">
        <f>#REF!</f>
        <v>#REF!</v>
      </c>
      <c r="L2310">
        <v>2500</v>
      </c>
    </row>
    <row r="2311" spans="5:12" x14ac:dyDescent="0.2">
      <c r="E2311" t="e">
        <f>#REF!</f>
        <v>#REF!</v>
      </c>
      <c r="F2311">
        <v>3193</v>
      </c>
      <c r="K2311" t="e">
        <f>#REF!</f>
        <v>#REF!</v>
      </c>
      <c r="L2311">
        <v>2501</v>
      </c>
    </row>
    <row r="2312" spans="5:12" x14ac:dyDescent="0.2">
      <c r="E2312" t="e">
        <f>#REF!</f>
        <v>#REF!</v>
      </c>
      <c r="F2312">
        <v>3194</v>
      </c>
      <c r="K2312" t="e">
        <f>#REF!</f>
        <v>#REF!</v>
      </c>
      <c r="L2312">
        <v>2502</v>
      </c>
    </row>
    <row r="2313" spans="5:12" x14ac:dyDescent="0.2">
      <c r="E2313" t="e">
        <f>#REF!</f>
        <v>#REF!</v>
      </c>
      <c r="F2313">
        <v>3195</v>
      </c>
      <c r="K2313" t="e">
        <f>#REF!</f>
        <v>#REF!</v>
      </c>
      <c r="L2313">
        <v>2503</v>
      </c>
    </row>
    <row r="2314" spans="5:12" x14ac:dyDescent="0.2">
      <c r="E2314" t="e">
        <f>#REF!</f>
        <v>#REF!</v>
      </c>
      <c r="F2314">
        <v>3196</v>
      </c>
      <c r="K2314" t="e">
        <f>#REF!</f>
        <v>#REF!</v>
      </c>
      <c r="L2314">
        <v>2504</v>
      </c>
    </row>
    <row r="2315" spans="5:12" x14ac:dyDescent="0.2">
      <c r="E2315" t="e">
        <f>#REF!</f>
        <v>#REF!</v>
      </c>
      <c r="F2315">
        <v>3197</v>
      </c>
      <c r="K2315" t="e">
        <f>#REF!</f>
        <v>#REF!</v>
      </c>
      <c r="L2315">
        <v>2505</v>
      </c>
    </row>
    <row r="2316" spans="5:12" x14ac:dyDescent="0.2">
      <c r="E2316" t="e">
        <f>#REF!</f>
        <v>#REF!</v>
      </c>
      <c r="F2316">
        <v>3198</v>
      </c>
      <c r="K2316" t="e">
        <f>#REF!</f>
        <v>#REF!</v>
      </c>
      <c r="L2316">
        <v>2506</v>
      </c>
    </row>
    <row r="2317" spans="5:12" x14ac:dyDescent="0.2">
      <c r="E2317" t="e">
        <f>#REF!</f>
        <v>#REF!</v>
      </c>
      <c r="F2317">
        <v>3199</v>
      </c>
      <c r="K2317" t="e">
        <f>#REF!</f>
        <v>#REF!</v>
      </c>
      <c r="L2317">
        <v>2507</v>
      </c>
    </row>
    <row r="2318" spans="5:12" x14ac:dyDescent="0.2">
      <c r="E2318" t="e">
        <f>#REF!</f>
        <v>#REF!</v>
      </c>
      <c r="F2318">
        <v>3200</v>
      </c>
      <c r="K2318" t="e">
        <f>#REF!</f>
        <v>#REF!</v>
      </c>
      <c r="L2318">
        <v>2508</v>
      </c>
    </row>
    <row r="2319" spans="5:12" x14ac:dyDescent="0.2">
      <c r="E2319" t="e">
        <f>#REF!</f>
        <v>#REF!</v>
      </c>
      <c r="F2319">
        <v>3204</v>
      </c>
      <c r="K2319" t="e">
        <f>#REF!</f>
        <v>#REF!</v>
      </c>
      <c r="L2319">
        <v>2509</v>
      </c>
    </row>
    <row r="2320" spans="5:12" x14ac:dyDescent="0.2">
      <c r="E2320" t="e">
        <f>#REF!</f>
        <v>#REF!</v>
      </c>
      <c r="F2320">
        <v>3205</v>
      </c>
      <c r="K2320" t="e">
        <f>#REF!</f>
        <v>#REF!</v>
      </c>
      <c r="L2320">
        <v>2510</v>
      </c>
    </row>
    <row r="2321" spans="5:12" x14ac:dyDescent="0.2">
      <c r="E2321" t="e">
        <f>#REF!</f>
        <v>#REF!</v>
      </c>
      <c r="F2321">
        <v>3206</v>
      </c>
      <c r="K2321" t="e">
        <f>#REF!</f>
        <v>#REF!</v>
      </c>
      <c r="L2321">
        <v>2511</v>
      </c>
    </row>
    <row r="2322" spans="5:12" x14ac:dyDescent="0.2">
      <c r="E2322" t="e">
        <f>#REF!</f>
        <v>#REF!</v>
      </c>
      <c r="F2322">
        <v>3207</v>
      </c>
      <c r="K2322" t="e">
        <f>#REF!</f>
        <v>#REF!</v>
      </c>
      <c r="L2322">
        <v>2512</v>
      </c>
    </row>
    <row r="2323" spans="5:12" x14ac:dyDescent="0.2">
      <c r="E2323" t="e">
        <f>#REF!</f>
        <v>#REF!</v>
      </c>
      <c r="F2323">
        <v>3208</v>
      </c>
      <c r="K2323" t="e">
        <f>#REF!</f>
        <v>#REF!</v>
      </c>
      <c r="L2323">
        <v>2513</v>
      </c>
    </row>
    <row r="2324" spans="5:12" x14ac:dyDescent="0.2">
      <c r="E2324" t="e">
        <f>#REF!</f>
        <v>#REF!</v>
      </c>
      <c r="F2324">
        <v>3209</v>
      </c>
      <c r="K2324" t="e">
        <f>#REF!</f>
        <v>#REF!</v>
      </c>
      <c r="L2324">
        <v>2514</v>
      </c>
    </row>
    <row r="2325" spans="5:12" x14ac:dyDescent="0.2">
      <c r="E2325" t="e">
        <f>#REF!</f>
        <v>#REF!</v>
      </c>
      <c r="F2325">
        <v>3210</v>
      </c>
      <c r="K2325" t="e">
        <f>#REF!</f>
        <v>#REF!</v>
      </c>
      <c r="L2325">
        <v>2515</v>
      </c>
    </row>
    <row r="2326" spans="5:12" x14ac:dyDescent="0.2">
      <c r="E2326" t="e">
        <f>#REF!</f>
        <v>#REF!</v>
      </c>
      <c r="F2326">
        <v>3211</v>
      </c>
      <c r="K2326" t="e">
        <f>#REF!</f>
        <v>#REF!</v>
      </c>
      <c r="L2326">
        <v>2516</v>
      </c>
    </row>
    <row r="2327" spans="5:12" x14ac:dyDescent="0.2">
      <c r="E2327" t="e">
        <f>#REF!</f>
        <v>#REF!</v>
      </c>
      <c r="F2327">
        <v>3212</v>
      </c>
      <c r="K2327" t="e">
        <f>#REF!</f>
        <v>#REF!</v>
      </c>
      <c r="L2327">
        <v>2517</v>
      </c>
    </row>
    <row r="2328" spans="5:12" x14ac:dyDescent="0.2">
      <c r="E2328" t="e">
        <f>#REF!</f>
        <v>#REF!</v>
      </c>
      <c r="F2328">
        <v>3213</v>
      </c>
      <c r="K2328" t="e">
        <f>#REF!</f>
        <v>#REF!</v>
      </c>
      <c r="L2328">
        <v>2518</v>
      </c>
    </row>
    <row r="2329" spans="5:12" x14ac:dyDescent="0.2">
      <c r="E2329" t="e">
        <f>#REF!</f>
        <v>#REF!</v>
      </c>
      <c r="F2329">
        <v>3217</v>
      </c>
      <c r="K2329" t="e">
        <f>#REF!</f>
        <v>#REF!</v>
      </c>
      <c r="L2329">
        <v>2519</v>
      </c>
    </row>
    <row r="2330" spans="5:12" x14ac:dyDescent="0.2">
      <c r="E2330" t="e">
        <f>#REF!</f>
        <v>#REF!</v>
      </c>
      <c r="F2330">
        <v>3218</v>
      </c>
      <c r="K2330" t="e">
        <f>#REF!</f>
        <v>#REF!</v>
      </c>
      <c r="L2330">
        <v>2520</v>
      </c>
    </row>
    <row r="2331" spans="5:12" x14ac:dyDescent="0.2">
      <c r="E2331" t="e">
        <f>#REF!</f>
        <v>#REF!</v>
      </c>
      <c r="F2331">
        <v>3219</v>
      </c>
      <c r="K2331" t="e">
        <f>#REF!</f>
        <v>#REF!</v>
      </c>
      <c r="L2331">
        <v>2521</v>
      </c>
    </row>
    <row r="2332" spans="5:12" x14ac:dyDescent="0.2">
      <c r="E2332" t="e">
        <f>#REF!</f>
        <v>#REF!</v>
      </c>
      <c r="F2332">
        <v>3220</v>
      </c>
      <c r="K2332" t="e">
        <f>#REF!</f>
        <v>#REF!</v>
      </c>
      <c r="L2332">
        <v>2522</v>
      </c>
    </row>
    <row r="2333" spans="5:12" x14ac:dyDescent="0.2">
      <c r="E2333" t="e">
        <f>#REF!</f>
        <v>#REF!</v>
      </c>
      <c r="F2333">
        <v>3221</v>
      </c>
      <c r="K2333" t="e">
        <f>#REF!</f>
        <v>#REF!</v>
      </c>
      <c r="L2333">
        <v>2523</v>
      </c>
    </row>
    <row r="2334" spans="5:12" x14ac:dyDescent="0.2">
      <c r="E2334" t="e">
        <f>#REF!</f>
        <v>#REF!</v>
      </c>
      <c r="F2334">
        <v>3222</v>
      </c>
      <c r="K2334" t="e">
        <f>#REF!</f>
        <v>#REF!</v>
      </c>
      <c r="L2334">
        <v>2524</v>
      </c>
    </row>
    <row r="2335" spans="5:12" x14ac:dyDescent="0.2">
      <c r="E2335" t="e">
        <f>#REF!</f>
        <v>#REF!</v>
      </c>
      <c r="F2335">
        <v>3223</v>
      </c>
      <c r="K2335" t="e">
        <f>#REF!</f>
        <v>#REF!</v>
      </c>
      <c r="L2335">
        <v>2525</v>
      </c>
    </row>
    <row r="2336" spans="5:12" x14ac:dyDescent="0.2">
      <c r="E2336" t="e">
        <f>#REF!</f>
        <v>#REF!</v>
      </c>
      <c r="F2336">
        <v>3224</v>
      </c>
      <c r="K2336" t="e">
        <f>#REF!</f>
        <v>#REF!</v>
      </c>
      <c r="L2336">
        <v>2526</v>
      </c>
    </row>
    <row r="2337" spans="5:12" x14ac:dyDescent="0.2">
      <c r="E2337" t="e">
        <f>#REF!</f>
        <v>#REF!</v>
      </c>
      <c r="F2337">
        <v>3225</v>
      </c>
      <c r="K2337" t="e">
        <f>#REF!</f>
        <v>#REF!</v>
      </c>
      <c r="L2337">
        <v>2527</v>
      </c>
    </row>
    <row r="2338" spans="5:12" x14ac:dyDescent="0.2">
      <c r="E2338" t="e">
        <f>#REF!</f>
        <v>#REF!</v>
      </c>
      <c r="F2338">
        <v>3226</v>
      </c>
      <c r="K2338" t="e">
        <f>#REF!</f>
        <v>#REF!</v>
      </c>
      <c r="L2338">
        <v>2528</v>
      </c>
    </row>
    <row r="2339" spans="5:12" x14ac:dyDescent="0.2">
      <c r="E2339" t="e">
        <f>#REF!</f>
        <v>#REF!</v>
      </c>
      <c r="F2339">
        <v>3230</v>
      </c>
      <c r="K2339" t="e">
        <f>#REF!</f>
        <v>#REF!</v>
      </c>
      <c r="L2339">
        <v>2529</v>
      </c>
    </row>
    <row r="2340" spans="5:12" x14ac:dyDescent="0.2">
      <c r="E2340" t="e">
        <f>#REF!</f>
        <v>#REF!</v>
      </c>
      <c r="F2340">
        <v>3231</v>
      </c>
      <c r="K2340" t="e">
        <f>#REF!</f>
        <v>#REF!</v>
      </c>
      <c r="L2340">
        <v>2530</v>
      </c>
    </row>
    <row r="2341" spans="5:12" x14ac:dyDescent="0.2">
      <c r="E2341" t="e">
        <f>#REF!</f>
        <v>#REF!</v>
      </c>
      <c r="F2341">
        <v>3232</v>
      </c>
      <c r="K2341" t="e">
        <f>#REF!</f>
        <v>#REF!</v>
      </c>
      <c r="L2341">
        <v>2531</v>
      </c>
    </row>
    <row r="2342" spans="5:12" x14ac:dyDescent="0.2">
      <c r="E2342" t="e">
        <f>#REF!</f>
        <v>#REF!</v>
      </c>
      <c r="F2342">
        <v>3233</v>
      </c>
      <c r="K2342" t="e">
        <f>#REF!</f>
        <v>#REF!</v>
      </c>
      <c r="L2342">
        <v>2532</v>
      </c>
    </row>
    <row r="2343" spans="5:12" x14ac:dyDescent="0.2">
      <c r="E2343" t="e">
        <f>#REF!</f>
        <v>#REF!</v>
      </c>
      <c r="F2343">
        <v>3234</v>
      </c>
      <c r="K2343" t="e">
        <f>#REF!</f>
        <v>#REF!</v>
      </c>
      <c r="L2343">
        <v>2533</v>
      </c>
    </row>
    <row r="2344" spans="5:12" x14ac:dyDescent="0.2">
      <c r="E2344" t="e">
        <f>#REF!</f>
        <v>#REF!</v>
      </c>
      <c r="F2344">
        <v>3235</v>
      </c>
      <c r="K2344" t="e">
        <f>#REF!</f>
        <v>#REF!</v>
      </c>
      <c r="L2344">
        <v>2534</v>
      </c>
    </row>
    <row r="2345" spans="5:12" x14ac:dyDescent="0.2">
      <c r="E2345" t="e">
        <f>#REF!</f>
        <v>#REF!</v>
      </c>
      <c r="F2345">
        <v>3236</v>
      </c>
      <c r="K2345" t="e">
        <f>#REF!</f>
        <v>#REF!</v>
      </c>
      <c r="L2345">
        <v>2535</v>
      </c>
    </row>
    <row r="2346" spans="5:12" x14ac:dyDescent="0.2">
      <c r="E2346" t="e">
        <f>#REF!</f>
        <v>#REF!</v>
      </c>
      <c r="F2346">
        <v>3237</v>
      </c>
      <c r="K2346" t="e">
        <f>#REF!</f>
        <v>#REF!</v>
      </c>
      <c r="L2346">
        <v>2536</v>
      </c>
    </row>
    <row r="2347" spans="5:12" x14ac:dyDescent="0.2">
      <c r="E2347" t="e">
        <f>#REF!</f>
        <v>#REF!</v>
      </c>
      <c r="F2347">
        <v>3238</v>
      </c>
      <c r="K2347" t="e">
        <f>#REF!</f>
        <v>#REF!</v>
      </c>
      <c r="L2347">
        <v>2537</v>
      </c>
    </row>
    <row r="2348" spans="5:12" x14ac:dyDescent="0.2">
      <c r="E2348" t="e">
        <f>#REF!</f>
        <v>#REF!</v>
      </c>
      <c r="F2348">
        <v>3239</v>
      </c>
      <c r="K2348" t="e">
        <f>#REF!</f>
        <v>#REF!</v>
      </c>
      <c r="L2348">
        <v>2538</v>
      </c>
    </row>
    <row r="2349" spans="5:12" x14ac:dyDescent="0.2">
      <c r="E2349" t="e">
        <f>#REF!</f>
        <v>#REF!</v>
      </c>
      <c r="F2349">
        <v>3243</v>
      </c>
      <c r="K2349" t="e">
        <f>#REF!</f>
        <v>#REF!</v>
      </c>
      <c r="L2349">
        <v>2539</v>
      </c>
    </row>
    <row r="2350" spans="5:12" x14ac:dyDescent="0.2">
      <c r="E2350" t="e">
        <f>#REF!</f>
        <v>#REF!</v>
      </c>
      <c r="F2350">
        <v>3244</v>
      </c>
      <c r="K2350" t="e">
        <f>#REF!</f>
        <v>#REF!</v>
      </c>
      <c r="L2350">
        <v>2540</v>
      </c>
    </row>
    <row r="2351" spans="5:12" x14ac:dyDescent="0.2">
      <c r="E2351" t="e">
        <f>#REF!</f>
        <v>#REF!</v>
      </c>
      <c r="F2351">
        <v>3245</v>
      </c>
      <c r="K2351" t="e">
        <f>#REF!</f>
        <v>#REF!</v>
      </c>
      <c r="L2351">
        <v>2541</v>
      </c>
    </row>
    <row r="2352" spans="5:12" x14ac:dyDescent="0.2">
      <c r="E2352" t="e">
        <f>#REF!</f>
        <v>#REF!</v>
      </c>
      <c r="F2352">
        <v>3246</v>
      </c>
      <c r="K2352" t="e">
        <f>#REF!</f>
        <v>#REF!</v>
      </c>
      <c r="L2352">
        <v>2542</v>
      </c>
    </row>
    <row r="2353" spans="5:12" x14ac:dyDescent="0.2">
      <c r="E2353" t="e">
        <f>#REF!</f>
        <v>#REF!</v>
      </c>
      <c r="F2353">
        <v>3247</v>
      </c>
      <c r="K2353" t="e">
        <f>#REF!</f>
        <v>#REF!</v>
      </c>
      <c r="L2353">
        <v>2543</v>
      </c>
    </row>
    <row r="2354" spans="5:12" x14ac:dyDescent="0.2">
      <c r="E2354" t="e">
        <f>#REF!</f>
        <v>#REF!</v>
      </c>
      <c r="F2354">
        <v>3248</v>
      </c>
      <c r="K2354" t="e">
        <f>#REF!</f>
        <v>#REF!</v>
      </c>
      <c r="L2354">
        <v>2544</v>
      </c>
    </row>
    <row r="2355" spans="5:12" x14ac:dyDescent="0.2">
      <c r="E2355" t="e">
        <f>#REF!</f>
        <v>#REF!</v>
      </c>
      <c r="F2355">
        <v>3249</v>
      </c>
      <c r="K2355" t="e">
        <f>#REF!</f>
        <v>#REF!</v>
      </c>
      <c r="L2355">
        <v>2545</v>
      </c>
    </row>
    <row r="2356" spans="5:12" x14ac:dyDescent="0.2">
      <c r="E2356" t="e">
        <f>#REF!</f>
        <v>#REF!</v>
      </c>
      <c r="F2356">
        <v>3250</v>
      </c>
      <c r="K2356" t="e">
        <f>#REF!</f>
        <v>#REF!</v>
      </c>
      <c r="L2356">
        <v>2546</v>
      </c>
    </row>
    <row r="2357" spans="5:12" x14ac:dyDescent="0.2">
      <c r="E2357" t="e">
        <f>#REF!</f>
        <v>#REF!</v>
      </c>
      <c r="F2357">
        <v>3251</v>
      </c>
      <c r="K2357" t="e">
        <f>#REF!</f>
        <v>#REF!</v>
      </c>
      <c r="L2357">
        <v>2547</v>
      </c>
    </row>
    <row r="2358" spans="5:12" x14ac:dyDescent="0.2">
      <c r="E2358" t="e">
        <f>#REF!</f>
        <v>#REF!</v>
      </c>
      <c r="F2358">
        <v>3252</v>
      </c>
      <c r="K2358" t="e">
        <f>#REF!</f>
        <v>#REF!</v>
      </c>
      <c r="L2358">
        <v>2548</v>
      </c>
    </row>
    <row r="2359" spans="5:12" x14ac:dyDescent="0.2">
      <c r="E2359" t="e">
        <f>#REF!</f>
        <v>#REF!</v>
      </c>
      <c r="F2359">
        <v>3256</v>
      </c>
      <c r="K2359" t="e">
        <f>#REF!</f>
        <v>#REF!</v>
      </c>
      <c r="L2359">
        <v>2549</v>
      </c>
    </row>
    <row r="2360" spans="5:12" x14ac:dyDescent="0.2">
      <c r="E2360" t="e">
        <f>#REF!</f>
        <v>#REF!</v>
      </c>
      <c r="F2360">
        <v>3257</v>
      </c>
      <c r="K2360" t="e">
        <f>#REF!</f>
        <v>#REF!</v>
      </c>
      <c r="L2360">
        <v>2550</v>
      </c>
    </row>
    <row r="2361" spans="5:12" x14ac:dyDescent="0.2">
      <c r="E2361" t="e">
        <f>#REF!</f>
        <v>#REF!</v>
      </c>
      <c r="F2361">
        <v>3258</v>
      </c>
      <c r="K2361" t="e">
        <f>#REF!</f>
        <v>#REF!</v>
      </c>
      <c r="L2361">
        <v>2551</v>
      </c>
    </row>
    <row r="2362" spans="5:12" x14ac:dyDescent="0.2">
      <c r="E2362" t="e">
        <f>#REF!</f>
        <v>#REF!</v>
      </c>
      <c r="F2362">
        <v>3259</v>
      </c>
      <c r="K2362" t="e">
        <f>#REF!</f>
        <v>#REF!</v>
      </c>
      <c r="L2362">
        <v>2552</v>
      </c>
    </row>
    <row r="2363" spans="5:12" x14ac:dyDescent="0.2">
      <c r="E2363" t="e">
        <f>#REF!</f>
        <v>#REF!</v>
      </c>
      <c r="F2363">
        <v>3260</v>
      </c>
      <c r="K2363" t="e">
        <f>#REF!</f>
        <v>#REF!</v>
      </c>
      <c r="L2363">
        <v>2553</v>
      </c>
    </row>
    <row r="2364" spans="5:12" x14ac:dyDescent="0.2">
      <c r="E2364" t="e">
        <f>#REF!</f>
        <v>#REF!</v>
      </c>
      <c r="F2364">
        <v>3261</v>
      </c>
      <c r="K2364" t="e">
        <f>#REF!</f>
        <v>#REF!</v>
      </c>
      <c r="L2364">
        <v>2554</v>
      </c>
    </row>
    <row r="2365" spans="5:12" x14ac:dyDescent="0.2">
      <c r="E2365" t="e">
        <f>#REF!</f>
        <v>#REF!</v>
      </c>
      <c r="F2365">
        <v>3262</v>
      </c>
      <c r="K2365" t="e">
        <f>#REF!</f>
        <v>#REF!</v>
      </c>
      <c r="L2365">
        <v>2555</v>
      </c>
    </row>
    <row r="2366" spans="5:12" x14ac:dyDescent="0.2">
      <c r="E2366" t="e">
        <f>#REF!</f>
        <v>#REF!</v>
      </c>
      <c r="F2366">
        <v>3263</v>
      </c>
      <c r="K2366" t="e">
        <f>#REF!</f>
        <v>#REF!</v>
      </c>
      <c r="L2366">
        <v>2556</v>
      </c>
    </row>
    <row r="2367" spans="5:12" x14ac:dyDescent="0.2">
      <c r="E2367" t="e">
        <f>#REF!</f>
        <v>#REF!</v>
      </c>
      <c r="F2367">
        <v>3264</v>
      </c>
      <c r="K2367" t="e">
        <f>#REF!</f>
        <v>#REF!</v>
      </c>
      <c r="L2367">
        <v>2557</v>
      </c>
    </row>
    <row r="2368" spans="5:12" x14ac:dyDescent="0.2">
      <c r="E2368" t="e">
        <f>#REF!</f>
        <v>#REF!</v>
      </c>
      <c r="F2368">
        <v>3265</v>
      </c>
      <c r="K2368" t="e">
        <f>#REF!</f>
        <v>#REF!</v>
      </c>
      <c r="L2368">
        <v>2558</v>
      </c>
    </row>
    <row r="2369" spans="5:12" x14ac:dyDescent="0.2">
      <c r="E2369" t="e">
        <f>#REF!</f>
        <v>#REF!</v>
      </c>
      <c r="F2369">
        <v>3269</v>
      </c>
      <c r="K2369" t="e">
        <f>#REF!</f>
        <v>#REF!</v>
      </c>
      <c r="L2369">
        <v>2559</v>
      </c>
    </row>
    <row r="2370" spans="5:12" x14ac:dyDescent="0.2">
      <c r="E2370" t="e">
        <f>#REF!</f>
        <v>#REF!</v>
      </c>
      <c r="F2370">
        <v>3270</v>
      </c>
      <c r="K2370" t="e">
        <f>#REF!</f>
        <v>#REF!</v>
      </c>
      <c r="L2370">
        <v>2560</v>
      </c>
    </row>
    <row r="2371" spans="5:12" x14ac:dyDescent="0.2">
      <c r="E2371" t="e">
        <f>#REF!</f>
        <v>#REF!</v>
      </c>
      <c r="F2371">
        <v>3271</v>
      </c>
      <c r="K2371" t="e">
        <f>#REF!</f>
        <v>#REF!</v>
      </c>
      <c r="L2371">
        <v>2561</v>
      </c>
    </row>
    <row r="2372" spans="5:12" x14ac:dyDescent="0.2">
      <c r="E2372" t="e">
        <f>#REF!</f>
        <v>#REF!</v>
      </c>
      <c r="F2372">
        <v>3272</v>
      </c>
      <c r="K2372" t="e">
        <f>#REF!</f>
        <v>#REF!</v>
      </c>
      <c r="L2372">
        <v>2562</v>
      </c>
    </row>
    <row r="2373" spans="5:12" x14ac:dyDescent="0.2">
      <c r="E2373" t="e">
        <f>#REF!</f>
        <v>#REF!</v>
      </c>
      <c r="F2373">
        <v>3273</v>
      </c>
      <c r="K2373" t="e">
        <f>#REF!</f>
        <v>#REF!</v>
      </c>
      <c r="L2373">
        <v>2563</v>
      </c>
    </row>
    <row r="2374" spans="5:12" x14ac:dyDescent="0.2">
      <c r="E2374" t="e">
        <f>#REF!</f>
        <v>#REF!</v>
      </c>
      <c r="F2374">
        <v>3274</v>
      </c>
      <c r="K2374" t="e">
        <f>#REF!</f>
        <v>#REF!</v>
      </c>
      <c r="L2374">
        <v>2564</v>
      </c>
    </row>
    <row r="2375" spans="5:12" x14ac:dyDescent="0.2">
      <c r="E2375" t="e">
        <f>#REF!</f>
        <v>#REF!</v>
      </c>
      <c r="F2375">
        <v>3275</v>
      </c>
      <c r="K2375" t="e">
        <f>#REF!</f>
        <v>#REF!</v>
      </c>
      <c r="L2375">
        <v>2565</v>
      </c>
    </row>
    <row r="2376" spans="5:12" x14ac:dyDescent="0.2">
      <c r="E2376" t="e">
        <f>#REF!</f>
        <v>#REF!</v>
      </c>
      <c r="F2376">
        <v>3276</v>
      </c>
      <c r="K2376" t="e">
        <f>#REF!</f>
        <v>#REF!</v>
      </c>
      <c r="L2376">
        <v>2566</v>
      </c>
    </row>
    <row r="2377" spans="5:12" x14ac:dyDescent="0.2">
      <c r="E2377" t="e">
        <f>#REF!</f>
        <v>#REF!</v>
      </c>
      <c r="F2377">
        <v>3277</v>
      </c>
      <c r="K2377" t="e">
        <f>#REF!</f>
        <v>#REF!</v>
      </c>
      <c r="L2377">
        <v>2567</v>
      </c>
    </row>
    <row r="2378" spans="5:12" x14ac:dyDescent="0.2">
      <c r="E2378" t="e">
        <f>#REF!</f>
        <v>#REF!</v>
      </c>
      <c r="F2378">
        <v>3278</v>
      </c>
      <c r="K2378" t="e">
        <f>#REF!</f>
        <v>#REF!</v>
      </c>
      <c r="L2378">
        <v>2568</v>
      </c>
    </row>
    <row r="2379" spans="5:12" x14ac:dyDescent="0.2">
      <c r="E2379" t="e">
        <f>#REF!</f>
        <v>#REF!</v>
      </c>
      <c r="F2379">
        <v>3282</v>
      </c>
      <c r="K2379" t="e">
        <f>#REF!</f>
        <v>#REF!</v>
      </c>
      <c r="L2379">
        <v>2569</v>
      </c>
    </row>
    <row r="2380" spans="5:12" x14ac:dyDescent="0.2">
      <c r="E2380" t="e">
        <f>#REF!</f>
        <v>#REF!</v>
      </c>
      <c r="F2380">
        <v>3283</v>
      </c>
      <c r="K2380" t="e">
        <f>#REF!</f>
        <v>#REF!</v>
      </c>
      <c r="L2380">
        <v>2570</v>
      </c>
    </row>
    <row r="2381" spans="5:12" x14ac:dyDescent="0.2">
      <c r="E2381" t="e">
        <f>#REF!</f>
        <v>#REF!</v>
      </c>
      <c r="F2381">
        <v>3284</v>
      </c>
      <c r="K2381" t="e">
        <f>#REF!</f>
        <v>#REF!</v>
      </c>
      <c r="L2381">
        <v>2571</v>
      </c>
    </row>
    <row r="2382" spans="5:12" x14ac:dyDescent="0.2">
      <c r="E2382" t="e">
        <f>#REF!</f>
        <v>#REF!</v>
      </c>
      <c r="F2382">
        <v>3285</v>
      </c>
      <c r="K2382" t="e">
        <f>#REF!</f>
        <v>#REF!</v>
      </c>
      <c r="L2382">
        <v>2572</v>
      </c>
    </row>
    <row r="2383" spans="5:12" x14ac:dyDescent="0.2">
      <c r="E2383" t="e">
        <f>#REF!</f>
        <v>#REF!</v>
      </c>
      <c r="F2383">
        <v>3286</v>
      </c>
      <c r="K2383" t="e">
        <f>#REF!</f>
        <v>#REF!</v>
      </c>
      <c r="L2383">
        <v>2573</v>
      </c>
    </row>
    <row r="2384" spans="5:12" x14ac:dyDescent="0.2">
      <c r="E2384" t="e">
        <f>#REF!</f>
        <v>#REF!</v>
      </c>
      <c r="F2384">
        <v>3287</v>
      </c>
      <c r="K2384" t="e">
        <f>#REF!</f>
        <v>#REF!</v>
      </c>
      <c r="L2384">
        <v>2574</v>
      </c>
    </row>
    <row r="2385" spans="5:12" x14ac:dyDescent="0.2">
      <c r="E2385" t="e">
        <f>#REF!</f>
        <v>#REF!</v>
      </c>
      <c r="F2385">
        <v>3288</v>
      </c>
      <c r="K2385" t="e">
        <f>#REF!</f>
        <v>#REF!</v>
      </c>
      <c r="L2385">
        <v>2575</v>
      </c>
    </row>
    <row r="2386" spans="5:12" x14ac:dyDescent="0.2">
      <c r="E2386" t="e">
        <f>#REF!</f>
        <v>#REF!</v>
      </c>
      <c r="F2386">
        <v>3289</v>
      </c>
      <c r="K2386" t="e">
        <f>#REF!</f>
        <v>#REF!</v>
      </c>
      <c r="L2386">
        <v>2576</v>
      </c>
    </row>
    <row r="2387" spans="5:12" x14ac:dyDescent="0.2">
      <c r="E2387" t="e">
        <f>#REF!</f>
        <v>#REF!</v>
      </c>
      <c r="F2387">
        <v>3290</v>
      </c>
      <c r="K2387" t="e">
        <f>#REF!</f>
        <v>#REF!</v>
      </c>
      <c r="L2387">
        <v>2577</v>
      </c>
    </row>
    <row r="2388" spans="5:12" x14ac:dyDescent="0.2">
      <c r="E2388" t="e">
        <f>#REF!</f>
        <v>#REF!</v>
      </c>
      <c r="F2388">
        <v>3291</v>
      </c>
      <c r="K2388" t="e">
        <f>#REF!</f>
        <v>#REF!</v>
      </c>
      <c r="L2388">
        <v>2578</v>
      </c>
    </row>
    <row r="2389" spans="5:12" x14ac:dyDescent="0.2">
      <c r="E2389" t="e">
        <f>#REF!</f>
        <v>#REF!</v>
      </c>
      <c r="F2389">
        <v>3295</v>
      </c>
      <c r="K2389" t="e">
        <f>#REF!</f>
        <v>#REF!</v>
      </c>
      <c r="L2389">
        <v>2579</v>
      </c>
    </row>
    <row r="2390" spans="5:12" x14ac:dyDescent="0.2">
      <c r="E2390" t="e">
        <f>#REF!</f>
        <v>#REF!</v>
      </c>
      <c r="F2390">
        <v>3296</v>
      </c>
      <c r="K2390" t="e">
        <f>#REF!</f>
        <v>#REF!</v>
      </c>
      <c r="L2390">
        <v>2580</v>
      </c>
    </row>
    <row r="2391" spans="5:12" x14ac:dyDescent="0.2">
      <c r="E2391" t="e">
        <f>#REF!</f>
        <v>#REF!</v>
      </c>
      <c r="F2391">
        <v>3297</v>
      </c>
      <c r="K2391" t="e">
        <f>#REF!</f>
        <v>#REF!</v>
      </c>
      <c r="L2391">
        <v>2581</v>
      </c>
    </row>
    <row r="2392" spans="5:12" x14ac:dyDescent="0.2">
      <c r="E2392" t="e">
        <f>#REF!</f>
        <v>#REF!</v>
      </c>
      <c r="F2392">
        <v>3298</v>
      </c>
      <c r="K2392" t="e">
        <f>#REF!</f>
        <v>#REF!</v>
      </c>
      <c r="L2392">
        <v>2582</v>
      </c>
    </row>
    <row r="2393" spans="5:12" x14ac:dyDescent="0.2">
      <c r="E2393" t="e">
        <f>#REF!</f>
        <v>#REF!</v>
      </c>
      <c r="F2393">
        <v>3299</v>
      </c>
      <c r="K2393" t="e">
        <f>#REF!</f>
        <v>#REF!</v>
      </c>
      <c r="L2393">
        <v>2583</v>
      </c>
    </row>
    <row r="2394" spans="5:12" x14ac:dyDescent="0.2">
      <c r="E2394" t="e">
        <f>#REF!</f>
        <v>#REF!</v>
      </c>
      <c r="F2394">
        <v>3300</v>
      </c>
      <c r="K2394" t="e">
        <f>#REF!</f>
        <v>#REF!</v>
      </c>
      <c r="L2394">
        <v>2584</v>
      </c>
    </row>
    <row r="2395" spans="5:12" x14ac:dyDescent="0.2">
      <c r="E2395" t="e">
        <f>#REF!</f>
        <v>#REF!</v>
      </c>
      <c r="F2395">
        <v>3301</v>
      </c>
      <c r="K2395" t="e">
        <f>#REF!</f>
        <v>#REF!</v>
      </c>
      <c r="L2395">
        <v>2585</v>
      </c>
    </row>
    <row r="2396" spans="5:12" x14ac:dyDescent="0.2">
      <c r="E2396" t="e">
        <f>#REF!</f>
        <v>#REF!</v>
      </c>
      <c r="F2396">
        <v>3302</v>
      </c>
      <c r="K2396" t="e">
        <f>#REF!</f>
        <v>#REF!</v>
      </c>
      <c r="L2396">
        <v>2586</v>
      </c>
    </row>
    <row r="2397" spans="5:12" x14ac:dyDescent="0.2">
      <c r="E2397" t="e">
        <f>#REF!</f>
        <v>#REF!</v>
      </c>
      <c r="F2397">
        <v>3303</v>
      </c>
      <c r="K2397" t="e">
        <f>#REF!</f>
        <v>#REF!</v>
      </c>
      <c r="L2397">
        <v>2587</v>
      </c>
    </row>
    <row r="2398" spans="5:12" x14ac:dyDescent="0.2">
      <c r="E2398" t="e">
        <f>#REF!</f>
        <v>#REF!</v>
      </c>
      <c r="F2398">
        <v>3304</v>
      </c>
      <c r="K2398" t="e">
        <f>#REF!</f>
        <v>#REF!</v>
      </c>
      <c r="L2398">
        <v>2588</v>
      </c>
    </row>
    <row r="2399" spans="5:12" x14ac:dyDescent="0.2">
      <c r="E2399" t="e">
        <f>#REF!</f>
        <v>#REF!</v>
      </c>
      <c r="F2399">
        <v>3308</v>
      </c>
      <c r="K2399" t="e">
        <f>#REF!</f>
        <v>#REF!</v>
      </c>
      <c r="L2399">
        <v>2589</v>
      </c>
    </row>
    <row r="2400" spans="5:12" x14ac:dyDescent="0.2">
      <c r="E2400" t="e">
        <f>#REF!</f>
        <v>#REF!</v>
      </c>
      <c r="F2400">
        <v>3309</v>
      </c>
      <c r="K2400" t="e">
        <f>#REF!</f>
        <v>#REF!</v>
      </c>
      <c r="L2400">
        <v>2590</v>
      </c>
    </row>
    <row r="2401" spans="5:12" x14ac:dyDescent="0.2">
      <c r="E2401" t="e">
        <f>#REF!</f>
        <v>#REF!</v>
      </c>
      <c r="F2401">
        <v>3310</v>
      </c>
      <c r="K2401" t="e">
        <f>#REF!</f>
        <v>#REF!</v>
      </c>
      <c r="L2401">
        <v>2591</v>
      </c>
    </row>
    <row r="2402" spans="5:12" x14ac:dyDescent="0.2">
      <c r="E2402" t="e">
        <f>#REF!</f>
        <v>#REF!</v>
      </c>
      <c r="F2402">
        <v>3311</v>
      </c>
      <c r="K2402" t="e">
        <f>#REF!</f>
        <v>#REF!</v>
      </c>
      <c r="L2402">
        <v>2592</v>
      </c>
    </row>
    <row r="2403" spans="5:12" x14ac:dyDescent="0.2">
      <c r="E2403" t="e">
        <f>#REF!</f>
        <v>#REF!</v>
      </c>
      <c r="F2403">
        <v>3312</v>
      </c>
      <c r="K2403" t="e">
        <f>#REF!</f>
        <v>#REF!</v>
      </c>
      <c r="L2403">
        <v>2593</v>
      </c>
    </row>
    <row r="2404" spans="5:12" x14ac:dyDescent="0.2">
      <c r="E2404" t="e">
        <f>#REF!</f>
        <v>#REF!</v>
      </c>
      <c r="F2404">
        <v>3313</v>
      </c>
      <c r="K2404" t="e">
        <f>#REF!</f>
        <v>#REF!</v>
      </c>
      <c r="L2404">
        <v>2594</v>
      </c>
    </row>
    <row r="2405" spans="5:12" x14ac:dyDescent="0.2">
      <c r="E2405" t="e">
        <f>#REF!</f>
        <v>#REF!</v>
      </c>
      <c r="F2405">
        <v>3314</v>
      </c>
      <c r="K2405" t="e">
        <f>#REF!</f>
        <v>#REF!</v>
      </c>
      <c r="L2405">
        <v>2595</v>
      </c>
    </row>
    <row r="2406" spans="5:12" x14ac:dyDescent="0.2">
      <c r="E2406" t="e">
        <f>#REF!</f>
        <v>#REF!</v>
      </c>
      <c r="F2406">
        <v>3315</v>
      </c>
      <c r="K2406" t="e">
        <f>#REF!</f>
        <v>#REF!</v>
      </c>
      <c r="L2406">
        <v>2596</v>
      </c>
    </row>
    <row r="2407" spans="5:12" x14ac:dyDescent="0.2">
      <c r="E2407" t="e">
        <f>#REF!</f>
        <v>#REF!</v>
      </c>
      <c r="F2407">
        <v>3316</v>
      </c>
      <c r="K2407" t="e">
        <f>#REF!</f>
        <v>#REF!</v>
      </c>
      <c r="L2407">
        <v>2597</v>
      </c>
    </row>
    <row r="2408" spans="5:12" x14ac:dyDescent="0.2">
      <c r="E2408" t="e">
        <f>#REF!</f>
        <v>#REF!</v>
      </c>
      <c r="F2408">
        <v>3317</v>
      </c>
      <c r="K2408" t="e">
        <f>#REF!</f>
        <v>#REF!</v>
      </c>
      <c r="L2408">
        <v>2598</v>
      </c>
    </row>
    <row r="2409" spans="5:12" x14ac:dyDescent="0.2">
      <c r="E2409" t="e">
        <f>#REF!</f>
        <v>#REF!</v>
      </c>
      <c r="F2409">
        <v>3321</v>
      </c>
      <c r="K2409" t="e">
        <f>#REF!</f>
        <v>#REF!</v>
      </c>
      <c r="L2409">
        <v>2599</v>
      </c>
    </row>
    <row r="2410" spans="5:12" x14ac:dyDescent="0.2">
      <c r="E2410" t="e">
        <f>#REF!</f>
        <v>#REF!</v>
      </c>
      <c r="F2410">
        <v>3322</v>
      </c>
      <c r="K2410" t="e">
        <f>#REF!</f>
        <v>#REF!</v>
      </c>
      <c r="L2410">
        <v>2600</v>
      </c>
    </row>
    <row r="2411" spans="5:12" x14ac:dyDescent="0.2">
      <c r="E2411" t="e">
        <f>#REF!</f>
        <v>#REF!</v>
      </c>
      <c r="F2411">
        <v>3323</v>
      </c>
      <c r="K2411" t="e">
        <f>#REF!</f>
        <v>#REF!</v>
      </c>
      <c r="L2411">
        <v>2601</v>
      </c>
    </row>
    <row r="2412" spans="5:12" x14ac:dyDescent="0.2">
      <c r="E2412" t="e">
        <f>#REF!</f>
        <v>#REF!</v>
      </c>
      <c r="F2412">
        <v>3324</v>
      </c>
      <c r="K2412" t="e">
        <f>#REF!</f>
        <v>#REF!</v>
      </c>
      <c r="L2412">
        <v>2602</v>
      </c>
    </row>
    <row r="2413" spans="5:12" x14ac:dyDescent="0.2">
      <c r="E2413" t="e">
        <f>#REF!</f>
        <v>#REF!</v>
      </c>
      <c r="F2413">
        <v>3325</v>
      </c>
      <c r="K2413" t="e">
        <f>#REF!</f>
        <v>#REF!</v>
      </c>
      <c r="L2413">
        <v>2603</v>
      </c>
    </row>
    <row r="2414" spans="5:12" x14ac:dyDescent="0.2">
      <c r="E2414" t="e">
        <f>#REF!</f>
        <v>#REF!</v>
      </c>
      <c r="F2414">
        <v>3326</v>
      </c>
      <c r="K2414" t="e">
        <f>#REF!</f>
        <v>#REF!</v>
      </c>
      <c r="L2414">
        <v>2604</v>
      </c>
    </row>
    <row r="2415" spans="5:12" x14ac:dyDescent="0.2">
      <c r="E2415" t="e">
        <f>#REF!</f>
        <v>#REF!</v>
      </c>
      <c r="F2415">
        <v>3327</v>
      </c>
      <c r="K2415" t="e">
        <f>#REF!</f>
        <v>#REF!</v>
      </c>
      <c r="L2415">
        <v>2605</v>
      </c>
    </row>
    <row r="2416" spans="5:12" x14ac:dyDescent="0.2">
      <c r="E2416" t="e">
        <f>#REF!</f>
        <v>#REF!</v>
      </c>
      <c r="F2416">
        <v>3328</v>
      </c>
      <c r="K2416" t="e">
        <f>#REF!</f>
        <v>#REF!</v>
      </c>
      <c r="L2416">
        <v>2606</v>
      </c>
    </row>
    <row r="2417" spans="5:12" x14ac:dyDescent="0.2">
      <c r="E2417" t="e">
        <f>#REF!</f>
        <v>#REF!</v>
      </c>
      <c r="F2417">
        <v>3329</v>
      </c>
      <c r="K2417" t="e">
        <f>#REF!</f>
        <v>#REF!</v>
      </c>
      <c r="L2417">
        <v>2607</v>
      </c>
    </row>
    <row r="2418" spans="5:12" x14ac:dyDescent="0.2">
      <c r="E2418" t="e">
        <f>#REF!</f>
        <v>#REF!</v>
      </c>
      <c r="F2418">
        <v>3330</v>
      </c>
      <c r="K2418" t="e">
        <f>#REF!</f>
        <v>#REF!</v>
      </c>
      <c r="L2418">
        <v>2608</v>
      </c>
    </row>
    <row r="2419" spans="5:12" x14ac:dyDescent="0.2">
      <c r="E2419" t="e">
        <f>#REF!</f>
        <v>#REF!</v>
      </c>
      <c r="F2419">
        <v>3334</v>
      </c>
      <c r="K2419" t="e">
        <f>#REF!</f>
        <v>#REF!</v>
      </c>
      <c r="L2419">
        <v>2609</v>
      </c>
    </row>
    <row r="2420" spans="5:12" x14ac:dyDescent="0.2">
      <c r="E2420" t="e">
        <f>#REF!</f>
        <v>#REF!</v>
      </c>
      <c r="F2420">
        <v>3335</v>
      </c>
      <c r="K2420" t="e">
        <f>#REF!</f>
        <v>#REF!</v>
      </c>
      <c r="L2420">
        <v>2610</v>
      </c>
    </row>
    <row r="2421" spans="5:12" x14ac:dyDescent="0.2">
      <c r="E2421" t="e">
        <f>#REF!</f>
        <v>#REF!</v>
      </c>
      <c r="F2421">
        <v>3336</v>
      </c>
      <c r="K2421" t="e">
        <f>#REF!</f>
        <v>#REF!</v>
      </c>
      <c r="L2421">
        <v>2611</v>
      </c>
    </row>
    <row r="2422" spans="5:12" x14ac:dyDescent="0.2">
      <c r="E2422" t="e">
        <f>#REF!</f>
        <v>#REF!</v>
      </c>
      <c r="F2422">
        <v>3337</v>
      </c>
      <c r="K2422" t="e">
        <f>#REF!</f>
        <v>#REF!</v>
      </c>
      <c r="L2422">
        <v>2612</v>
      </c>
    </row>
    <row r="2423" spans="5:12" x14ac:dyDescent="0.2">
      <c r="E2423" t="e">
        <f>#REF!</f>
        <v>#REF!</v>
      </c>
      <c r="F2423">
        <v>3338</v>
      </c>
      <c r="K2423" t="e">
        <f>#REF!</f>
        <v>#REF!</v>
      </c>
      <c r="L2423">
        <v>2613</v>
      </c>
    </row>
    <row r="2424" spans="5:12" x14ac:dyDescent="0.2">
      <c r="E2424" t="e">
        <f>#REF!</f>
        <v>#REF!</v>
      </c>
      <c r="F2424">
        <v>3339</v>
      </c>
      <c r="K2424" t="e">
        <f>#REF!</f>
        <v>#REF!</v>
      </c>
      <c r="L2424">
        <v>2614</v>
      </c>
    </row>
    <row r="2425" spans="5:12" x14ac:dyDescent="0.2">
      <c r="E2425" t="e">
        <f>#REF!</f>
        <v>#REF!</v>
      </c>
      <c r="F2425">
        <v>3340</v>
      </c>
      <c r="K2425" t="e">
        <f>#REF!</f>
        <v>#REF!</v>
      </c>
      <c r="L2425">
        <v>2615</v>
      </c>
    </row>
    <row r="2426" spans="5:12" x14ac:dyDescent="0.2">
      <c r="E2426" t="e">
        <f>#REF!</f>
        <v>#REF!</v>
      </c>
      <c r="F2426">
        <v>3341</v>
      </c>
      <c r="K2426" t="e">
        <f>#REF!</f>
        <v>#REF!</v>
      </c>
      <c r="L2426">
        <v>2616</v>
      </c>
    </row>
    <row r="2427" spans="5:12" x14ac:dyDescent="0.2">
      <c r="E2427" t="e">
        <f>#REF!</f>
        <v>#REF!</v>
      </c>
      <c r="F2427">
        <v>3342</v>
      </c>
      <c r="K2427" t="e">
        <f>#REF!</f>
        <v>#REF!</v>
      </c>
      <c r="L2427">
        <v>2617</v>
      </c>
    </row>
    <row r="2428" spans="5:12" x14ac:dyDescent="0.2">
      <c r="E2428" t="e">
        <f>#REF!</f>
        <v>#REF!</v>
      </c>
      <c r="F2428">
        <v>3343</v>
      </c>
      <c r="K2428" t="e">
        <f>#REF!</f>
        <v>#REF!</v>
      </c>
      <c r="L2428">
        <v>2618</v>
      </c>
    </row>
    <row r="2429" spans="5:12" x14ac:dyDescent="0.2">
      <c r="E2429" t="e">
        <f>#REF!</f>
        <v>#REF!</v>
      </c>
      <c r="F2429">
        <v>3347</v>
      </c>
      <c r="K2429" t="e">
        <f>#REF!</f>
        <v>#REF!</v>
      </c>
      <c r="L2429">
        <v>2619</v>
      </c>
    </row>
    <row r="2430" spans="5:12" x14ac:dyDescent="0.2">
      <c r="E2430" t="e">
        <f>#REF!</f>
        <v>#REF!</v>
      </c>
      <c r="F2430">
        <v>3348</v>
      </c>
      <c r="K2430" t="e">
        <f>#REF!</f>
        <v>#REF!</v>
      </c>
      <c r="L2430">
        <v>2620</v>
      </c>
    </row>
    <row r="2431" spans="5:12" x14ac:dyDescent="0.2">
      <c r="E2431" t="e">
        <f>#REF!</f>
        <v>#REF!</v>
      </c>
      <c r="F2431">
        <v>3349</v>
      </c>
      <c r="K2431" t="e">
        <f>#REF!</f>
        <v>#REF!</v>
      </c>
      <c r="L2431">
        <v>2621</v>
      </c>
    </row>
    <row r="2432" spans="5:12" x14ac:dyDescent="0.2">
      <c r="E2432" t="e">
        <f>#REF!</f>
        <v>#REF!</v>
      </c>
      <c r="F2432">
        <v>3350</v>
      </c>
      <c r="K2432" t="e">
        <f>#REF!</f>
        <v>#REF!</v>
      </c>
      <c r="L2432">
        <v>2622</v>
      </c>
    </row>
    <row r="2433" spans="5:12" x14ac:dyDescent="0.2">
      <c r="E2433" t="e">
        <f>#REF!</f>
        <v>#REF!</v>
      </c>
      <c r="F2433">
        <v>3351</v>
      </c>
      <c r="K2433" t="e">
        <f>#REF!</f>
        <v>#REF!</v>
      </c>
      <c r="L2433">
        <v>2623</v>
      </c>
    </row>
    <row r="2434" spans="5:12" x14ac:dyDescent="0.2">
      <c r="E2434" t="e">
        <f>#REF!</f>
        <v>#REF!</v>
      </c>
      <c r="F2434">
        <v>3352</v>
      </c>
      <c r="K2434" t="e">
        <f>#REF!</f>
        <v>#REF!</v>
      </c>
      <c r="L2434">
        <v>2624</v>
      </c>
    </row>
    <row r="2435" spans="5:12" x14ac:dyDescent="0.2">
      <c r="E2435" t="e">
        <f>#REF!</f>
        <v>#REF!</v>
      </c>
      <c r="F2435">
        <v>3353</v>
      </c>
      <c r="K2435" t="e">
        <f>#REF!</f>
        <v>#REF!</v>
      </c>
      <c r="L2435">
        <v>2625</v>
      </c>
    </row>
    <row r="2436" spans="5:12" x14ac:dyDescent="0.2">
      <c r="E2436" t="e">
        <f>#REF!</f>
        <v>#REF!</v>
      </c>
      <c r="F2436">
        <v>3354</v>
      </c>
      <c r="K2436" t="e">
        <f>#REF!</f>
        <v>#REF!</v>
      </c>
      <c r="L2436">
        <v>2626</v>
      </c>
    </row>
    <row r="2437" spans="5:12" x14ac:dyDescent="0.2">
      <c r="E2437" t="e">
        <f>#REF!</f>
        <v>#REF!</v>
      </c>
      <c r="F2437">
        <v>3355</v>
      </c>
      <c r="K2437" t="e">
        <f>#REF!</f>
        <v>#REF!</v>
      </c>
      <c r="L2437">
        <v>2627</v>
      </c>
    </row>
    <row r="2438" spans="5:12" x14ac:dyDescent="0.2">
      <c r="E2438" t="e">
        <f>#REF!</f>
        <v>#REF!</v>
      </c>
      <c r="F2438">
        <v>3356</v>
      </c>
      <c r="K2438" t="e">
        <f>#REF!</f>
        <v>#REF!</v>
      </c>
      <c r="L2438">
        <v>2628</v>
      </c>
    </row>
    <row r="2439" spans="5:12" x14ac:dyDescent="0.2">
      <c r="E2439" t="e">
        <f>#REF!</f>
        <v>#REF!</v>
      </c>
      <c r="F2439">
        <v>3360</v>
      </c>
      <c r="K2439" t="e">
        <f>#REF!</f>
        <v>#REF!</v>
      </c>
      <c r="L2439">
        <v>2629</v>
      </c>
    </row>
    <row r="2440" spans="5:12" x14ac:dyDescent="0.2">
      <c r="E2440" t="e">
        <f>#REF!</f>
        <v>#REF!</v>
      </c>
      <c r="F2440">
        <v>3361</v>
      </c>
      <c r="K2440" t="e">
        <f>#REF!</f>
        <v>#REF!</v>
      </c>
      <c r="L2440">
        <v>2630</v>
      </c>
    </row>
    <row r="2441" spans="5:12" x14ac:dyDescent="0.2">
      <c r="E2441" t="e">
        <f>#REF!</f>
        <v>#REF!</v>
      </c>
      <c r="F2441">
        <v>3362</v>
      </c>
      <c r="K2441" t="e">
        <f>#REF!</f>
        <v>#REF!</v>
      </c>
      <c r="L2441">
        <v>2631</v>
      </c>
    </row>
    <row r="2442" spans="5:12" x14ac:dyDescent="0.2">
      <c r="E2442" t="e">
        <f>#REF!</f>
        <v>#REF!</v>
      </c>
      <c r="F2442">
        <v>3363</v>
      </c>
      <c r="K2442" t="e">
        <f>#REF!</f>
        <v>#REF!</v>
      </c>
      <c r="L2442">
        <v>2632</v>
      </c>
    </row>
    <row r="2443" spans="5:12" x14ac:dyDescent="0.2">
      <c r="E2443" t="e">
        <f>#REF!</f>
        <v>#REF!</v>
      </c>
      <c r="F2443">
        <v>3364</v>
      </c>
      <c r="K2443" t="e">
        <f>#REF!</f>
        <v>#REF!</v>
      </c>
      <c r="L2443">
        <v>2633</v>
      </c>
    </row>
    <row r="2444" spans="5:12" x14ac:dyDescent="0.2">
      <c r="E2444" t="e">
        <f>#REF!</f>
        <v>#REF!</v>
      </c>
      <c r="F2444">
        <v>3365</v>
      </c>
      <c r="K2444" t="e">
        <f>#REF!</f>
        <v>#REF!</v>
      </c>
      <c r="L2444">
        <v>2634</v>
      </c>
    </row>
    <row r="2445" spans="5:12" x14ac:dyDescent="0.2">
      <c r="E2445" t="e">
        <f>#REF!</f>
        <v>#REF!</v>
      </c>
      <c r="F2445">
        <v>3366</v>
      </c>
      <c r="K2445" t="e">
        <f>#REF!</f>
        <v>#REF!</v>
      </c>
      <c r="L2445">
        <v>2635</v>
      </c>
    </row>
    <row r="2446" spans="5:12" x14ac:dyDescent="0.2">
      <c r="E2446" t="e">
        <f>#REF!</f>
        <v>#REF!</v>
      </c>
      <c r="F2446">
        <v>3367</v>
      </c>
      <c r="K2446" t="e">
        <f>#REF!</f>
        <v>#REF!</v>
      </c>
      <c r="L2446">
        <v>2636</v>
      </c>
    </row>
    <row r="2447" spans="5:12" x14ac:dyDescent="0.2">
      <c r="E2447" t="e">
        <f>#REF!</f>
        <v>#REF!</v>
      </c>
      <c r="F2447">
        <v>3368</v>
      </c>
      <c r="K2447" t="e">
        <f>#REF!</f>
        <v>#REF!</v>
      </c>
      <c r="L2447">
        <v>2637</v>
      </c>
    </row>
    <row r="2448" spans="5:12" x14ac:dyDescent="0.2">
      <c r="E2448" t="e">
        <f>#REF!</f>
        <v>#REF!</v>
      </c>
      <c r="F2448">
        <v>3369</v>
      </c>
      <c r="K2448" t="e">
        <f>#REF!</f>
        <v>#REF!</v>
      </c>
      <c r="L2448">
        <v>2638</v>
      </c>
    </row>
    <row r="2449" spans="5:12" x14ac:dyDescent="0.2">
      <c r="E2449" t="e">
        <f>#REF!</f>
        <v>#REF!</v>
      </c>
      <c r="F2449">
        <v>3373</v>
      </c>
      <c r="K2449" t="e">
        <f>#REF!</f>
        <v>#REF!</v>
      </c>
      <c r="L2449">
        <v>2639</v>
      </c>
    </row>
    <row r="2450" spans="5:12" x14ac:dyDescent="0.2">
      <c r="E2450" t="e">
        <f>#REF!</f>
        <v>#REF!</v>
      </c>
      <c r="F2450">
        <v>3374</v>
      </c>
      <c r="K2450" t="e">
        <f>#REF!</f>
        <v>#REF!</v>
      </c>
      <c r="L2450">
        <v>2640</v>
      </c>
    </row>
    <row r="2451" spans="5:12" x14ac:dyDescent="0.2">
      <c r="E2451" t="e">
        <f>#REF!</f>
        <v>#REF!</v>
      </c>
      <c r="F2451">
        <v>3375</v>
      </c>
      <c r="K2451" t="e">
        <f>#REF!</f>
        <v>#REF!</v>
      </c>
      <c r="L2451">
        <v>2641</v>
      </c>
    </row>
    <row r="2452" spans="5:12" x14ac:dyDescent="0.2">
      <c r="E2452" t="e">
        <f>#REF!</f>
        <v>#REF!</v>
      </c>
      <c r="F2452">
        <v>3376</v>
      </c>
      <c r="K2452" t="e">
        <f>#REF!</f>
        <v>#REF!</v>
      </c>
      <c r="L2452">
        <v>2642</v>
      </c>
    </row>
    <row r="2453" spans="5:12" x14ac:dyDescent="0.2">
      <c r="E2453" t="e">
        <f>#REF!</f>
        <v>#REF!</v>
      </c>
      <c r="F2453">
        <v>3377</v>
      </c>
      <c r="K2453" t="e">
        <f>#REF!</f>
        <v>#REF!</v>
      </c>
      <c r="L2453">
        <v>2643</v>
      </c>
    </row>
    <row r="2454" spans="5:12" x14ac:dyDescent="0.2">
      <c r="E2454" t="e">
        <f>#REF!</f>
        <v>#REF!</v>
      </c>
      <c r="F2454">
        <v>3378</v>
      </c>
      <c r="K2454" t="e">
        <f>#REF!</f>
        <v>#REF!</v>
      </c>
      <c r="L2454">
        <v>2644</v>
      </c>
    </row>
    <row r="2455" spans="5:12" x14ac:dyDescent="0.2">
      <c r="E2455" t="e">
        <f>#REF!</f>
        <v>#REF!</v>
      </c>
      <c r="F2455">
        <v>3379</v>
      </c>
      <c r="K2455" t="e">
        <f>#REF!</f>
        <v>#REF!</v>
      </c>
      <c r="L2455">
        <v>2645</v>
      </c>
    </row>
    <row r="2456" spans="5:12" x14ac:dyDescent="0.2">
      <c r="E2456" t="e">
        <f>#REF!</f>
        <v>#REF!</v>
      </c>
      <c r="F2456">
        <v>3380</v>
      </c>
      <c r="K2456" t="e">
        <f>#REF!</f>
        <v>#REF!</v>
      </c>
      <c r="L2456">
        <v>2646</v>
      </c>
    </row>
    <row r="2457" spans="5:12" x14ac:dyDescent="0.2">
      <c r="E2457" t="e">
        <f>#REF!</f>
        <v>#REF!</v>
      </c>
      <c r="F2457">
        <v>3381</v>
      </c>
      <c r="K2457" t="e">
        <f>#REF!</f>
        <v>#REF!</v>
      </c>
      <c r="L2457">
        <v>2647</v>
      </c>
    </row>
    <row r="2458" spans="5:12" x14ac:dyDescent="0.2">
      <c r="E2458" t="e">
        <f>#REF!</f>
        <v>#REF!</v>
      </c>
      <c r="F2458">
        <v>3382</v>
      </c>
    </row>
    <row r="2459" spans="5:12" x14ac:dyDescent="0.2">
      <c r="E2459" t="e">
        <f>#REF!</f>
        <v>#REF!</v>
      </c>
      <c r="F2459">
        <v>3386</v>
      </c>
    </row>
    <row r="2460" spans="5:12" x14ac:dyDescent="0.2">
      <c r="E2460" t="e">
        <f>#REF!</f>
        <v>#REF!</v>
      </c>
      <c r="F2460">
        <v>3387</v>
      </c>
    </row>
    <row r="2461" spans="5:12" x14ac:dyDescent="0.2">
      <c r="E2461" t="e">
        <f>#REF!</f>
        <v>#REF!</v>
      </c>
      <c r="F2461">
        <v>3388</v>
      </c>
    </row>
    <row r="2462" spans="5:12" x14ac:dyDescent="0.2">
      <c r="E2462" t="e">
        <f>#REF!</f>
        <v>#REF!</v>
      </c>
      <c r="F2462">
        <v>3389</v>
      </c>
    </row>
    <row r="2463" spans="5:12" x14ac:dyDescent="0.2">
      <c r="E2463" t="e">
        <f>#REF!</f>
        <v>#REF!</v>
      </c>
      <c r="F2463">
        <v>3390</v>
      </c>
    </row>
    <row r="2464" spans="5:12" x14ac:dyDescent="0.2">
      <c r="E2464" t="e">
        <f>#REF!</f>
        <v>#REF!</v>
      </c>
      <c r="F2464">
        <v>3391</v>
      </c>
    </row>
    <row r="2465" spans="5:6" x14ac:dyDescent="0.2">
      <c r="E2465" t="e">
        <f>#REF!</f>
        <v>#REF!</v>
      </c>
      <c r="F2465">
        <v>3392</v>
      </c>
    </row>
    <row r="2466" spans="5:6" x14ac:dyDescent="0.2">
      <c r="E2466" t="e">
        <f>#REF!</f>
        <v>#REF!</v>
      </c>
      <c r="F2466">
        <v>3393</v>
      </c>
    </row>
    <row r="2467" spans="5:6" x14ac:dyDescent="0.2">
      <c r="E2467" t="e">
        <f>#REF!</f>
        <v>#REF!</v>
      </c>
      <c r="F2467">
        <v>3394</v>
      </c>
    </row>
    <row r="2468" spans="5:6" x14ac:dyDescent="0.2">
      <c r="E2468" t="e">
        <f>#REF!</f>
        <v>#REF!</v>
      </c>
      <c r="F2468">
        <v>3395</v>
      </c>
    </row>
    <row r="2469" spans="5:6" x14ac:dyDescent="0.2">
      <c r="E2469" t="e">
        <f>#REF!</f>
        <v>#REF!</v>
      </c>
      <c r="F2469">
        <v>3399</v>
      </c>
    </row>
    <row r="2470" spans="5:6" x14ac:dyDescent="0.2">
      <c r="E2470" t="e">
        <f>#REF!</f>
        <v>#REF!</v>
      </c>
      <c r="F2470">
        <v>3400</v>
      </c>
    </row>
    <row r="2471" spans="5:6" x14ac:dyDescent="0.2">
      <c r="E2471" t="e">
        <f>#REF!</f>
        <v>#REF!</v>
      </c>
      <c r="F2471">
        <v>3401</v>
      </c>
    </row>
    <row r="2472" spans="5:6" x14ac:dyDescent="0.2">
      <c r="E2472" t="e">
        <f>#REF!</f>
        <v>#REF!</v>
      </c>
      <c r="F2472">
        <v>3402</v>
      </c>
    </row>
    <row r="2473" spans="5:6" x14ac:dyDescent="0.2">
      <c r="E2473" t="e">
        <f>#REF!</f>
        <v>#REF!</v>
      </c>
      <c r="F2473">
        <v>3403</v>
      </c>
    </row>
    <row r="2474" spans="5:6" x14ac:dyDescent="0.2">
      <c r="E2474" t="e">
        <f>#REF!</f>
        <v>#REF!</v>
      </c>
      <c r="F2474">
        <v>3404</v>
      </c>
    </row>
    <row r="2475" spans="5:6" x14ac:dyDescent="0.2">
      <c r="E2475" t="e">
        <f>#REF!</f>
        <v>#REF!</v>
      </c>
      <c r="F2475">
        <v>3405</v>
      </c>
    </row>
    <row r="2476" spans="5:6" x14ac:dyDescent="0.2">
      <c r="E2476" t="e">
        <f>#REF!</f>
        <v>#REF!</v>
      </c>
      <c r="F2476">
        <v>3406</v>
      </c>
    </row>
    <row r="2477" spans="5:6" x14ac:dyDescent="0.2">
      <c r="E2477" t="e">
        <f>#REF!</f>
        <v>#REF!</v>
      </c>
      <c r="F2477">
        <v>3407</v>
      </c>
    </row>
    <row r="2478" spans="5:6" x14ac:dyDescent="0.2">
      <c r="E2478" t="e">
        <f>#REF!</f>
        <v>#REF!</v>
      </c>
      <c r="F2478">
        <v>3408</v>
      </c>
    </row>
    <row r="2479" spans="5:6" x14ac:dyDescent="0.2">
      <c r="E2479" t="e">
        <f>#REF!</f>
        <v>#REF!</v>
      </c>
      <c r="F2479">
        <v>3412</v>
      </c>
    </row>
    <row r="2480" spans="5:6" x14ac:dyDescent="0.2">
      <c r="E2480" t="e">
        <f>#REF!</f>
        <v>#REF!</v>
      </c>
      <c r="F2480">
        <v>3413</v>
      </c>
    </row>
    <row r="2481" spans="5:6" x14ac:dyDescent="0.2">
      <c r="E2481" t="e">
        <f>#REF!</f>
        <v>#REF!</v>
      </c>
      <c r="F2481">
        <v>3414</v>
      </c>
    </row>
    <row r="2482" spans="5:6" x14ac:dyDescent="0.2">
      <c r="E2482" t="e">
        <f>#REF!</f>
        <v>#REF!</v>
      </c>
      <c r="F2482">
        <v>3415</v>
      </c>
    </row>
    <row r="2483" spans="5:6" x14ac:dyDescent="0.2">
      <c r="E2483" t="e">
        <f>#REF!</f>
        <v>#REF!</v>
      </c>
      <c r="F2483">
        <v>3416</v>
      </c>
    </row>
    <row r="2484" spans="5:6" x14ac:dyDescent="0.2">
      <c r="E2484" t="e">
        <f>#REF!</f>
        <v>#REF!</v>
      </c>
      <c r="F2484">
        <v>3417</v>
      </c>
    </row>
    <row r="2485" spans="5:6" x14ac:dyDescent="0.2">
      <c r="E2485" t="e">
        <f>#REF!</f>
        <v>#REF!</v>
      </c>
      <c r="F2485">
        <v>3418</v>
      </c>
    </row>
    <row r="2486" spans="5:6" x14ac:dyDescent="0.2">
      <c r="E2486" t="e">
        <f>#REF!</f>
        <v>#REF!</v>
      </c>
      <c r="F2486">
        <v>3419</v>
      </c>
    </row>
    <row r="2487" spans="5:6" x14ac:dyDescent="0.2">
      <c r="E2487" t="e">
        <f>#REF!</f>
        <v>#REF!</v>
      </c>
      <c r="F2487">
        <v>3420</v>
      </c>
    </row>
    <row r="2488" spans="5:6" x14ac:dyDescent="0.2">
      <c r="E2488" t="e">
        <f>#REF!</f>
        <v>#REF!</v>
      </c>
      <c r="F2488">
        <v>3421</v>
      </c>
    </row>
    <row r="2489" spans="5:6" x14ac:dyDescent="0.2">
      <c r="E2489" t="e">
        <f>#REF!</f>
        <v>#REF!</v>
      </c>
      <c r="F2489">
        <v>3425</v>
      </c>
    </row>
    <row r="2490" spans="5:6" x14ac:dyDescent="0.2">
      <c r="E2490" t="e">
        <f>#REF!</f>
        <v>#REF!</v>
      </c>
      <c r="F2490">
        <v>3426</v>
      </c>
    </row>
    <row r="2491" spans="5:6" x14ac:dyDescent="0.2">
      <c r="E2491" t="e">
        <f>#REF!</f>
        <v>#REF!</v>
      </c>
      <c r="F2491">
        <v>3427</v>
      </c>
    </row>
    <row r="2492" spans="5:6" x14ac:dyDescent="0.2">
      <c r="E2492" t="e">
        <f>#REF!</f>
        <v>#REF!</v>
      </c>
      <c r="F2492">
        <v>3428</v>
      </c>
    </row>
    <row r="2493" spans="5:6" x14ac:dyDescent="0.2">
      <c r="E2493" t="e">
        <f>#REF!</f>
        <v>#REF!</v>
      </c>
      <c r="F2493">
        <v>3429</v>
      </c>
    </row>
    <row r="2494" spans="5:6" x14ac:dyDescent="0.2">
      <c r="E2494" t="e">
        <f>#REF!</f>
        <v>#REF!</v>
      </c>
      <c r="F2494">
        <v>3430</v>
      </c>
    </row>
    <row r="2495" spans="5:6" x14ac:dyDescent="0.2">
      <c r="E2495" t="e">
        <f>#REF!</f>
        <v>#REF!</v>
      </c>
      <c r="F2495">
        <v>3431</v>
      </c>
    </row>
    <row r="2496" spans="5:6" x14ac:dyDescent="0.2">
      <c r="E2496" t="e">
        <f>#REF!</f>
        <v>#REF!</v>
      </c>
      <c r="F2496">
        <v>3432</v>
      </c>
    </row>
    <row r="2497" spans="5:6" x14ac:dyDescent="0.2">
      <c r="E2497" t="e">
        <f>#REF!</f>
        <v>#REF!</v>
      </c>
      <c r="F2497">
        <v>3433</v>
      </c>
    </row>
    <row r="2498" spans="5:6" x14ac:dyDescent="0.2">
      <c r="E2498" t="e">
        <f>#REF!</f>
        <v>#REF!</v>
      </c>
      <c r="F2498">
        <v>3434</v>
      </c>
    </row>
    <row r="2499" spans="5:6" x14ac:dyDescent="0.2">
      <c r="E2499" t="e">
        <f>#REF!</f>
        <v>#REF!</v>
      </c>
      <c r="F2499">
        <v>3438</v>
      </c>
    </row>
    <row r="2500" spans="5:6" x14ac:dyDescent="0.2">
      <c r="E2500" t="e">
        <f>#REF!</f>
        <v>#REF!</v>
      </c>
      <c r="F2500">
        <v>3439</v>
      </c>
    </row>
    <row r="2501" spans="5:6" x14ac:dyDescent="0.2">
      <c r="E2501" t="e">
        <f>#REF!</f>
        <v>#REF!</v>
      </c>
      <c r="F2501">
        <v>3440</v>
      </c>
    </row>
    <row r="2502" spans="5:6" x14ac:dyDescent="0.2">
      <c r="E2502" t="e">
        <f>#REF!</f>
        <v>#REF!</v>
      </c>
      <c r="F2502">
        <v>3441</v>
      </c>
    </row>
    <row r="2503" spans="5:6" x14ac:dyDescent="0.2">
      <c r="E2503" t="e">
        <f>#REF!</f>
        <v>#REF!</v>
      </c>
      <c r="F2503">
        <v>3442</v>
      </c>
    </row>
    <row r="2504" spans="5:6" x14ac:dyDescent="0.2">
      <c r="E2504" t="e">
        <f>#REF!</f>
        <v>#REF!</v>
      </c>
      <c r="F2504">
        <v>3443</v>
      </c>
    </row>
    <row r="2505" spans="5:6" x14ac:dyDescent="0.2">
      <c r="E2505" t="e">
        <f>#REF!</f>
        <v>#REF!</v>
      </c>
      <c r="F2505">
        <v>3444</v>
      </c>
    </row>
    <row r="2506" spans="5:6" x14ac:dyDescent="0.2">
      <c r="E2506" t="e">
        <f>#REF!</f>
        <v>#REF!</v>
      </c>
      <c r="F2506">
        <v>3445</v>
      </c>
    </row>
    <row r="2507" spans="5:6" x14ac:dyDescent="0.2">
      <c r="E2507" t="e">
        <f>#REF!</f>
        <v>#REF!</v>
      </c>
      <c r="F2507">
        <v>3446</v>
      </c>
    </row>
    <row r="2508" spans="5:6" x14ac:dyDescent="0.2">
      <c r="E2508" t="e">
        <f>#REF!</f>
        <v>#REF!</v>
      </c>
      <c r="F2508">
        <v>3447</v>
      </c>
    </row>
    <row r="2509" spans="5:6" x14ac:dyDescent="0.2">
      <c r="E2509" t="e">
        <f>#REF!</f>
        <v>#REF!</v>
      </c>
      <c r="F2509">
        <v>3451</v>
      </c>
    </row>
    <row r="2510" spans="5:6" x14ac:dyDescent="0.2">
      <c r="E2510" t="e">
        <f>#REF!</f>
        <v>#REF!</v>
      </c>
      <c r="F2510">
        <v>3452</v>
      </c>
    </row>
    <row r="2511" spans="5:6" x14ac:dyDescent="0.2">
      <c r="E2511" t="e">
        <f>#REF!</f>
        <v>#REF!</v>
      </c>
      <c r="F2511">
        <v>3453</v>
      </c>
    </row>
    <row r="2512" spans="5:6" x14ac:dyDescent="0.2">
      <c r="E2512" t="e">
        <f>#REF!</f>
        <v>#REF!</v>
      </c>
      <c r="F2512">
        <v>3454</v>
      </c>
    </row>
    <row r="2513" spans="5:6" x14ac:dyDescent="0.2">
      <c r="E2513" t="e">
        <f>#REF!</f>
        <v>#REF!</v>
      </c>
      <c r="F2513">
        <v>3455</v>
      </c>
    </row>
    <row r="2514" spans="5:6" x14ac:dyDescent="0.2">
      <c r="E2514" t="e">
        <f>#REF!</f>
        <v>#REF!</v>
      </c>
      <c r="F2514">
        <v>3456</v>
      </c>
    </row>
    <row r="2515" spans="5:6" x14ac:dyDescent="0.2">
      <c r="E2515" t="e">
        <f>#REF!</f>
        <v>#REF!</v>
      </c>
      <c r="F2515">
        <v>3457</v>
      </c>
    </row>
    <row r="2516" spans="5:6" x14ac:dyDescent="0.2">
      <c r="E2516" t="e">
        <f>#REF!</f>
        <v>#REF!</v>
      </c>
      <c r="F2516">
        <v>3458</v>
      </c>
    </row>
    <row r="2517" spans="5:6" x14ac:dyDescent="0.2">
      <c r="E2517" t="e">
        <f>#REF!</f>
        <v>#REF!</v>
      </c>
      <c r="F2517">
        <v>3459</v>
      </c>
    </row>
    <row r="2518" spans="5:6" x14ac:dyDescent="0.2">
      <c r="E2518" t="e">
        <f>#REF!</f>
        <v>#REF!</v>
      </c>
      <c r="F2518">
        <v>3460</v>
      </c>
    </row>
    <row r="2519" spans="5:6" x14ac:dyDescent="0.2">
      <c r="E2519" t="e">
        <f>#REF!</f>
        <v>#REF!</v>
      </c>
      <c r="F2519">
        <v>3464</v>
      </c>
    </row>
    <row r="2520" spans="5:6" x14ac:dyDescent="0.2">
      <c r="E2520" t="e">
        <f>#REF!</f>
        <v>#REF!</v>
      </c>
      <c r="F2520">
        <v>3465</v>
      </c>
    </row>
    <row r="2521" spans="5:6" x14ac:dyDescent="0.2">
      <c r="E2521" t="e">
        <f>#REF!</f>
        <v>#REF!</v>
      </c>
      <c r="F2521">
        <v>3466</v>
      </c>
    </row>
    <row r="2522" spans="5:6" x14ac:dyDescent="0.2">
      <c r="E2522" t="e">
        <f>#REF!</f>
        <v>#REF!</v>
      </c>
      <c r="F2522">
        <v>3467</v>
      </c>
    </row>
    <row r="2523" spans="5:6" x14ac:dyDescent="0.2">
      <c r="E2523" t="e">
        <f>#REF!</f>
        <v>#REF!</v>
      </c>
      <c r="F2523">
        <v>3468</v>
      </c>
    </row>
    <row r="2524" spans="5:6" x14ac:dyDescent="0.2">
      <c r="E2524" t="e">
        <f>#REF!</f>
        <v>#REF!</v>
      </c>
      <c r="F2524">
        <v>3469</v>
      </c>
    </row>
    <row r="2525" spans="5:6" x14ac:dyDescent="0.2">
      <c r="E2525" t="e">
        <f>#REF!</f>
        <v>#REF!</v>
      </c>
      <c r="F2525">
        <v>3470</v>
      </c>
    </row>
    <row r="2526" spans="5:6" x14ac:dyDescent="0.2">
      <c r="E2526" t="e">
        <f>#REF!</f>
        <v>#REF!</v>
      </c>
      <c r="F2526">
        <v>3471</v>
      </c>
    </row>
    <row r="2527" spans="5:6" x14ac:dyDescent="0.2">
      <c r="E2527" t="e">
        <f>#REF!</f>
        <v>#REF!</v>
      </c>
      <c r="F2527">
        <v>3472</v>
      </c>
    </row>
    <row r="2528" spans="5:6" x14ac:dyDescent="0.2">
      <c r="E2528" t="e">
        <f>#REF!</f>
        <v>#REF!</v>
      </c>
      <c r="F2528">
        <v>3473</v>
      </c>
    </row>
    <row r="2529" spans="5:6" x14ac:dyDescent="0.2">
      <c r="E2529" t="e">
        <f>#REF!</f>
        <v>#REF!</v>
      </c>
      <c r="F2529">
        <v>3477</v>
      </c>
    </row>
    <row r="2530" spans="5:6" x14ac:dyDescent="0.2">
      <c r="E2530" t="e">
        <f>#REF!</f>
        <v>#REF!</v>
      </c>
      <c r="F2530">
        <v>3478</v>
      </c>
    </row>
    <row r="2531" spans="5:6" x14ac:dyDescent="0.2">
      <c r="E2531" t="e">
        <f>#REF!</f>
        <v>#REF!</v>
      </c>
      <c r="F2531">
        <v>3479</v>
      </c>
    </row>
    <row r="2532" spans="5:6" x14ac:dyDescent="0.2">
      <c r="E2532" t="e">
        <f>#REF!</f>
        <v>#REF!</v>
      </c>
      <c r="F2532">
        <v>3480</v>
      </c>
    </row>
    <row r="2533" spans="5:6" x14ac:dyDescent="0.2">
      <c r="E2533" t="e">
        <f>#REF!</f>
        <v>#REF!</v>
      </c>
      <c r="F2533">
        <v>3481</v>
      </c>
    </row>
    <row r="2534" spans="5:6" x14ac:dyDescent="0.2">
      <c r="E2534" t="e">
        <f>#REF!</f>
        <v>#REF!</v>
      </c>
      <c r="F2534">
        <v>3482</v>
      </c>
    </row>
    <row r="2535" spans="5:6" x14ac:dyDescent="0.2">
      <c r="E2535" t="e">
        <f>#REF!</f>
        <v>#REF!</v>
      </c>
      <c r="F2535">
        <v>3483</v>
      </c>
    </row>
    <row r="2536" spans="5:6" x14ac:dyDescent="0.2">
      <c r="E2536" t="e">
        <f>#REF!</f>
        <v>#REF!</v>
      </c>
      <c r="F2536">
        <v>3484</v>
      </c>
    </row>
    <row r="2537" spans="5:6" x14ac:dyDescent="0.2">
      <c r="E2537" t="e">
        <f>#REF!</f>
        <v>#REF!</v>
      </c>
      <c r="F2537">
        <v>3485</v>
      </c>
    </row>
    <row r="2538" spans="5:6" x14ac:dyDescent="0.2">
      <c r="E2538" t="e">
        <f>#REF!</f>
        <v>#REF!</v>
      </c>
      <c r="F2538">
        <v>3486</v>
      </c>
    </row>
    <row r="2539" spans="5:6" x14ac:dyDescent="0.2">
      <c r="E2539" t="e">
        <f>#REF!</f>
        <v>#REF!</v>
      </c>
      <c r="F2539">
        <v>3490</v>
      </c>
    </row>
    <row r="2540" spans="5:6" x14ac:dyDescent="0.2">
      <c r="E2540" t="e">
        <f>#REF!</f>
        <v>#REF!</v>
      </c>
      <c r="F2540">
        <v>3491</v>
      </c>
    </row>
    <row r="2541" spans="5:6" x14ac:dyDescent="0.2">
      <c r="E2541" t="e">
        <f>#REF!</f>
        <v>#REF!</v>
      </c>
      <c r="F2541">
        <v>3492</v>
      </c>
    </row>
    <row r="2542" spans="5:6" x14ac:dyDescent="0.2">
      <c r="E2542" t="e">
        <f>#REF!</f>
        <v>#REF!</v>
      </c>
      <c r="F2542">
        <v>3493</v>
      </c>
    </row>
    <row r="2543" spans="5:6" x14ac:dyDescent="0.2">
      <c r="E2543" t="e">
        <f>#REF!</f>
        <v>#REF!</v>
      </c>
      <c r="F2543">
        <v>3494</v>
      </c>
    </row>
    <row r="2544" spans="5:6" x14ac:dyDescent="0.2">
      <c r="E2544" t="e">
        <f>#REF!</f>
        <v>#REF!</v>
      </c>
      <c r="F2544">
        <v>3495</v>
      </c>
    </row>
    <row r="2545" spans="5:6" x14ac:dyDescent="0.2">
      <c r="E2545" t="e">
        <f>#REF!</f>
        <v>#REF!</v>
      </c>
      <c r="F2545">
        <v>3496</v>
      </c>
    </row>
    <row r="2546" spans="5:6" x14ac:dyDescent="0.2">
      <c r="E2546" t="e">
        <f>#REF!</f>
        <v>#REF!</v>
      </c>
      <c r="F2546">
        <v>3497</v>
      </c>
    </row>
    <row r="2547" spans="5:6" x14ac:dyDescent="0.2">
      <c r="E2547" t="e">
        <f>#REF!</f>
        <v>#REF!</v>
      </c>
      <c r="F2547">
        <v>3498</v>
      </c>
    </row>
    <row r="2548" spans="5:6" x14ac:dyDescent="0.2">
      <c r="E2548" t="e">
        <f>#REF!</f>
        <v>#REF!</v>
      </c>
      <c r="F2548">
        <v>3499</v>
      </c>
    </row>
    <row r="2549" spans="5:6" x14ac:dyDescent="0.2">
      <c r="E2549" t="e">
        <f>#REF!</f>
        <v>#REF!</v>
      </c>
      <c r="F2549">
        <v>3503</v>
      </c>
    </row>
    <row r="2550" spans="5:6" x14ac:dyDescent="0.2">
      <c r="E2550" t="e">
        <f>#REF!</f>
        <v>#REF!</v>
      </c>
      <c r="F2550">
        <v>3504</v>
      </c>
    </row>
    <row r="2551" spans="5:6" x14ac:dyDescent="0.2">
      <c r="E2551" t="e">
        <f>#REF!</f>
        <v>#REF!</v>
      </c>
      <c r="F2551">
        <v>3505</v>
      </c>
    </row>
    <row r="2552" spans="5:6" x14ac:dyDescent="0.2">
      <c r="E2552" t="e">
        <f>#REF!</f>
        <v>#REF!</v>
      </c>
      <c r="F2552">
        <v>3506</v>
      </c>
    </row>
    <row r="2553" spans="5:6" x14ac:dyDescent="0.2">
      <c r="E2553" t="e">
        <f>#REF!</f>
        <v>#REF!</v>
      </c>
      <c r="F2553">
        <v>3507</v>
      </c>
    </row>
    <row r="2554" spans="5:6" x14ac:dyDescent="0.2">
      <c r="E2554" t="e">
        <f>#REF!</f>
        <v>#REF!</v>
      </c>
      <c r="F2554">
        <v>3508</v>
      </c>
    </row>
    <row r="2555" spans="5:6" x14ac:dyDescent="0.2">
      <c r="E2555" t="e">
        <f>#REF!</f>
        <v>#REF!</v>
      </c>
      <c r="F2555">
        <v>3509</v>
      </c>
    </row>
    <row r="2556" spans="5:6" x14ac:dyDescent="0.2">
      <c r="E2556" t="e">
        <f>#REF!</f>
        <v>#REF!</v>
      </c>
      <c r="F2556">
        <v>3510</v>
      </c>
    </row>
    <row r="2557" spans="5:6" x14ac:dyDescent="0.2">
      <c r="E2557" t="e">
        <f>#REF!</f>
        <v>#REF!</v>
      </c>
      <c r="F2557">
        <v>3511</v>
      </c>
    </row>
    <row r="2558" spans="5:6" x14ac:dyDescent="0.2">
      <c r="E2558" t="e">
        <f>#REF!</f>
        <v>#REF!</v>
      </c>
      <c r="F2558">
        <v>3512</v>
      </c>
    </row>
    <row r="2559" spans="5:6" x14ac:dyDescent="0.2">
      <c r="E2559" t="e">
        <f>#REF!</f>
        <v>#REF!</v>
      </c>
      <c r="F2559">
        <v>3516</v>
      </c>
    </row>
    <row r="2560" spans="5:6" x14ac:dyDescent="0.2">
      <c r="E2560" t="e">
        <f>#REF!</f>
        <v>#REF!</v>
      </c>
      <c r="F2560">
        <v>3517</v>
      </c>
    </row>
    <row r="2561" spans="5:6" x14ac:dyDescent="0.2">
      <c r="E2561" t="e">
        <f>#REF!</f>
        <v>#REF!</v>
      </c>
      <c r="F2561">
        <v>3518</v>
      </c>
    </row>
    <row r="2562" spans="5:6" x14ac:dyDescent="0.2">
      <c r="E2562" t="e">
        <f>#REF!</f>
        <v>#REF!</v>
      </c>
      <c r="F2562">
        <v>3519</v>
      </c>
    </row>
    <row r="2563" spans="5:6" x14ac:dyDescent="0.2">
      <c r="E2563" t="e">
        <f>#REF!</f>
        <v>#REF!</v>
      </c>
      <c r="F2563">
        <v>3520</v>
      </c>
    </row>
    <row r="2564" spans="5:6" x14ac:dyDescent="0.2">
      <c r="E2564" t="e">
        <f>#REF!</f>
        <v>#REF!</v>
      </c>
      <c r="F2564">
        <v>3521</v>
      </c>
    </row>
    <row r="2565" spans="5:6" x14ac:dyDescent="0.2">
      <c r="E2565" t="e">
        <f>#REF!</f>
        <v>#REF!</v>
      </c>
      <c r="F2565">
        <v>3522</v>
      </c>
    </row>
    <row r="2566" spans="5:6" x14ac:dyDescent="0.2">
      <c r="E2566" t="e">
        <f>#REF!</f>
        <v>#REF!</v>
      </c>
      <c r="F2566">
        <v>3523</v>
      </c>
    </row>
    <row r="2567" spans="5:6" x14ac:dyDescent="0.2">
      <c r="E2567" t="e">
        <f>#REF!</f>
        <v>#REF!</v>
      </c>
      <c r="F2567">
        <v>3524</v>
      </c>
    </row>
    <row r="2568" spans="5:6" x14ac:dyDescent="0.2">
      <c r="E2568" t="e">
        <f>#REF!</f>
        <v>#REF!</v>
      </c>
      <c r="F2568">
        <v>3525</v>
      </c>
    </row>
    <row r="2569" spans="5:6" x14ac:dyDescent="0.2">
      <c r="E2569" t="e">
        <f>#REF!</f>
        <v>#REF!</v>
      </c>
      <c r="F2569">
        <v>3529</v>
      </c>
    </row>
    <row r="2570" spans="5:6" x14ac:dyDescent="0.2">
      <c r="E2570" t="e">
        <f>#REF!</f>
        <v>#REF!</v>
      </c>
      <c r="F2570">
        <v>3530</v>
      </c>
    </row>
    <row r="2571" spans="5:6" x14ac:dyDescent="0.2">
      <c r="E2571" t="e">
        <f>#REF!</f>
        <v>#REF!</v>
      </c>
      <c r="F2571">
        <v>3531</v>
      </c>
    </row>
    <row r="2572" spans="5:6" x14ac:dyDescent="0.2">
      <c r="E2572" t="e">
        <f>#REF!</f>
        <v>#REF!</v>
      </c>
      <c r="F2572">
        <v>3532</v>
      </c>
    </row>
    <row r="2573" spans="5:6" x14ac:dyDescent="0.2">
      <c r="E2573" t="e">
        <f>#REF!</f>
        <v>#REF!</v>
      </c>
      <c r="F2573">
        <v>3533</v>
      </c>
    </row>
    <row r="2574" spans="5:6" x14ac:dyDescent="0.2">
      <c r="E2574" t="e">
        <f>#REF!</f>
        <v>#REF!</v>
      </c>
      <c r="F2574">
        <v>3534</v>
      </c>
    </row>
    <row r="2575" spans="5:6" x14ac:dyDescent="0.2">
      <c r="E2575" t="e">
        <f>#REF!</f>
        <v>#REF!</v>
      </c>
      <c r="F2575">
        <v>3535</v>
      </c>
    </row>
    <row r="2576" spans="5:6" x14ac:dyDescent="0.2">
      <c r="E2576" t="e">
        <f>#REF!</f>
        <v>#REF!</v>
      </c>
      <c r="F2576">
        <v>3536</v>
      </c>
    </row>
    <row r="2577" spans="5:6" x14ac:dyDescent="0.2">
      <c r="E2577" t="e">
        <f>#REF!</f>
        <v>#REF!</v>
      </c>
      <c r="F2577">
        <v>3537</v>
      </c>
    </row>
    <row r="2578" spans="5:6" x14ac:dyDescent="0.2">
      <c r="E2578" t="e">
        <f>#REF!</f>
        <v>#REF!</v>
      </c>
      <c r="F2578">
        <v>3538</v>
      </c>
    </row>
    <row r="2579" spans="5:6" x14ac:dyDescent="0.2">
      <c r="E2579" t="e">
        <f>#REF!</f>
        <v>#REF!</v>
      </c>
      <c r="F2579">
        <v>3542</v>
      </c>
    </row>
    <row r="2580" spans="5:6" x14ac:dyDescent="0.2">
      <c r="E2580" t="e">
        <f>#REF!</f>
        <v>#REF!</v>
      </c>
      <c r="F2580">
        <v>3543</v>
      </c>
    </row>
    <row r="2581" spans="5:6" x14ac:dyDescent="0.2">
      <c r="E2581" t="e">
        <f>#REF!</f>
        <v>#REF!</v>
      </c>
      <c r="F2581">
        <v>3544</v>
      </c>
    </row>
    <row r="2582" spans="5:6" x14ac:dyDescent="0.2">
      <c r="E2582" t="e">
        <f>#REF!</f>
        <v>#REF!</v>
      </c>
      <c r="F2582">
        <v>3545</v>
      </c>
    </row>
    <row r="2583" spans="5:6" x14ac:dyDescent="0.2">
      <c r="E2583" t="e">
        <f>#REF!</f>
        <v>#REF!</v>
      </c>
      <c r="F2583">
        <v>3546</v>
      </c>
    </row>
    <row r="2584" spans="5:6" x14ac:dyDescent="0.2">
      <c r="E2584" t="e">
        <f>#REF!</f>
        <v>#REF!</v>
      </c>
      <c r="F2584">
        <v>3547</v>
      </c>
    </row>
    <row r="2585" spans="5:6" x14ac:dyDescent="0.2">
      <c r="E2585" t="e">
        <f>#REF!</f>
        <v>#REF!</v>
      </c>
      <c r="F2585">
        <v>3548</v>
      </c>
    </row>
    <row r="2586" spans="5:6" x14ac:dyDescent="0.2">
      <c r="E2586" t="e">
        <f>#REF!</f>
        <v>#REF!</v>
      </c>
      <c r="F2586">
        <v>3549</v>
      </c>
    </row>
    <row r="2587" spans="5:6" x14ac:dyDescent="0.2">
      <c r="E2587" t="e">
        <f>#REF!</f>
        <v>#REF!</v>
      </c>
      <c r="F2587">
        <v>3550</v>
      </c>
    </row>
    <row r="2588" spans="5:6" x14ac:dyDescent="0.2">
      <c r="E2588" t="e">
        <f>#REF!</f>
        <v>#REF!</v>
      </c>
      <c r="F2588">
        <v>3551</v>
      </c>
    </row>
    <row r="2589" spans="5:6" x14ac:dyDescent="0.2">
      <c r="E2589" t="e">
        <f>#REF!</f>
        <v>#REF!</v>
      </c>
      <c r="F2589">
        <v>3555</v>
      </c>
    </row>
    <row r="2590" spans="5:6" x14ac:dyDescent="0.2">
      <c r="E2590" t="e">
        <f>#REF!</f>
        <v>#REF!</v>
      </c>
      <c r="F2590">
        <v>3556</v>
      </c>
    </row>
    <row r="2591" spans="5:6" x14ac:dyDescent="0.2">
      <c r="E2591" t="e">
        <f>#REF!</f>
        <v>#REF!</v>
      </c>
      <c r="F2591">
        <v>3557</v>
      </c>
    </row>
    <row r="2592" spans="5:6" x14ac:dyDescent="0.2">
      <c r="E2592" t="e">
        <f>#REF!</f>
        <v>#REF!</v>
      </c>
      <c r="F2592">
        <v>3558</v>
      </c>
    </row>
    <row r="2593" spans="5:6" x14ac:dyDescent="0.2">
      <c r="E2593" t="e">
        <f>#REF!</f>
        <v>#REF!</v>
      </c>
      <c r="F2593">
        <v>3559</v>
      </c>
    </row>
    <row r="2594" spans="5:6" x14ac:dyDescent="0.2">
      <c r="E2594" t="e">
        <f>#REF!</f>
        <v>#REF!</v>
      </c>
      <c r="F2594">
        <v>3560</v>
      </c>
    </row>
    <row r="2595" spans="5:6" x14ac:dyDescent="0.2">
      <c r="E2595" t="e">
        <f>#REF!</f>
        <v>#REF!</v>
      </c>
      <c r="F2595">
        <v>3561</v>
      </c>
    </row>
    <row r="2596" spans="5:6" x14ac:dyDescent="0.2">
      <c r="E2596" t="e">
        <f>#REF!</f>
        <v>#REF!</v>
      </c>
      <c r="F2596">
        <v>3562</v>
      </c>
    </row>
    <row r="2597" spans="5:6" x14ac:dyDescent="0.2">
      <c r="E2597" t="e">
        <f>#REF!</f>
        <v>#REF!</v>
      </c>
      <c r="F2597">
        <v>3563</v>
      </c>
    </row>
    <row r="2598" spans="5:6" x14ac:dyDescent="0.2">
      <c r="E2598" t="e">
        <f>#REF!</f>
        <v>#REF!</v>
      </c>
      <c r="F2598">
        <v>3564</v>
      </c>
    </row>
    <row r="2599" spans="5:6" x14ac:dyDescent="0.2">
      <c r="E2599" t="e">
        <f>#REF!</f>
        <v>#REF!</v>
      </c>
      <c r="F2599">
        <v>3568</v>
      </c>
    </row>
    <row r="2600" spans="5:6" x14ac:dyDescent="0.2">
      <c r="E2600" t="e">
        <f>#REF!</f>
        <v>#REF!</v>
      </c>
      <c r="F2600">
        <v>3569</v>
      </c>
    </row>
    <row r="2601" spans="5:6" x14ac:dyDescent="0.2">
      <c r="E2601" t="e">
        <f>#REF!</f>
        <v>#REF!</v>
      </c>
      <c r="F2601">
        <v>3570</v>
      </c>
    </row>
    <row r="2602" spans="5:6" x14ac:dyDescent="0.2">
      <c r="E2602" t="e">
        <f>#REF!</f>
        <v>#REF!</v>
      </c>
      <c r="F2602">
        <v>3571</v>
      </c>
    </row>
    <row r="2603" spans="5:6" x14ac:dyDescent="0.2">
      <c r="E2603" t="e">
        <f>#REF!</f>
        <v>#REF!</v>
      </c>
      <c r="F2603">
        <v>3572</v>
      </c>
    </row>
    <row r="2604" spans="5:6" x14ac:dyDescent="0.2">
      <c r="E2604" t="e">
        <f>#REF!</f>
        <v>#REF!</v>
      </c>
      <c r="F2604">
        <v>3573</v>
      </c>
    </row>
    <row r="2605" spans="5:6" x14ac:dyDescent="0.2">
      <c r="E2605" t="e">
        <f>#REF!</f>
        <v>#REF!</v>
      </c>
      <c r="F2605">
        <v>3574</v>
      </c>
    </row>
    <row r="2606" spans="5:6" x14ac:dyDescent="0.2">
      <c r="E2606" t="e">
        <f>#REF!</f>
        <v>#REF!</v>
      </c>
      <c r="F2606">
        <v>3575</v>
      </c>
    </row>
    <row r="2607" spans="5:6" x14ac:dyDescent="0.2">
      <c r="E2607" t="e">
        <f>#REF!</f>
        <v>#REF!</v>
      </c>
      <c r="F2607">
        <v>3576</v>
      </c>
    </row>
    <row r="2608" spans="5:6" x14ac:dyDescent="0.2">
      <c r="E2608" t="e">
        <f>#REF!</f>
        <v>#REF!</v>
      </c>
      <c r="F2608">
        <v>3577</v>
      </c>
    </row>
    <row r="2609" spans="5:6" x14ac:dyDescent="0.2">
      <c r="E2609" t="e">
        <f>#REF!</f>
        <v>#REF!</v>
      </c>
      <c r="F2609">
        <v>3581</v>
      </c>
    </row>
    <row r="2610" spans="5:6" x14ac:dyDescent="0.2">
      <c r="E2610" t="e">
        <f>#REF!</f>
        <v>#REF!</v>
      </c>
      <c r="F2610">
        <v>3582</v>
      </c>
    </row>
    <row r="2611" spans="5:6" x14ac:dyDescent="0.2">
      <c r="E2611" t="e">
        <f>#REF!</f>
        <v>#REF!</v>
      </c>
      <c r="F2611">
        <v>3583</v>
      </c>
    </row>
    <row r="2612" spans="5:6" x14ac:dyDescent="0.2">
      <c r="E2612" t="e">
        <f>#REF!</f>
        <v>#REF!</v>
      </c>
      <c r="F2612">
        <v>3584</v>
      </c>
    </row>
    <row r="2613" spans="5:6" x14ac:dyDescent="0.2">
      <c r="E2613" t="e">
        <f>#REF!</f>
        <v>#REF!</v>
      </c>
      <c r="F2613">
        <v>3585</v>
      </c>
    </row>
    <row r="2614" spans="5:6" x14ac:dyDescent="0.2">
      <c r="E2614" t="e">
        <f>#REF!</f>
        <v>#REF!</v>
      </c>
      <c r="F2614">
        <v>3586</v>
      </c>
    </row>
    <row r="2615" spans="5:6" x14ac:dyDescent="0.2">
      <c r="E2615" t="e">
        <f>#REF!</f>
        <v>#REF!</v>
      </c>
      <c r="F2615">
        <v>3587</v>
      </c>
    </row>
    <row r="2616" spans="5:6" x14ac:dyDescent="0.2">
      <c r="E2616" t="e">
        <f>#REF!</f>
        <v>#REF!</v>
      </c>
      <c r="F2616">
        <v>3588</v>
      </c>
    </row>
    <row r="2617" spans="5:6" x14ac:dyDescent="0.2">
      <c r="E2617" t="e">
        <f>#REF!</f>
        <v>#REF!</v>
      </c>
      <c r="F2617">
        <v>3589</v>
      </c>
    </row>
    <row r="2618" spans="5:6" x14ac:dyDescent="0.2">
      <c r="E2618" t="e">
        <f>#REF!</f>
        <v>#REF!</v>
      </c>
      <c r="F2618">
        <v>3590</v>
      </c>
    </row>
    <row r="2619" spans="5:6" x14ac:dyDescent="0.2">
      <c r="E2619" t="e">
        <f>#REF!</f>
        <v>#REF!</v>
      </c>
      <c r="F2619">
        <v>3594</v>
      </c>
    </row>
    <row r="2620" spans="5:6" x14ac:dyDescent="0.2">
      <c r="E2620" t="e">
        <f>#REF!</f>
        <v>#REF!</v>
      </c>
      <c r="F2620">
        <v>3595</v>
      </c>
    </row>
    <row r="2621" spans="5:6" x14ac:dyDescent="0.2">
      <c r="E2621" t="e">
        <f>#REF!</f>
        <v>#REF!</v>
      </c>
      <c r="F2621">
        <v>3596</v>
      </c>
    </row>
    <row r="2622" spans="5:6" x14ac:dyDescent="0.2">
      <c r="E2622" t="e">
        <f>#REF!</f>
        <v>#REF!</v>
      </c>
      <c r="F2622">
        <v>3597</v>
      </c>
    </row>
    <row r="2623" spans="5:6" x14ac:dyDescent="0.2">
      <c r="E2623" t="e">
        <f>#REF!</f>
        <v>#REF!</v>
      </c>
      <c r="F2623">
        <v>3598</v>
      </c>
    </row>
    <row r="2624" spans="5:6" x14ac:dyDescent="0.2">
      <c r="E2624" t="e">
        <f>#REF!</f>
        <v>#REF!</v>
      </c>
      <c r="F2624">
        <v>3599</v>
      </c>
    </row>
    <row r="2625" spans="5:6" x14ac:dyDescent="0.2">
      <c r="E2625" t="e">
        <f>#REF!</f>
        <v>#REF!</v>
      </c>
      <c r="F2625">
        <v>3600</v>
      </c>
    </row>
    <row r="2626" spans="5:6" x14ac:dyDescent="0.2">
      <c r="E2626" t="e">
        <f>#REF!</f>
        <v>#REF!</v>
      </c>
      <c r="F2626">
        <v>3601</v>
      </c>
    </row>
    <row r="2627" spans="5:6" x14ac:dyDescent="0.2">
      <c r="E2627" t="e">
        <f>#REF!</f>
        <v>#REF!</v>
      </c>
      <c r="F2627">
        <v>3602</v>
      </c>
    </row>
    <row r="2628" spans="5:6" x14ac:dyDescent="0.2">
      <c r="E2628" t="e">
        <f>#REF!</f>
        <v>#REF!</v>
      </c>
      <c r="F2628">
        <v>3603</v>
      </c>
    </row>
    <row r="2629" spans="5:6" x14ac:dyDescent="0.2">
      <c r="E2629" t="e">
        <f>#REF!</f>
        <v>#REF!</v>
      </c>
      <c r="F2629">
        <v>3607</v>
      </c>
    </row>
    <row r="2630" spans="5:6" x14ac:dyDescent="0.2">
      <c r="E2630" t="e">
        <f>#REF!</f>
        <v>#REF!</v>
      </c>
      <c r="F2630">
        <v>3608</v>
      </c>
    </row>
    <row r="2631" spans="5:6" x14ac:dyDescent="0.2">
      <c r="E2631" t="e">
        <f>#REF!</f>
        <v>#REF!</v>
      </c>
      <c r="F2631">
        <v>3609</v>
      </c>
    </row>
    <row r="2632" spans="5:6" x14ac:dyDescent="0.2">
      <c r="E2632" t="e">
        <f>#REF!</f>
        <v>#REF!</v>
      </c>
      <c r="F2632">
        <v>3610</v>
      </c>
    </row>
    <row r="2633" spans="5:6" x14ac:dyDescent="0.2">
      <c r="E2633" t="e">
        <f>#REF!</f>
        <v>#REF!</v>
      </c>
      <c r="F2633">
        <v>3611</v>
      </c>
    </row>
    <row r="2634" spans="5:6" x14ac:dyDescent="0.2">
      <c r="E2634" t="e">
        <f>#REF!</f>
        <v>#REF!</v>
      </c>
      <c r="F2634">
        <v>3612</v>
      </c>
    </row>
    <row r="2635" spans="5:6" x14ac:dyDescent="0.2">
      <c r="E2635" t="e">
        <f>#REF!</f>
        <v>#REF!</v>
      </c>
      <c r="F2635">
        <v>3613</v>
      </c>
    </row>
    <row r="2636" spans="5:6" x14ac:dyDescent="0.2">
      <c r="E2636" t="e">
        <f>#REF!</f>
        <v>#REF!</v>
      </c>
      <c r="F2636">
        <v>3614</v>
      </c>
    </row>
    <row r="2637" spans="5:6" x14ac:dyDescent="0.2">
      <c r="E2637" t="e">
        <f>#REF!</f>
        <v>#REF!</v>
      </c>
      <c r="F2637">
        <v>3615</v>
      </c>
    </row>
    <row r="2638" spans="5:6" x14ac:dyDescent="0.2">
      <c r="E2638" t="e">
        <f>#REF!</f>
        <v>#REF!</v>
      </c>
      <c r="F2638">
        <v>3616</v>
      </c>
    </row>
    <row r="2639" spans="5:6" x14ac:dyDescent="0.2">
      <c r="E2639" t="e">
        <f>#REF!</f>
        <v>#REF!</v>
      </c>
      <c r="F2639">
        <v>3620</v>
      </c>
    </row>
    <row r="2640" spans="5:6" x14ac:dyDescent="0.2">
      <c r="E2640" t="e">
        <f>#REF!</f>
        <v>#REF!</v>
      </c>
      <c r="F2640">
        <v>3621</v>
      </c>
    </row>
    <row r="2641" spans="5:6" x14ac:dyDescent="0.2">
      <c r="E2641" t="e">
        <f>#REF!</f>
        <v>#REF!</v>
      </c>
      <c r="F2641">
        <v>3622</v>
      </c>
    </row>
    <row r="2642" spans="5:6" x14ac:dyDescent="0.2">
      <c r="E2642" t="e">
        <f>#REF!</f>
        <v>#REF!</v>
      </c>
      <c r="F2642">
        <v>3623</v>
      </c>
    </row>
    <row r="2643" spans="5:6" x14ac:dyDescent="0.2">
      <c r="E2643" t="e">
        <f>#REF!</f>
        <v>#REF!</v>
      </c>
      <c r="F2643">
        <v>3624</v>
      </c>
    </row>
    <row r="2644" spans="5:6" x14ac:dyDescent="0.2">
      <c r="E2644" t="e">
        <f>#REF!</f>
        <v>#REF!</v>
      </c>
      <c r="F2644">
        <v>3625</v>
      </c>
    </row>
    <row r="2645" spans="5:6" x14ac:dyDescent="0.2">
      <c r="E2645" t="e">
        <f>#REF!</f>
        <v>#REF!</v>
      </c>
      <c r="F2645">
        <v>3626</v>
      </c>
    </row>
    <row r="2646" spans="5:6" x14ac:dyDescent="0.2">
      <c r="E2646" t="e">
        <f>#REF!</f>
        <v>#REF!</v>
      </c>
      <c r="F2646">
        <v>3627</v>
      </c>
    </row>
    <row r="2647" spans="5:6" x14ac:dyDescent="0.2">
      <c r="E2647" t="e">
        <f>#REF!</f>
        <v>#REF!</v>
      </c>
      <c r="F2647">
        <v>3628</v>
      </c>
    </row>
    <row r="2648" spans="5:6" x14ac:dyDescent="0.2">
      <c r="E2648" t="e">
        <f>#REF!</f>
        <v>#REF!</v>
      </c>
      <c r="F2648">
        <v>3629</v>
      </c>
    </row>
    <row r="2649" spans="5:6" x14ac:dyDescent="0.2">
      <c r="E2649" t="e">
        <f>#REF!</f>
        <v>#REF!</v>
      </c>
      <c r="F2649">
        <v>3633</v>
      </c>
    </row>
    <row r="2650" spans="5:6" x14ac:dyDescent="0.2">
      <c r="E2650" t="e">
        <f>#REF!</f>
        <v>#REF!</v>
      </c>
      <c r="F2650">
        <v>3634</v>
      </c>
    </row>
    <row r="2651" spans="5:6" x14ac:dyDescent="0.2">
      <c r="E2651" t="e">
        <f>#REF!</f>
        <v>#REF!</v>
      </c>
      <c r="F2651">
        <v>3635</v>
      </c>
    </row>
    <row r="2652" spans="5:6" x14ac:dyDescent="0.2">
      <c r="E2652" t="e">
        <f>#REF!</f>
        <v>#REF!</v>
      </c>
      <c r="F2652">
        <v>3636</v>
      </c>
    </row>
    <row r="2653" spans="5:6" x14ac:dyDescent="0.2">
      <c r="E2653" t="e">
        <f>#REF!</f>
        <v>#REF!</v>
      </c>
      <c r="F2653">
        <v>3637</v>
      </c>
    </row>
    <row r="2654" spans="5:6" x14ac:dyDescent="0.2">
      <c r="E2654" t="e">
        <f>#REF!</f>
        <v>#REF!</v>
      </c>
      <c r="F2654">
        <v>3638</v>
      </c>
    </row>
    <row r="2655" spans="5:6" x14ac:dyDescent="0.2">
      <c r="E2655" t="e">
        <f>#REF!</f>
        <v>#REF!</v>
      </c>
      <c r="F2655">
        <v>3639</v>
      </c>
    </row>
    <row r="2656" spans="5:6" x14ac:dyDescent="0.2">
      <c r="E2656" t="e">
        <f>#REF!</f>
        <v>#REF!</v>
      </c>
      <c r="F2656">
        <v>3640</v>
      </c>
    </row>
    <row r="2657" spans="5:6" x14ac:dyDescent="0.2">
      <c r="E2657" t="e">
        <f>#REF!</f>
        <v>#REF!</v>
      </c>
      <c r="F2657">
        <v>3641</v>
      </c>
    </row>
    <row r="2658" spans="5:6" x14ac:dyDescent="0.2">
      <c r="E2658" t="e">
        <f>#REF!</f>
        <v>#REF!</v>
      </c>
      <c r="F2658">
        <v>3642</v>
      </c>
    </row>
    <row r="2659" spans="5:6" x14ac:dyDescent="0.2">
      <c r="E2659" t="e">
        <f>#REF!</f>
        <v>#REF!</v>
      </c>
      <c r="F2659">
        <v>3646</v>
      </c>
    </row>
    <row r="2660" spans="5:6" x14ac:dyDescent="0.2">
      <c r="E2660" t="e">
        <f>#REF!</f>
        <v>#REF!</v>
      </c>
      <c r="F2660">
        <v>3647</v>
      </c>
    </row>
    <row r="2661" spans="5:6" x14ac:dyDescent="0.2">
      <c r="E2661" t="e">
        <f>#REF!</f>
        <v>#REF!</v>
      </c>
      <c r="F2661">
        <v>3648</v>
      </c>
    </row>
    <row r="2662" spans="5:6" x14ac:dyDescent="0.2">
      <c r="E2662" t="e">
        <f>#REF!</f>
        <v>#REF!</v>
      </c>
      <c r="F2662">
        <v>3649</v>
      </c>
    </row>
    <row r="2663" spans="5:6" x14ac:dyDescent="0.2">
      <c r="E2663" t="e">
        <f>#REF!</f>
        <v>#REF!</v>
      </c>
      <c r="F2663">
        <v>3650</v>
      </c>
    </row>
    <row r="2664" spans="5:6" x14ac:dyDescent="0.2">
      <c r="E2664" t="e">
        <f>#REF!</f>
        <v>#REF!</v>
      </c>
      <c r="F2664">
        <v>3651</v>
      </c>
    </row>
    <row r="2665" spans="5:6" x14ac:dyDescent="0.2">
      <c r="E2665" t="e">
        <f>#REF!</f>
        <v>#REF!</v>
      </c>
      <c r="F2665">
        <v>3652</v>
      </c>
    </row>
    <row r="2666" spans="5:6" x14ac:dyDescent="0.2">
      <c r="E2666" t="e">
        <f>#REF!</f>
        <v>#REF!</v>
      </c>
      <c r="F2666">
        <v>3653</v>
      </c>
    </row>
    <row r="2667" spans="5:6" x14ac:dyDescent="0.2">
      <c r="E2667" t="e">
        <f>#REF!</f>
        <v>#REF!</v>
      </c>
      <c r="F2667">
        <v>3654</v>
      </c>
    </row>
    <row r="2668" spans="5:6" x14ac:dyDescent="0.2">
      <c r="E2668" t="e">
        <f>#REF!</f>
        <v>#REF!</v>
      </c>
      <c r="F2668">
        <v>3655</v>
      </c>
    </row>
    <row r="2669" spans="5:6" x14ac:dyDescent="0.2">
      <c r="E2669" t="e">
        <f>#REF!</f>
        <v>#REF!</v>
      </c>
      <c r="F2669">
        <v>3659</v>
      </c>
    </row>
    <row r="2670" spans="5:6" x14ac:dyDescent="0.2">
      <c r="E2670" t="e">
        <f>#REF!</f>
        <v>#REF!</v>
      </c>
      <c r="F2670">
        <v>3660</v>
      </c>
    </row>
    <row r="2671" spans="5:6" x14ac:dyDescent="0.2">
      <c r="E2671" t="e">
        <f>#REF!</f>
        <v>#REF!</v>
      </c>
      <c r="F2671">
        <v>3661</v>
      </c>
    </row>
    <row r="2672" spans="5:6" x14ac:dyDescent="0.2">
      <c r="E2672" t="e">
        <f>#REF!</f>
        <v>#REF!</v>
      </c>
      <c r="F2672">
        <v>3662</v>
      </c>
    </row>
    <row r="2673" spans="5:6" x14ac:dyDescent="0.2">
      <c r="E2673" t="e">
        <f>#REF!</f>
        <v>#REF!</v>
      </c>
      <c r="F2673">
        <v>3663</v>
      </c>
    </row>
    <row r="2674" spans="5:6" x14ac:dyDescent="0.2">
      <c r="E2674" t="e">
        <f>#REF!</f>
        <v>#REF!</v>
      </c>
      <c r="F2674">
        <v>3664</v>
      </c>
    </row>
    <row r="2675" spans="5:6" x14ac:dyDescent="0.2">
      <c r="E2675" t="e">
        <f>#REF!</f>
        <v>#REF!</v>
      </c>
      <c r="F2675">
        <v>3665</v>
      </c>
    </row>
    <row r="2676" spans="5:6" x14ac:dyDescent="0.2">
      <c r="E2676" t="e">
        <f>#REF!</f>
        <v>#REF!</v>
      </c>
      <c r="F2676">
        <v>3666</v>
      </c>
    </row>
    <row r="2677" spans="5:6" x14ac:dyDescent="0.2">
      <c r="E2677" t="e">
        <f>#REF!</f>
        <v>#REF!</v>
      </c>
      <c r="F2677">
        <v>3667</v>
      </c>
    </row>
    <row r="2678" spans="5:6" x14ac:dyDescent="0.2">
      <c r="E2678" t="e">
        <f>#REF!</f>
        <v>#REF!</v>
      </c>
      <c r="F2678">
        <v>3668</v>
      </c>
    </row>
    <row r="2679" spans="5:6" x14ac:dyDescent="0.2">
      <c r="E2679" t="e">
        <f>#REF!</f>
        <v>#REF!</v>
      </c>
      <c r="F2679">
        <v>3672</v>
      </c>
    </row>
    <row r="2680" spans="5:6" x14ac:dyDescent="0.2">
      <c r="E2680" t="e">
        <f>#REF!</f>
        <v>#REF!</v>
      </c>
      <c r="F2680">
        <v>3673</v>
      </c>
    </row>
    <row r="2681" spans="5:6" x14ac:dyDescent="0.2">
      <c r="E2681" t="e">
        <f>#REF!</f>
        <v>#REF!</v>
      </c>
      <c r="F2681">
        <v>3674</v>
      </c>
    </row>
    <row r="2682" spans="5:6" x14ac:dyDescent="0.2">
      <c r="E2682" t="e">
        <f>#REF!</f>
        <v>#REF!</v>
      </c>
      <c r="F2682">
        <v>3675</v>
      </c>
    </row>
    <row r="2683" spans="5:6" x14ac:dyDescent="0.2">
      <c r="E2683" t="e">
        <f>#REF!</f>
        <v>#REF!</v>
      </c>
      <c r="F2683">
        <v>3676</v>
      </c>
    </row>
    <row r="2684" spans="5:6" x14ac:dyDescent="0.2">
      <c r="E2684" t="e">
        <f>#REF!</f>
        <v>#REF!</v>
      </c>
      <c r="F2684">
        <v>3677</v>
      </c>
    </row>
    <row r="2685" spans="5:6" x14ac:dyDescent="0.2">
      <c r="E2685" t="e">
        <f>#REF!</f>
        <v>#REF!</v>
      </c>
      <c r="F2685">
        <v>3678</v>
      </c>
    </row>
    <row r="2686" spans="5:6" x14ac:dyDescent="0.2">
      <c r="E2686" t="e">
        <f>#REF!</f>
        <v>#REF!</v>
      </c>
      <c r="F2686">
        <v>3679</v>
      </c>
    </row>
    <row r="2687" spans="5:6" x14ac:dyDescent="0.2">
      <c r="E2687" t="e">
        <f>#REF!</f>
        <v>#REF!</v>
      </c>
      <c r="F2687">
        <v>3680</v>
      </c>
    </row>
    <row r="2688" spans="5:6" x14ac:dyDescent="0.2">
      <c r="E2688" t="e">
        <f>#REF!</f>
        <v>#REF!</v>
      </c>
      <c r="F2688">
        <v>3681</v>
      </c>
    </row>
    <row r="2689" spans="5:6" x14ac:dyDescent="0.2">
      <c r="E2689" t="e">
        <f>#REF!</f>
        <v>#REF!</v>
      </c>
      <c r="F2689">
        <v>3685</v>
      </c>
    </row>
    <row r="2690" spans="5:6" x14ac:dyDescent="0.2">
      <c r="E2690" t="e">
        <f>#REF!</f>
        <v>#REF!</v>
      </c>
      <c r="F2690">
        <v>3686</v>
      </c>
    </row>
    <row r="2691" spans="5:6" x14ac:dyDescent="0.2">
      <c r="E2691" t="e">
        <f>#REF!</f>
        <v>#REF!</v>
      </c>
      <c r="F2691">
        <v>3687</v>
      </c>
    </row>
    <row r="2692" spans="5:6" x14ac:dyDescent="0.2">
      <c r="E2692" t="e">
        <f>#REF!</f>
        <v>#REF!</v>
      </c>
      <c r="F2692">
        <v>3688</v>
      </c>
    </row>
    <row r="2693" spans="5:6" x14ac:dyDescent="0.2">
      <c r="E2693" t="e">
        <f>#REF!</f>
        <v>#REF!</v>
      </c>
      <c r="F2693">
        <v>3689</v>
      </c>
    </row>
    <row r="2694" spans="5:6" x14ac:dyDescent="0.2">
      <c r="E2694" t="e">
        <f>#REF!</f>
        <v>#REF!</v>
      </c>
      <c r="F2694">
        <v>3690</v>
      </c>
    </row>
    <row r="2695" spans="5:6" x14ac:dyDescent="0.2">
      <c r="E2695" t="e">
        <f>#REF!</f>
        <v>#REF!</v>
      </c>
      <c r="F2695">
        <v>3691</v>
      </c>
    </row>
    <row r="2696" spans="5:6" x14ac:dyDescent="0.2">
      <c r="E2696" t="e">
        <f>#REF!</f>
        <v>#REF!</v>
      </c>
      <c r="F2696">
        <v>3692</v>
      </c>
    </row>
    <row r="2697" spans="5:6" x14ac:dyDescent="0.2">
      <c r="E2697" t="e">
        <f>#REF!</f>
        <v>#REF!</v>
      </c>
      <c r="F2697">
        <v>3693</v>
      </c>
    </row>
    <row r="2698" spans="5:6" x14ac:dyDescent="0.2">
      <c r="E2698" t="e">
        <f>#REF!</f>
        <v>#REF!</v>
      </c>
      <c r="F2698">
        <v>3694</v>
      </c>
    </row>
    <row r="2699" spans="5:6" x14ac:dyDescent="0.2">
      <c r="E2699" t="e">
        <f>#REF!</f>
        <v>#REF!</v>
      </c>
      <c r="F2699">
        <v>3698</v>
      </c>
    </row>
    <row r="2700" spans="5:6" x14ac:dyDescent="0.2">
      <c r="E2700" t="e">
        <f>#REF!</f>
        <v>#REF!</v>
      </c>
      <c r="F2700">
        <v>3699</v>
      </c>
    </row>
    <row r="2701" spans="5:6" x14ac:dyDescent="0.2">
      <c r="E2701" t="e">
        <f>#REF!</f>
        <v>#REF!</v>
      </c>
      <c r="F2701">
        <v>3700</v>
      </c>
    </row>
    <row r="2702" spans="5:6" x14ac:dyDescent="0.2">
      <c r="E2702" t="e">
        <f>#REF!</f>
        <v>#REF!</v>
      </c>
      <c r="F2702">
        <v>3701</v>
      </c>
    </row>
    <row r="2703" spans="5:6" x14ac:dyDescent="0.2">
      <c r="E2703" t="e">
        <f>#REF!</f>
        <v>#REF!</v>
      </c>
      <c r="F2703">
        <v>3702</v>
      </c>
    </row>
    <row r="2704" spans="5:6" x14ac:dyDescent="0.2">
      <c r="E2704" t="e">
        <f>#REF!</f>
        <v>#REF!</v>
      </c>
      <c r="F2704">
        <v>3703</v>
      </c>
    </row>
    <row r="2705" spans="5:6" x14ac:dyDescent="0.2">
      <c r="E2705" t="e">
        <f>#REF!</f>
        <v>#REF!</v>
      </c>
      <c r="F2705">
        <v>3704</v>
      </c>
    </row>
    <row r="2706" spans="5:6" x14ac:dyDescent="0.2">
      <c r="E2706" t="e">
        <f>#REF!</f>
        <v>#REF!</v>
      </c>
      <c r="F2706">
        <v>3705</v>
      </c>
    </row>
    <row r="2707" spans="5:6" x14ac:dyDescent="0.2">
      <c r="E2707" t="e">
        <f>#REF!</f>
        <v>#REF!</v>
      </c>
      <c r="F2707">
        <v>3706</v>
      </c>
    </row>
    <row r="2708" spans="5:6" x14ac:dyDescent="0.2">
      <c r="E2708" t="e">
        <f>#REF!</f>
        <v>#REF!</v>
      </c>
      <c r="F2708">
        <v>3707</v>
      </c>
    </row>
    <row r="2709" spans="5:6" x14ac:dyDescent="0.2">
      <c r="E2709" t="e">
        <f>#REF!</f>
        <v>#REF!</v>
      </c>
      <c r="F2709">
        <v>3711</v>
      </c>
    </row>
    <row r="2710" spans="5:6" x14ac:dyDescent="0.2">
      <c r="E2710" t="e">
        <f>#REF!</f>
        <v>#REF!</v>
      </c>
      <c r="F2710">
        <v>3712</v>
      </c>
    </row>
    <row r="2711" spans="5:6" x14ac:dyDescent="0.2">
      <c r="E2711" t="e">
        <f>#REF!</f>
        <v>#REF!</v>
      </c>
      <c r="F2711">
        <v>3713</v>
      </c>
    </row>
    <row r="2712" spans="5:6" x14ac:dyDescent="0.2">
      <c r="E2712" t="e">
        <f>#REF!</f>
        <v>#REF!</v>
      </c>
      <c r="F2712">
        <v>3714</v>
      </c>
    </row>
    <row r="2713" spans="5:6" x14ac:dyDescent="0.2">
      <c r="E2713" t="e">
        <f>#REF!</f>
        <v>#REF!</v>
      </c>
      <c r="F2713">
        <v>3715</v>
      </c>
    </row>
    <row r="2714" spans="5:6" x14ac:dyDescent="0.2">
      <c r="E2714" t="e">
        <f>#REF!</f>
        <v>#REF!</v>
      </c>
      <c r="F2714">
        <v>3716</v>
      </c>
    </row>
    <row r="2715" spans="5:6" x14ac:dyDescent="0.2">
      <c r="E2715" t="e">
        <f>#REF!</f>
        <v>#REF!</v>
      </c>
      <c r="F2715">
        <v>3717</v>
      </c>
    </row>
    <row r="2716" spans="5:6" x14ac:dyDescent="0.2">
      <c r="E2716" t="e">
        <f>#REF!</f>
        <v>#REF!</v>
      </c>
      <c r="F2716">
        <v>3718</v>
      </c>
    </row>
    <row r="2717" spans="5:6" x14ac:dyDescent="0.2">
      <c r="E2717" t="e">
        <f>#REF!</f>
        <v>#REF!</v>
      </c>
      <c r="F2717">
        <v>3719</v>
      </c>
    </row>
    <row r="2718" spans="5:6" x14ac:dyDescent="0.2">
      <c r="E2718" t="e">
        <f>#REF!</f>
        <v>#REF!</v>
      </c>
      <c r="F2718">
        <v>3720</v>
      </c>
    </row>
    <row r="2719" spans="5:6" x14ac:dyDescent="0.2">
      <c r="E2719" t="e">
        <f>#REF!</f>
        <v>#REF!</v>
      </c>
      <c r="F2719">
        <v>3724</v>
      </c>
    </row>
    <row r="2720" spans="5:6" x14ac:dyDescent="0.2">
      <c r="E2720" t="e">
        <f>#REF!</f>
        <v>#REF!</v>
      </c>
      <c r="F2720">
        <v>3725</v>
      </c>
    </row>
    <row r="2721" spans="5:6" x14ac:dyDescent="0.2">
      <c r="E2721" t="e">
        <f>#REF!</f>
        <v>#REF!</v>
      </c>
      <c r="F2721">
        <v>3726</v>
      </c>
    </row>
    <row r="2722" spans="5:6" x14ac:dyDescent="0.2">
      <c r="E2722" t="e">
        <f>#REF!</f>
        <v>#REF!</v>
      </c>
      <c r="F2722">
        <v>3727</v>
      </c>
    </row>
    <row r="2723" spans="5:6" x14ac:dyDescent="0.2">
      <c r="E2723" t="e">
        <f>#REF!</f>
        <v>#REF!</v>
      </c>
      <c r="F2723">
        <v>3728</v>
      </c>
    </row>
    <row r="2724" spans="5:6" x14ac:dyDescent="0.2">
      <c r="E2724" t="e">
        <f>#REF!</f>
        <v>#REF!</v>
      </c>
      <c r="F2724">
        <v>3729</v>
      </c>
    </row>
    <row r="2725" spans="5:6" x14ac:dyDescent="0.2">
      <c r="E2725" t="e">
        <f>#REF!</f>
        <v>#REF!</v>
      </c>
      <c r="F2725">
        <v>3730</v>
      </c>
    </row>
    <row r="2726" spans="5:6" x14ac:dyDescent="0.2">
      <c r="E2726" t="e">
        <f>#REF!</f>
        <v>#REF!</v>
      </c>
      <c r="F2726">
        <v>3731</v>
      </c>
    </row>
    <row r="2727" spans="5:6" x14ac:dyDescent="0.2">
      <c r="E2727" t="e">
        <f>#REF!</f>
        <v>#REF!</v>
      </c>
      <c r="F2727">
        <v>3732</v>
      </c>
    </row>
    <row r="2728" spans="5:6" x14ac:dyDescent="0.2">
      <c r="E2728" t="e">
        <f>#REF!</f>
        <v>#REF!</v>
      </c>
      <c r="F2728">
        <v>3733</v>
      </c>
    </row>
    <row r="2729" spans="5:6" x14ac:dyDescent="0.2">
      <c r="E2729" t="e">
        <f>#REF!</f>
        <v>#REF!</v>
      </c>
      <c r="F2729">
        <v>3737</v>
      </c>
    </row>
    <row r="2730" spans="5:6" x14ac:dyDescent="0.2">
      <c r="E2730" t="e">
        <f>#REF!</f>
        <v>#REF!</v>
      </c>
      <c r="F2730">
        <v>3738</v>
      </c>
    </row>
    <row r="2731" spans="5:6" x14ac:dyDescent="0.2">
      <c r="E2731" t="e">
        <f>#REF!</f>
        <v>#REF!</v>
      </c>
      <c r="F2731">
        <v>3739</v>
      </c>
    </row>
    <row r="2732" spans="5:6" x14ac:dyDescent="0.2">
      <c r="E2732" t="e">
        <f>#REF!</f>
        <v>#REF!</v>
      </c>
      <c r="F2732">
        <v>3740</v>
      </c>
    </row>
    <row r="2733" spans="5:6" x14ac:dyDescent="0.2">
      <c r="E2733" t="e">
        <f>#REF!</f>
        <v>#REF!</v>
      </c>
      <c r="F2733">
        <v>3741</v>
      </c>
    </row>
    <row r="2734" spans="5:6" x14ac:dyDescent="0.2">
      <c r="E2734" t="e">
        <f>#REF!</f>
        <v>#REF!</v>
      </c>
      <c r="F2734">
        <v>3742</v>
      </c>
    </row>
    <row r="2735" spans="5:6" x14ac:dyDescent="0.2">
      <c r="E2735" t="e">
        <f>#REF!</f>
        <v>#REF!</v>
      </c>
      <c r="F2735">
        <v>3743</v>
      </c>
    </row>
    <row r="2736" spans="5:6" x14ac:dyDescent="0.2">
      <c r="E2736" t="e">
        <f>#REF!</f>
        <v>#REF!</v>
      </c>
      <c r="F2736">
        <v>3744</v>
      </c>
    </row>
    <row r="2737" spans="5:6" x14ac:dyDescent="0.2">
      <c r="E2737" t="e">
        <f>#REF!</f>
        <v>#REF!</v>
      </c>
      <c r="F2737">
        <v>3745</v>
      </c>
    </row>
    <row r="2738" spans="5:6" x14ac:dyDescent="0.2">
      <c r="E2738" t="e">
        <f>#REF!</f>
        <v>#REF!</v>
      </c>
      <c r="F2738">
        <v>3746</v>
      </c>
    </row>
    <row r="2739" spans="5:6" x14ac:dyDescent="0.2">
      <c r="E2739" t="e">
        <f>#REF!</f>
        <v>#REF!</v>
      </c>
      <c r="F2739">
        <v>3750</v>
      </c>
    </row>
    <row r="2740" spans="5:6" x14ac:dyDescent="0.2">
      <c r="E2740" t="e">
        <f>#REF!</f>
        <v>#REF!</v>
      </c>
      <c r="F2740">
        <v>3751</v>
      </c>
    </row>
    <row r="2741" spans="5:6" x14ac:dyDescent="0.2">
      <c r="E2741" t="e">
        <f>#REF!</f>
        <v>#REF!</v>
      </c>
      <c r="F2741">
        <v>3752</v>
      </c>
    </row>
    <row r="2742" spans="5:6" x14ac:dyDescent="0.2">
      <c r="E2742" t="e">
        <f>#REF!</f>
        <v>#REF!</v>
      </c>
      <c r="F2742">
        <v>3753</v>
      </c>
    </row>
    <row r="2743" spans="5:6" x14ac:dyDescent="0.2">
      <c r="E2743" t="e">
        <f>#REF!</f>
        <v>#REF!</v>
      </c>
      <c r="F2743">
        <v>3754</v>
      </c>
    </row>
    <row r="2744" spans="5:6" x14ac:dyDescent="0.2">
      <c r="E2744" t="e">
        <f>#REF!</f>
        <v>#REF!</v>
      </c>
      <c r="F2744">
        <v>3755</v>
      </c>
    </row>
    <row r="2745" spans="5:6" x14ac:dyDescent="0.2">
      <c r="E2745" t="e">
        <f>#REF!</f>
        <v>#REF!</v>
      </c>
      <c r="F2745">
        <v>3756</v>
      </c>
    </row>
    <row r="2746" spans="5:6" x14ac:dyDescent="0.2">
      <c r="E2746" t="e">
        <f>#REF!</f>
        <v>#REF!</v>
      </c>
      <c r="F2746">
        <v>3757</v>
      </c>
    </row>
    <row r="2747" spans="5:6" x14ac:dyDescent="0.2">
      <c r="E2747" t="e">
        <f>#REF!</f>
        <v>#REF!</v>
      </c>
      <c r="F2747">
        <v>3758</v>
      </c>
    </row>
    <row r="2748" spans="5:6" x14ac:dyDescent="0.2">
      <c r="E2748" t="e">
        <f>#REF!</f>
        <v>#REF!</v>
      </c>
      <c r="F2748">
        <v>3759</v>
      </c>
    </row>
    <row r="2749" spans="5:6" x14ac:dyDescent="0.2">
      <c r="E2749" t="e">
        <f>#REF!</f>
        <v>#REF!</v>
      </c>
      <c r="F2749">
        <v>3763</v>
      </c>
    </row>
    <row r="2750" spans="5:6" x14ac:dyDescent="0.2">
      <c r="E2750" t="e">
        <f>#REF!</f>
        <v>#REF!</v>
      </c>
      <c r="F2750">
        <v>3764</v>
      </c>
    </row>
    <row r="2751" spans="5:6" x14ac:dyDescent="0.2">
      <c r="E2751" t="e">
        <f>#REF!</f>
        <v>#REF!</v>
      </c>
      <c r="F2751">
        <v>3765</v>
      </c>
    </row>
    <row r="2752" spans="5:6" x14ac:dyDescent="0.2">
      <c r="E2752" t="e">
        <f>#REF!</f>
        <v>#REF!</v>
      </c>
      <c r="F2752">
        <v>3766</v>
      </c>
    </row>
    <row r="2753" spans="5:6" x14ac:dyDescent="0.2">
      <c r="E2753" t="e">
        <f>#REF!</f>
        <v>#REF!</v>
      </c>
      <c r="F2753">
        <v>3767</v>
      </c>
    </row>
    <row r="2754" spans="5:6" x14ac:dyDescent="0.2">
      <c r="E2754" t="e">
        <f>#REF!</f>
        <v>#REF!</v>
      </c>
      <c r="F2754">
        <v>3768</v>
      </c>
    </row>
    <row r="2755" spans="5:6" x14ac:dyDescent="0.2">
      <c r="E2755" t="e">
        <f>#REF!</f>
        <v>#REF!</v>
      </c>
      <c r="F2755">
        <v>3769</v>
      </c>
    </row>
    <row r="2756" spans="5:6" x14ac:dyDescent="0.2">
      <c r="E2756" t="e">
        <f>#REF!</f>
        <v>#REF!</v>
      </c>
      <c r="F2756">
        <v>3770</v>
      </c>
    </row>
    <row r="2757" spans="5:6" x14ac:dyDescent="0.2">
      <c r="E2757" t="e">
        <f>#REF!</f>
        <v>#REF!</v>
      </c>
      <c r="F2757">
        <v>3771</v>
      </c>
    </row>
    <row r="2758" spans="5:6" x14ac:dyDescent="0.2">
      <c r="E2758" t="e">
        <f>#REF!</f>
        <v>#REF!</v>
      </c>
      <c r="F2758">
        <v>3772</v>
      </c>
    </row>
    <row r="2759" spans="5:6" x14ac:dyDescent="0.2">
      <c r="E2759" t="e">
        <f>#REF!</f>
        <v>#REF!</v>
      </c>
      <c r="F2759">
        <v>3776</v>
      </c>
    </row>
    <row r="2760" spans="5:6" x14ac:dyDescent="0.2">
      <c r="E2760" t="e">
        <f>#REF!</f>
        <v>#REF!</v>
      </c>
      <c r="F2760">
        <v>3777</v>
      </c>
    </row>
    <row r="2761" spans="5:6" x14ac:dyDescent="0.2">
      <c r="E2761" t="e">
        <f>#REF!</f>
        <v>#REF!</v>
      </c>
      <c r="F2761">
        <v>3778</v>
      </c>
    </row>
    <row r="2762" spans="5:6" x14ac:dyDescent="0.2">
      <c r="E2762" t="e">
        <f>#REF!</f>
        <v>#REF!</v>
      </c>
      <c r="F2762">
        <v>3779</v>
      </c>
    </row>
    <row r="2763" spans="5:6" x14ac:dyDescent="0.2">
      <c r="E2763" t="e">
        <f>#REF!</f>
        <v>#REF!</v>
      </c>
      <c r="F2763">
        <v>3780</v>
      </c>
    </row>
    <row r="2764" spans="5:6" x14ac:dyDescent="0.2">
      <c r="E2764" t="e">
        <f>#REF!</f>
        <v>#REF!</v>
      </c>
      <c r="F2764">
        <v>3781</v>
      </c>
    </row>
    <row r="2765" spans="5:6" x14ac:dyDescent="0.2">
      <c r="E2765" t="e">
        <f>#REF!</f>
        <v>#REF!</v>
      </c>
      <c r="F2765">
        <v>3782</v>
      </c>
    </row>
    <row r="2766" spans="5:6" x14ac:dyDescent="0.2">
      <c r="E2766" t="e">
        <f>#REF!</f>
        <v>#REF!</v>
      </c>
      <c r="F2766">
        <v>3783</v>
      </c>
    </row>
    <row r="2767" spans="5:6" x14ac:dyDescent="0.2">
      <c r="E2767" t="e">
        <f>#REF!</f>
        <v>#REF!</v>
      </c>
      <c r="F2767">
        <v>3784</v>
      </c>
    </row>
    <row r="2768" spans="5:6" x14ac:dyDescent="0.2">
      <c r="E2768" t="e">
        <f>#REF!</f>
        <v>#REF!</v>
      </c>
      <c r="F2768">
        <v>3785</v>
      </c>
    </row>
    <row r="2769" spans="5:6" x14ac:dyDescent="0.2">
      <c r="E2769" t="e">
        <f>#REF!</f>
        <v>#REF!</v>
      </c>
      <c r="F2769">
        <v>3789</v>
      </c>
    </row>
    <row r="2770" spans="5:6" x14ac:dyDescent="0.2">
      <c r="E2770" t="e">
        <f>#REF!</f>
        <v>#REF!</v>
      </c>
      <c r="F2770">
        <v>3790</v>
      </c>
    </row>
    <row r="2771" spans="5:6" x14ac:dyDescent="0.2">
      <c r="E2771" t="e">
        <f>#REF!</f>
        <v>#REF!</v>
      </c>
      <c r="F2771">
        <v>3791</v>
      </c>
    </row>
    <row r="2772" spans="5:6" x14ac:dyDescent="0.2">
      <c r="E2772" t="e">
        <f>#REF!</f>
        <v>#REF!</v>
      </c>
      <c r="F2772">
        <v>3792</v>
      </c>
    </row>
    <row r="2773" spans="5:6" x14ac:dyDescent="0.2">
      <c r="E2773" t="e">
        <f>#REF!</f>
        <v>#REF!</v>
      </c>
      <c r="F2773">
        <v>3793</v>
      </c>
    </row>
    <row r="2774" spans="5:6" x14ac:dyDescent="0.2">
      <c r="E2774" t="e">
        <f>#REF!</f>
        <v>#REF!</v>
      </c>
      <c r="F2774">
        <v>3794</v>
      </c>
    </row>
    <row r="2775" spans="5:6" x14ac:dyDescent="0.2">
      <c r="E2775" t="e">
        <f>#REF!</f>
        <v>#REF!</v>
      </c>
      <c r="F2775">
        <v>3795</v>
      </c>
    </row>
    <row r="2776" spans="5:6" x14ac:dyDescent="0.2">
      <c r="E2776" t="e">
        <f>#REF!</f>
        <v>#REF!</v>
      </c>
      <c r="F2776">
        <v>3796</v>
      </c>
    </row>
    <row r="2777" spans="5:6" x14ac:dyDescent="0.2">
      <c r="E2777" t="e">
        <f>#REF!</f>
        <v>#REF!</v>
      </c>
      <c r="F2777">
        <v>3797</v>
      </c>
    </row>
    <row r="2778" spans="5:6" x14ac:dyDescent="0.2">
      <c r="E2778" t="e">
        <f>#REF!</f>
        <v>#REF!</v>
      </c>
      <c r="F2778">
        <v>3798</v>
      </c>
    </row>
    <row r="2779" spans="5:6" x14ac:dyDescent="0.2">
      <c r="E2779" t="e">
        <f>#REF!</f>
        <v>#REF!</v>
      </c>
      <c r="F2779">
        <v>3802</v>
      </c>
    </row>
    <row r="2780" spans="5:6" x14ac:dyDescent="0.2">
      <c r="E2780" t="e">
        <f>#REF!</f>
        <v>#REF!</v>
      </c>
      <c r="F2780">
        <v>3803</v>
      </c>
    </row>
    <row r="2781" spans="5:6" x14ac:dyDescent="0.2">
      <c r="E2781" t="e">
        <f>#REF!</f>
        <v>#REF!</v>
      </c>
      <c r="F2781">
        <v>3804</v>
      </c>
    </row>
    <row r="2782" spans="5:6" x14ac:dyDescent="0.2">
      <c r="E2782" t="e">
        <f>#REF!</f>
        <v>#REF!</v>
      </c>
      <c r="F2782">
        <v>3805</v>
      </c>
    </row>
    <row r="2783" spans="5:6" x14ac:dyDescent="0.2">
      <c r="E2783" t="e">
        <f>#REF!</f>
        <v>#REF!</v>
      </c>
      <c r="F2783">
        <v>3806</v>
      </c>
    </row>
    <row r="2784" spans="5:6" x14ac:dyDescent="0.2">
      <c r="E2784" t="e">
        <f>#REF!</f>
        <v>#REF!</v>
      </c>
      <c r="F2784">
        <v>3807</v>
      </c>
    </row>
    <row r="2785" spans="5:6" x14ac:dyDescent="0.2">
      <c r="E2785" t="e">
        <f>#REF!</f>
        <v>#REF!</v>
      </c>
      <c r="F2785">
        <v>3808</v>
      </c>
    </row>
    <row r="2786" spans="5:6" x14ac:dyDescent="0.2">
      <c r="E2786" t="e">
        <f>#REF!</f>
        <v>#REF!</v>
      </c>
      <c r="F2786">
        <v>3809</v>
      </c>
    </row>
    <row r="2787" spans="5:6" x14ac:dyDescent="0.2">
      <c r="E2787" t="e">
        <f>#REF!</f>
        <v>#REF!</v>
      </c>
      <c r="F2787">
        <v>3810</v>
      </c>
    </row>
    <row r="2788" spans="5:6" x14ac:dyDescent="0.2">
      <c r="E2788" t="e">
        <f>#REF!</f>
        <v>#REF!</v>
      </c>
      <c r="F2788">
        <v>3811</v>
      </c>
    </row>
    <row r="2789" spans="5:6" x14ac:dyDescent="0.2">
      <c r="E2789" t="e">
        <f>#REF!</f>
        <v>#REF!</v>
      </c>
      <c r="F2789">
        <v>3815</v>
      </c>
    </row>
    <row r="2790" spans="5:6" x14ac:dyDescent="0.2">
      <c r="E2790" t="e">
        <f>#REF!</f>
        <v>#REF!</v>
      </c>
      <c r="F2790">
        <v>3816</v>
      </c>
    </row>
    <row r="2791" spans="5:6" x14ac:dyDescent="0.2">
      <c r="E2791" t="e">
        <f>#REF!</f>
        <v>#REF!</v>
      </c>
      <c r="F2791">
        <v>3817</v>
      </c>
    </row>
    <row r="2792" spans="5:6" x14ac:dyDescent="0.2">
      <c r="E2792" t="e">
        <f>#REF!</f>
        <v>#REF!</v>
      </c>
      <c r="F2792">
        <v>3818</v>
      </c>
    </row>
    <row r="2793" spans="5:6" x14ac:dyDescent="0.2">
      <c r="E2793" t="e">
        <f>#REF!</f>
        <v>#REF!</v>
      </c>
      <c r="F2793">
        <v>3819</v>
      </c>
    </row>
    <row r="2794" spans="5:6" x14ac:dyDescent="0.2">
      <c r="E2794" t="e">
        <f>#REF!</f>
        <v>#REF!</v>
      </c>
      <c r="F2794">
        <v>3820</v>
      </c>
    </row>
    <row r="2795" spans="5:6" x14ac:dyDescent="0.2">
      <c r="E2795" t="e">
        <f>#REF!</f>
        <v>#REF!</v>
      </c>
      <c r="F2795">
        <v>3821</v>
      </c>
    </row>
    <row r="2796" spans="5:6" x14ac:dyDescent="0.2">
      <c r="E2796" t="e">
        <f>#REF!</f>
        <v>#REF!</v>
      </c>
      <c r="F2796">
        <v>3822</v>
      </c>
    </row>
    <row r="2797" spans="5:6" x14ac:dyDescent="0.2">
      <c r="E2797" t="e">
        <f>#REF!</f>
        <v>#REF!</v>
      </c>
      <c r="F2797">
        <v>3823</v>
      </c>
    </row>
    <row r="2798" spans="5:6" x14ac:dyDescent="0.2">
      <c r="E2798" t="e">
        <f>#REF!</f>
        <v>#REF!</v>
      </c>
      <c r="F2798">
        <v>3824</v>
      </c>
    </row>
    <row r="2799" spans="5:6" x14ac:dyDescent="0.2">
      <c r="E2799" t="e">
        <f>#REF!</f>
        <v>#REF!</v>
      </c>
      <c r="F2799">
        <v>3828</v>
      </c>
    </row>
    <row r="2800" spans="5:6" x14ac:dyDescent="0.2">
      <c r="E2800" t="e">
        <f>#REF!</f>
        <v>#REF!</v>
      </c>
      <c r="F2800">
        <v>3829</v>
      </c>
    </row>
    <row r="2801" spans="5:6" x14ac:dyDescent="0.2">
      <c r="E2801" t="e">
        <f>#REF!</f>
        <v>#REF!</v>
      </c>
      <c r="F2801">
        <v>3830</v>
      </c>
    </row>
    <row r="2802" spans="5:6" x14ac:dyDescent="0.2">
      <c r="E2802" t="e">
        <f>#REF!</f>
        <v>#REF!</v>
      </c>
      <c r="F2802">
        <v>3831</v>
      </c>
    </row>
    <row r="2803" spans="5:6" x14ac:dyDescent="0.2">
      <c r="E2803" t="e">
        <f>#REF!</f>
        <v>#REF!</v>
      </c>
      <c r="F2803">
        <v>3832</v>
      </c>
    </row>
    <row r="2804" spans="5:6" x14ac:dyDescent="0.2">
      <c r="E2804" t="e">
        <f>#REF!</f>
        <v>#REF!</v>
      </c>
      <c r="F2804">
        <v>3833</v>
      </c>
    </row>
    <row r="2805" spans="5:6" x14ac:dyDescent="0.2">
      <c r="E2805" t="e">
        <f>#REF!</f>
        <v>#REF!</v>
      </c>
      <c r="F2805">
        <v>3834</v>
      </c>
    </row>
    <row r="2806" spans="5:6" x14ac:dyDescent="0.2">
      <c r="E2806" t="e">
        <f>#REF!</f>
        <v>#REF!</v>
      </c>
      <c r="F2806">
        <v>3835</v>
      </c>
    </row>
    <row r="2807" spans="5:6" x14ac:dyDescent="0.2">
      <c r="E2807" t="e">
        <f>#REF!</f>
        <v>#REF!</v>
      </c>
      <c r="F2807">
        <v>3836</v>
      </c>
    </row>
    <row r="2808" spans="5:6" x14ac:dyDescent="0.2">
      <c r="E2808" t="e">
        <f>#REF!</f>
        <v>#REF!</v>
      </c>
      <c r="F2808">
        <v>3837</v>
      </c>
    </row>
    <row r="2809" spans="5:6" x14ac:dyDescent="0.2">
      <c r="E2809" t="e">
        <f>#REF!</f>
        <v>#REF!</v>
      </c>
      <c r="F2809">
        <v>3841</v>
      </c>
    </row>
    <row r="2810" spans="5:6" x14ac:dyDescent="0.2">
      <c r="E2810" t="e">
        <f>#REF!</f>
        <v>#REF!</v>
      </c>
      <c r="F2810">
        <v>3842</v>
      </c>
    </row>
    <row r="2811" spans="5:6" x14ac:dyDescent="0.2">
      <c r="E2811" t="e">
        <f>#REF!</f>
        <v>#REF!</v>
      </c>
      <c r="F2811">
        <v>3843</v>
      </c>
    </row>
    <row r="2812" spans="5:6" x14ac:dyDescent="0.2">
      <c r="E2812" t="e">
        <f>#REF!</f>
        <v>#REF!</v>
      </c>
      <c r="F2812">
        <v>3844</v>
      </c>
    </row>
    <row r="2813" spans="5:6" x14ac:dyDescent="0.2">
      <c r="E2813" t="e">
        <f>#REF!</f>
        <v>#REF!</v>
      </c>
      <c r="F2813">
        <v>3845</v>
      </c>
    </row>
    <row r="2814" spans="5:6" x14ac:dyDescent="0.2">
      <c r="E2814" t="e">
        <f>#REF!</f>
        <v>#REF!</v>
      </c>
      <c r="F2814">
        <v>3846</v>
      </c>
    </row>
    <row r="2815" spans="5:6" x14ac:dyDescent="0.2">
      <c r="E2815" t="e">
        <f>#REF!</f>
        <v>#REF!</v>
      </c>
      <c r="F2815">
        <v>3847</v>
      </c>
    </row>
    <row r="2816" spans="5:6" x14ac:dyDescent="0.2">
      <c r="E2816" t="e">
        <f>#REF!</f>
        <v>#REF!</v>
      </c>
      <c r="F2816">
        <v>3848</v>
      </c>
    </row>
    <row r="2817" spans="5:6" x14ac:dyDescent="0.2">
      <c r="E2817" t="e">
        <f>#REF!</f>
        <v>#REF!</v>
      </c>
      <c r="F2817">
        <v>3849</v>
      </c>
    </row>
    <row r="2818" spans="5:6" x14ac:dyDescent="0.2">
      <c r="E2818" t="e">
        <f>#REF!</f>
        <v>#REF!</v>
      </c>
      <c r="F2818">
        <v>3850</v>
      </c>
    </row>
    <row r="2819" spans="5:6" x14ac:dyDescent="0.2">
      <c r="E2819" t="e">
        <f>#REF!</f>
        <v>#REF!</v>
      </c>
      <c r="F2819">
        <v>3854</v>
      </c>
    </row>
    <row r="2820" spans="5:6" x14ac:dyDescent="0.2">
      <c r="E2820" t="e">
        <f>#REF!</f>
        <v>#REF!</v>
      </c>
      <c r="F2820">
        <v>3855</v>
      </c>
    </row>
    <row r="2821" spans="5:6" x14ac:dyDescent="0.2">
      <c r="E2821" t="e">
        <f>#REF!</f>
        <v>#REF!</v>
      </c>
      <c r="F2821">
        <v>3856</v>
      </c>
    </row>
    <row r="2822" spans="5:6" x14ac:dyDescent="0.2">
      <c r="E2822" t="e">
        <f>#REF!</f>
        <v>#REF!</v>
      </c>
      <c r="F2822">
        <v>3857</v>
      </c>
    </row>
    <row r="2823" spans="5:6" x14ac:dyDescent="0.2">
      <c r="E2823" t="e">
        <f>#REF!</f>
        <v>#REF!</v>
      </c>
      <c r="F2823">
        <v>3858</v>
      </c>
    </row>
    <row r="2824" spans="5:6" x14ac:dyDescent="0.2">
      <c r="E2824" t="e">
        <f>#REF!</f>
        <v>#REF!</v>
      </c>
      <c r="F2824">
        <v>3859</v>
      </c>
    </row>
    <row r="2825" spans="5:6" x14ac:dyDescent="0.2">
      <c r="E2825" t="e">
        <f>#REF!</f>
        <v>#REF!</v>
      </c>
      <c r="F2825">
        <v>3860</v>
      </c>
    </row>
    <row r="2826" spans="5:6" x14ac:dyDescent="0.2">
      <c r="E2826" t="e">
        <f>#REF!</f>
        <v>#REF!</v>
      </c>
      <c r="F2826">
        <v>3861</v>
      </c>
    </row>
    <row r="2827" spans="5:6" x14ac:dyDescent="0.2">
      <c r="E2827" t="e">
        <f>#REF!</f>
        <v>#REF!</v>
      </c>
      <c r="F2827">
        <v>3862</v>
      </c>
    </row>
    <row r="2828" spans="5:6" x14ac:dyDescent="0.2">
      <c r="E2828" t="e">
        <f>#REF!</f>
        <v>#REF!</v>
      </c>
      <c r="F2828">
        <v>3863</v>
      </c>
    </row>
    <row r="2829" spans="5:6" x14ac:dyDescent="0.2">
      <c r="E2829" t="e">
        <f>#REF!</f>
        <v>#REF!</v>
      </c>
      <c r="F2829">
        <v>3867</v>
      </c>
    </row>
    <row r="2830" spans="5:6" x14ac:dyDescent="0.2">
      <c r="E2830" t="e">
        <f>#REF!</f>
        <v>#REF!</v>
      </c>
      <c r="F2830">
        <v>3868</v>
      </c>
    </row>
    <row r="2831" spans="5:6" x14ac:dyDescent="0.2">
      <c r="E2831" t="e">
        <f>#REF!</f>
        <v>#REF!</v>
      </c>
      <c r="F2831">
        <v>3869</v>
      </c>
    </row>
    <row r="2832" spans="5:6" x14ac:dyDescent="0.2">
      <c r="E2832" t="e">
        <f>#REF!</f>
        <v>#REF!</v>
      </c>
      <c r="F2832">
        <v>3870</v>
      </c>
    </row>
    <row r="2833" spans="5:6" x14ac:dyDescent="0.2">
      <c r="E2833" t="e">
        <f>#REF!</f>
        <v>#REF!</v>
      </c>
      <c r="F2833">
        <v>3871</v>
      </c>
    </row>
    <row r="2834" spans="5:6" x14ac:dyDescent="0.2">
      <c r="E2834" t="e">
        <f>#REF!</f>
        <v>#REF!</v>
      </c>
      <c r="F2834">
        <v>3872</v>
      </c>
    </row>
    <row r="2835" spans="5:6" x14ac:dyDescent="0.2">
      <c r="E2835" t="e">
        <f>#REF!</f>
        <v>#REF!</v>
      </c>
      <c r="F2835">
        <v>3873</v>
      </c>
    </row>
    <row r="2836" spans="5:6" x14ac:dyDescent="0.2">
      <c r="E2836" t="e">
        <f>#REF!</f>
        <v>#REF!</v>
      </c>
      <c r="F2836">
        <v>3874</v>
      </c>
    </row>
    <row r="2837" spans="5:6" x14ac:dyDescent="0.2">
      <c r="E2837" t="e">
        <f>#REF!</f>
        <v>#REF!</v>
      </c>
      <c r="F2837">
        <v>3875</v>
      </c>
    </row>
    <row r="2838" spans="5:6" x14ac:dyDescent="0.2">
      <c r="E2838" t="e">
        <f>#REF!</f>
        <v>#REF!</v>
      </c>
      <c r="F2838">
        <v>3876</v>
      </c>
    </row>
    <row r="2839" spans="5:6" x14ac:dyDescent="0.2">
      <c r="E2839" t="e">
        <f>#REF!</f>
        <v>#REF!</v>
      </c>
      <c r="F2839">
        <v>3880</v>
      </c>
    </row>
    <row r="2840" spans="5:6" x14ac:dyDescent="0.2">
      <c r="E2840" t="e">
        <f>#REF!</f>
        <v>#REF!</v>
      </c>
      <c r="F2840">
        <v>3881</v>
      </c>
    </row>
    <row r="2841" spans="5:6" x14ac:dyDescent="0.2">
      <c r="E2841" t="e">
        <f>#REF!</f>
        <v>#REF!</v>
      </c>
      <c r="F2841">
        <v>3882</v>
      </c>
    </row>
    <row r="2842" spans="5:6" x14ac:dyDescent="0.2">
      <c r="E2842" t="e">
        <f>#REF!</f>
        <v>#REF!</v>
      </c>
      <c r="F2842">
        <v>3883</v>
      </c>
    </row>
    <row r="2843" spans="5:6" x14ac:dyDescent="0.2">
      <c r="E2843" t="e">
        <f>#REF!</f>
        <v>#REF!</v>
      </c>
      <c r="F2843">
        <v>3884</v>
      </c>
    </row>
    <row r="2844" spans="5:6" x14ac:dyDescent="0.2">
      <c r="E2844" t="e">
        <f>#REF!</f>
        <v>#REF!</v>
      </c>
      <c r="F2844">
        <v>3885</v>
      </c>
    </row>
    <row r="2845" spans="5:6" x14ac:dyDescent="0.2">
      <c r="E2845" t="e">
        <f>#REF!</f>
        <v>#REF!</v>
      </c>
      <c r="F2845">
        <v>3886</v>
      </c>
    </row>
    <row r="2846" spans="5:6" x14ac:dyDescent="0.2">
      <c r="E2846" t="e">
        <f>#REF!</f>
        <v>#REF!</v>
      </c>
      <c r="F2846">
        <v>3887</v>
      </c>
    </row>
    <row r="2847" spans="5:6" x14ac:dyDescent="0.2">
      <c r="E2847" t="e">
        <f>#REF!</f>
        <v>#REF!</v>
      </c>
      <c r="F2847">
        <v>3888</v>
      </c>
    </row>
    <row r="2848" spans="5:6" x14ac:dyDescent="0.2">
      <c r="E2848" t="e">
        <f>#REF!</f>
        <v>#REF!</v>
      </c>
      <c r="F2848">
        <v>3889</v>
      </c>
    </row>
    <row r="2849" spans="5:6" x14ac:dyDescent="0.2">
      <c r="E2849" t="e">
        <f>#REF!</f>
        <v>#REF!</v>
      </c>
      <c r="F2849">
        <v>3893</v>
      </c>
    </row>
    <row r="2850" spans="5:6" x14ac:dyDescent="0.2">
      <c r="E2850" t="e">
        <f>#REF!</f>
        <v>#REF!</v>
      </c>
      <c r="F2850">
        <v>3894</v>
      </c>
    </row>
    <row r="2851" spans="5:6" x14ac:dyDescent="0.2">
      <c r="E2851" t="e">
        <f>#REF!</f>
        <v>#REF!</v>
      </c>
      <c r="F2851">
        <v>3895</v>
      </c>
    </row>
    <row r="2852" spans="5:6" x14ac:dyDescent="0.2">
      <c r="E2852" t="e">
        <f>#REF!</f>
        <v>#REF!</v>
      </c>
      <c r="F2852">
        <v>3896</v>
      </c>
    </row>
    <row r="2853" spans="5:6" x14ac:dyDescent="0.2">
      <c r="E2853" t="e">
        <f>#REF!</f>
        <v>#REF!</v>
      </c>
      <c r="F2853">
        <v>3897</v>
      </c>
    </row>
    <row r="2854" spans="5:6" x14ac:dyDescent="0.2">
      <c r="E2854" t="e">
        <f>#REF!</f>
        <v>#REF!</v>
      </c>
      <c r="F2854">
        <v>3898</v>
      </c>
    </row>
    <row r="2855" spans="5:6" x14ac:dyDescent="0.2">
      <c r="E2855" t="e">
        <f>#REF!</f>
        <v>#REF!</v>
      </c>
      <c r="F2855">
        <v>3899</v>
      </c>
    </row>
    <row r="2856" spans="5:6" x14ac:dyDescent="0.2">
      <c r="E2856" t="e">
        <f>#REF!</f>
        <v>#REF!</v>
      </c>
      <c r="F2856">
        <v>3900</v>
      </c>
    </row>
    <row r="2857" spans="5:6" x14ac:dyDescent="0.2">
      <c r="E2857" t="e">
        <f>#REF!</f>
        <v>#REF!</v>
      </c>
      <c r="F2857">
        <v>3901</v>
      </c>
    </row>
    <row r="2858" spans="5:6" x14ac:dyDescent="0.2">
      <c r="E2858" t="e">
        <f>#REF!</f>
        <v>#REF!</v>
      </c>
      <c r="F2858">
        <v>3902</v>
      </c>
    </row>
    <row r="2859" spans="5:6" x14ac:dyDescent="0.2">
      <c r="E2859" t="e">
        <f>#REF!</f>
        <v>#REF!</v>
      </c>
      <c r="F2859">
        <v>3906</v>
      </c>
    </row>
    <row r="2860" spans="5:6" x14ac:dyDescent="0.2">
      <c r="E2860" t="e">
        <f>#REF!</f>
        <v>#REF!</v>
      </c>
      <c r="F2860">
        <v>3907</v>
      </c>
    </row>
    <row r="2861" spans="5:6" x14ac:dyDescent="0.2">
      <c r="E2861" t="e">
        <f>#REF!</f>
        <v>#REF!</v>
      </c>
      <c r="F2861">
        <v>3908</v>
      </c>
    </row>
    <row r="2862" spans="5:6" x14ac:dyDescent="0.2">
      <c r="E2862" t="e">
        <f>#REF!</f>
        <v>#REF!</v>
      </c>
      <c r="F2862">
        <v>3909</v>
      </c>
    </row>
    <row r="2863" spans="5:6" x14ac:dyDescent="0.2">
      <c r="E2863" t="e">
        <f>#REF!</f>
        <v>#REF!</v>
      </c>
      <c r="F2863">
        <v>3910</v>
      </c>
    </row>
    <row r="2864" spans="5:6" x14ac:dyDescent="0.2">
      <c r="E2864" t="e">
        <f>#REF!</f>
        <v>#REF!</v>
      </c>
      <c r="F2864">
        <v>3911</v>
      </c>
    </row>
    <row r="2865" spans="5:6" x14ac:dyDescent="0.2">
      <c r="E2865" t="e">
        <f>#REF!</f>
        <v>#REF!</v>
      </c>
      <c r="F2865">
        <v>3912</v>
      </c>
    </row>
    <row r="2866" spans="5:6" x14ac:dyDescent="0.2">
      <c r="E2866" t="e">
        <f>#REF!</f>
        <v>#REF!</v>
      </c>
      <c r="F2866">
        <v>3913</v>
      </c>
    </row>
    <row r="2867" spans="5:6" x14ac:dyDescent="0.2">
      <c r="E2867" t="e">
        <f>#REF!</f>
        <v>#REF!</v>
      </c>
      <c r="F2867">
        <v>3914</v>
      </c>
    </row>
    <row r="2868" spans="5:6" x14ac:dyDescent="0.2">
      <c r="E2868" t="e">
        <f>#REF!</f>
        <v>#REF!</v>
      </c>
      <c r="F2868">
        <v>3915</v>
      </c>
    </row>
    <row r="2869" spans="5:6" x14ac:dyDescent="0.2">
      <c r="E2869" t="e">
        <f>#REF!</f>
        <v>#REF!</v>
      </c>
      <c r="F2869">
        <v>3919</v>
      </c>
    </row>
    <row r="2870" spans="5:6" x14ac:dyDescent="0.2">
      <c r="E2870" t="e">
        <f>#REF!</f>
        <v>#REF!</v>
      </c>
      <c r="F2870">
        <v>3920</v>
      </c>
    </row>
    <row r="2871" spans="5:6" x14ac:dyDescent="0.2">
      <c r="E2871" t="e">
        <f>#REF!</f>
        <v>#REF!</v>
      </c>
      <c r="F2871">
        <v>3921</v>
      </c>
    </row>
    <row r="2872" spans="5:6" x14ac:dyDescent="0.2">
      <c r="E2872" t="e">
        <f>#REF!</f>
        <v>#REF!</v>
      </c>
      <c r="F2872">
        <v>3922</v>
      </c>
    </row>
    <row r="2873" spans="5:6" x14ac:dyDescent="0.2">
      <c r="E2873" t="e">
        <f>#REF!</f>
        <v>#REF!</v>
      </c>
      <c r="F2873">
        <v>3923</v>
      </c>
    </row>
    <row r="2874" spans="5:6" x14ac:dyDescent="0.2">
      <c r="E2874" t="e">
        <f>#REF!</f>
        <v>#REF!</v>
      </c>
      <c r="F2874">
        <v>3924</v>
      </c>
    </row>
    <row r="2875" spans="5:6" x14ac:dyDescent="0.2">
      <c r="E2875" t="e">
        <f>#REF!</f>
        <v>#REF!</v>
      </c>
      <c r="F2875">
        <v>3925</v>
      </c>
    </row>
    <row r="2876" spans="5:6" x14ac:dyDescent="0.2">
      <c r="E2876" t="e">
        <f>#REF!</f>
        <v>#REF!</v>
      </c>
      <c r="F2876">
        <v>3926</v>
      </c>
    </row>
    <row r="2877" spans="5:6" x14ac:dyDescent="0.2">
      <c r="E2877" t="e">
        <f>#REF!</f>
        <v>#REF!</v>
      </c>
      <c r="F2877">
        <v>3927</v>
      </c>
    </row>
    <row r="2878" spans="5:6" x14ac:dyDescent="0.2">
      <c r="E2878" t="e">
        <f>#REF!</f>
        <v>#REF!</v>
      </c>
      <c r="F2878">
        <v>3928</v>
      </c>
    </row>
    <row r="2879" spans="5:6" x14ac:dyDescent="0.2">
      <c r="E2879" t="e">
        <f>#REF!</f>
        <v>#REF!</v>
      </c>
      <c r="F2879">
        <v>3932</v>
      </c>
    </row>
    <row r="2880" spans="5:6" x14ac:dyDescent="0.2">
      <c r="E2880" t="e">
        <f>#REF!</f>
        <v>#REF!</v>
      </c>
      <c r="F2880">
        <v>3933</v>
      </c>
    </row>
    <row r="2881" spans="5:6" x14ac:dyDescent="0.2">
      <c r="E2881" t="e">
        <f>#REF!</f>
        <v>#REF!</v>
      </c>
      <c r="F2881">
        <v>3934</v>
      </c>
    </row>
    <row r="2882" spans="5:6" x14ac:dyDescent="0.2">
      <c r="E2882" t="e">
        <f>#REF!</f>
        <v>#REF!</v>
      </c>
      <c r="F2882">
        <v>3935</v>
      </c>
    </row>
    <row r="2883" spans="5:6" x14ac:dyDescent="0.2">
      <c r="E2883" t="e">
        <f>#REF!</f>
        <v>#REF!</v>
      </c>
      <c r="F2883">
        <v>3936</v>
      </c>
    </row>
    <row r="2884" spans="5:6" x14ac:dyDescent="0.2">
      <c r="E2884" t="e">
        <f>#REF!</f>
        <v>#REF!</v>
      </c>
      <c r="F2884">
        <v>3937</v>
      </c>
    </row>
    <row r="2885" spans="5:6" x14ac:dyDescent="0.2">
      <c r="E2885" t="e">
        <f>#REF!</f>
        <v>#REF!</v>
      </c>
      <c r="F2885">
        <v>3938</v>
      </c>
    </row>
    <row r="2886" spans="5:6" x14ac:dyDescent="0.2">
      <c r="E2886" t="e">
        <f>#REF!</f>
        <v>#REF!</v>
      </c>
      <c r="F2886">
        <v>3939</v>
      </c>
    </row>
    <row r="2887" spans="5:6" x14ac:dyDescent="0.2">
      <c r="E2887" t="e">
        <f>#REF!</f>
        <v>#REF!</v>
      </c>
      <c r="F2887">
        <v>3940</v>
      </c>
    </row>
    <row r="2888" spans="5:6" x14ac:dyDescent="0.2">
      <c r="E2888" t="e">
        <f>#REF!</f>
        <v>#REF!</v>
      </c>
      <c r="F2888">
        <v>3941</v>
      </c>
    </row>
    <row r="2889" spans="5:6" x14ac:dyDescent="0.2">
      <c r="E2889" t="e">
        <f>#REF!</f>
        <v>#REF!</v>
      </c>
      <c r="F2889">
        <v>3945</v>
      </c>
    </row>
    <row r="2890" spans="5:6" x14ac:dyDescent="0.2">
      <c r="E2890" t="e">
        <f>#REF!</f>
        <v>#REF!</v>
      </c>
      <c r="F2890">
        <v>3946</v>
      </c>
    </row>
    <row r="2891" spans="5:6" x14ac:dyDescent="0.2">
      <c r="E2891" t="e">
        <f>#REF!</f>
        <v>#REF!</v>
      </c>
      <c r="F2891">
        <v>3947</v>
      </c>
    </row>
    <row r="2892" spans="5:6" x14ac:dyDescent="0.2">
      <c r="E2892" t="e">
        <f>#REF!</f>
        <v>#REF!</v>
      </c>
      <c r="F2892">
        <v>3948</v>
      </c>
    </row>
    <row r="2893" spans="5:6" x14ac:dyDescent="0.2">
      <c r="E2893" t="e">
        <f>#REF!</f>
        <v>#REF!</v>
      </c>
      <c r="F2893">
        <v>3949</v>
      </c>
    </row>
    <row r="2894" spans="5:6" x14ac:dyDescent="0.2">
      <c r="E2894" t="e">
        <f>#REF!</f>
        <v>#REF!</v>
      </c>
      <c r="F2894">
        <v>3950</v>
      </c>
    </row>
    <row r="2895" spans="5:6" x14ac:dyDescent="0.2">
      <c r="E2895" t="e">
        <f>#REF!</f>
        <v>#REF!</v>
      </c>
      <c r="F2895">
        <v>3951</v>
      </c>
    </row>
    <row r="2896" spans="5:6" x14ac:dyDescent="0.2">
      <c r="E2896" t="e">
        <f>#REF!</f>
        <v>#REF!</v>
      </c>
      <c r="F2896">
        <v>3952</v>
      </c>
    </row>
    <row r="2897" spans="5:6" x14ac:dyDescent="0.2">
      <c r="E2897" t="e">
        <f>#REF!</f>
        <v>#REF!</v>
      </c>
      <c r="F2897">
        <v>3953</v>
      </c>
    </row>
    <row r="2898" spans="5:6" x14ac:dyDescent="0.2">
      <c r="E2898" t="e">
        <f>#REF!</f>
        <v>#REF!</v>
      </c>
      <c r="F2898">
        <v>3954</v>
      </c>
    </row>
    <row r="2899" spans="5:6" x14ac:dyDescent="0.2">
      <c r="E2899" t="e">
        <f>#REF!</f>
        <v>#REF!</v>
      </c>
      <c r="F2899">
        <v>3958</v>
      </c>
    </row>
    <row r="2900" spans="5:6" x14ac:dyDescent="0.2">
      <c r="E2900" t="e">
        <f>#REF!</f>
        <v>#REF!</v>
      </c>
      <c r="F2900">
        <v>3959</v>
      </c>
    </row>
    <row r="2901" spans="5:6" x14ac:dyDescent="0.2">
      <c r="E2901" t="e">
        <f>#REF!</f>
        <v>#REF!</v>
      </c>
      <c r="F2901">
        <v>3960</v>
      </c>
    </row>
    <row r="2902" spans="5:6" x14ac:dyDescent="0.2">
      <c r="E2902" t="e">
        <f>#REF!</f>
        <v>#REF!</v>
      </c>
      <c r="F2902">
        <v>3961</v>
      </c>
    </row>
    <row r="2903" spans="5:6" x14ac:dyDescent="0.2">
      <c r="E2903" t="e">
        <f>#REF!</f>
        <v>#REF!</v>
      </c>
      <c r="F2903">
        <v>3962</v>
      </c>
    </row>
    <row r="2904" spans="5:6" x14ac:dyDescent="0.2">
      <c r="E2904" t="e">
        <f>#REF!</f>
        <v>#REF!</v>
      </c>
      <c r="F2904">
        <v>3963</v>
      </c>
    </row>
    <row r="2905" spans="5:6" x14ac:dyDescent="0.2">
      <c r="E2905" t="e">
        <f>#REF!</f>
        <v>#REF!</v>
      </c>
      <c r="F2905">
        <v>3964</v>
      </c>
    </row>
    <row r="2906" spans="5:6" x14ac:dyDescent="0.2">
      <c r="E2906" t="e">
        <f>#REF!</f>
        <v>#REF!</v>
      </c>
      <c r="F2906">
        <v>3965</v>
      </c>
    </row>
    <row r="2907" spans="5:6" x14ac:dyDescent="0.2">
      <c r="E2907" t="e">
        <f>#REF!</f>
        <v>#REF!</v>
      </c>
      <c r="F2907">
        <v>3966</v>
      </c>
    </row>
    <row r="2908" spans="5:6" x14ac:dyDescent="0.2">
      <c r="E2908" t="e">
        <f>#REF!</f>
        <v>#REF!</v>
      </c>
      <c r="F2908">
        <v>3967</v>
      </c>
    </row>
    <row r="2909" spans="5:6" x14ac:dyDescent="0.2">
      <c r="E2909" t="e">
        <f>#REF!</f>
        <v>#REF!</v>
      </c>
      <c r="F2909">
        <v>3971</v>
      </c>
    </row>
    <row r="2910" spans="5:6" x14ac:dyDescent="0.2">
      <c r="E2910" t="e">
        <f>#REF!</f>
        <v>#REF!</v>
      </c>
      <c r="F2910">
        <v>3972</v>
      </c>
    </row>
    <row r="2911" spans="5:6" x14ac:dyDescent="0.2">
      <c r="E2911" t="e">
        <f>#REF!</f>
        <v>#REF!</v>
      </c>
      <c r="F2911">
        <v>3973</v>
      </c>
    </row>
    <row r="2912" spans="5:6" x14ac:dyDescent="0.2">
      <c r="E2912" t="e">
        <f>#REF!</f>
        <v>#REF!</v>
      </c>
      <c r="F2912">
        <v>3974</v>
      </c>
    </row>
    <row r="2913" spans="5:6" x14ac:dyDescent="0.2">
      <c r="E2913" t="e">
        <f>#REF!</f>
        <v>#REF!</v>
      </c>
      <c r="F2913">
        <v>3975</v>
      </c>
    </row>
    <row r="2914" spans="5:6" x14ac:dyDescent="0.2">
      <c r="E2914" t="e">
        <f>#REF!</f>
        <v>#REF!</v>
      </c>
      <c r="F2914">
        <v>3976</v>
      </c>
    </row>
    <row r="2915" spans="5:6" x14ac:dyDescent="0.2">
      <c r="E2915" t="e">
        <f>#REF!</f>
        <v>#REF!</v>
      </c>
      <c r="F2915">
        <v>3977</v>
      </c>
    </row>
    <row r="2916" spans="5:6" x14ac:dyDescent="0.2">
      <c r="E2916" t="e">
        <f>#REF!</f>
        <v>#REF!</v>
      </c>
      <c r="F2916">
        <v>3978</v>
      </c>
    </row>
    <row r="2917" spans="5:6" x14ac:dyDescent="0.2">
      <c r="E2917" t="e">
        <f>#REF!</f>
        <v>#REF!</v>
      </c>
      <c r="F2917">
        <v>3979</v>
      </c>
    </row>
    <row r="2918" spans="5:6" x14ac:dyDescent="0.2">
      <c r="E2918" t="e">
        <f>#REF!</f>
        <v>#REF!</v>
      </c>
      <c r="F2918">
        <v>3980</v>
      </c>
    </row>
    <row r="2919" spans="5:6" x14ac:dyDescent="0.2">
      <c r="E2919" t="e">
        <f>#REF!</f>
        <v>#REF!</v>
      </c>
      <c r="F2919">
        <v>3984</v>
      </c>
    </row>
    <row r="2920" spans="5:6" x14ac:dyDescent="0.2">
      <c r="E2920" t="e">
        <f>#REF!</f>
        <v>#REF!</v>
      </c>
      <c r="F2920">
        <v>3985</v>
      </c>
    </row>
    <row r="2921" spans="5:6" x14ac:dyDescent="0.2">
      <c r="E2921" t="e">
        <f>#REF!</f>
        <v>#REF!</v>
      </c>
      <c r="F2921">
        <v>3986</v>
      </c>
    </row>
    <row r="2922" spans="5:6" x14ac:dyDescent="0.2">
      <c r="E2922" t="e">
        <f>#REF!</f>
        <v>#REF!</v>
      </c>
      <c r="F2922">
        <v>3987</v>
      </c>
    </row>
    <row r="2923" spans="5:6" x14ac:dyDescent="0.2">
      <c r="E2923" t="e">
        <f>#REF!</f>
        <v>#REF!</v>
      </c>
      <c r="F2923">
        <v>3988</v>
      </c>
    </row>
    <row r="2924" spans="5:6" x14ac:dyDescent="0.2">
      <c r="E2924" t="e">
        <f>#REF!</f>
        <v>#REF!</v>
      </c>
      <c r="F2924">
        <v>3989</v>
      </c>
    </row>
    <row r="2925" spans="5:6" x14ac:dyDescent="0.2">
      <c r="E2925" t="e">
        <f>#REF!</f>
        <v>#REF!</v>
      </c>
      <c r="F2925">
        <v>3990</v>
      </c>
    </row>
    <row r="2926" spans="5:6" x14ac:dyDescent="0.2">
      <c r="E2926" t="e">
        <f>#REF!</f>
        <v>#REF!</v>
      </c>
      <c r="F2926">
        <v>3991</v>
      </c>
    </row>
    <row r="2927" spans="5:6" x14ac:dyDescent="0.2">
      <c r="E2927" t="e">
        <f>#REF!</f>
        <v>#REF!</v>
      </c>
      <c r="F2927">
        <v>3992</v>
      </c>
    </row>
    <row r="2928" spans="5:6" x14ac:dyDescent="0.2">
      <c r="E2928" t="e">
        <f>#REF!</f>
        <v>#REF!</v>
      </c>
      <c r="F2928">
        <v>3993</v>
      </c>
    </row>
    <row r="2929" spans="5:6" x14ac:dyDescent="0.2">
      <c r="E2929" t="e">
        <f>#REF!</f>
        <v>#REF!</v>
      </c>
      <c r="F2929">
        <v>3997</v>
      </c>
    </row>
    <row r="2930" spans="5:6" x14ac:dyDescent="0.2">
      <c r="E2930" t="e">
        <f>#REF!</f>
        <v>#REF!</v>
      </c>
      <c r="F2930">
        <v>3998</v>
      </c>
    </row>
    <row r="2931" spans="5:6" x14ac:dyDescent="0.2">
      <c r="E2931" t="e">
        <f>#REF!</f>
        <v>#REF!</v>
      </c>
      <c r="F2931">
        <v>3999</v>
      </c>
    </row>
    <row r="2932" spans="5:6" x14ac:dyDescent="0.2">
      <c r="E2932" t="e">
        <f>#REF!</f>
        <v>#REF!</v>
      </c>
      <c r="F2932">
        <v>4000</v>
      </c>
    </row>
    <row r="2933" spans="5:6" x14ac:dyDescent="0.2">
      <c r="E2933" t="e">
        <f>#REF!</f>
        <v>#REF!</v>
      </c>
      <c r="F2933">
        <v>4001</v>
      </c>
    </row>
    <row r="2934" spans="5:6" x14ac:dyDescent="0.2">
      <c r="E2934" t="e">
        <f>#REF!</f>
        <v>#REF!</v>
      </c>
      <c r="F2934">
        <v>4002</v>
      </c>
    </row>
    <row r="2935" spans="5:6" x14ac:dyDescent="0.2">
      <c r="E2935" t="e">
        <f>#REF!</f>
        <v>#REF!</v>
      </c>
      <c r="F2935">
        <v>4003</v>
      </c>
    </row>
    <row r="2936" spans="5:6" x14ac:dyDescent="0.2">
      <c r="E2936" t="e">
        <f>#REF!</f>
        <v>#REF!</v>
      </c>
      <c r="F2936">
        <v>4004</v>
      </c>
    </row>
    <row r="2937" spans="5:6" x14ac:dyDescent="0.2">
      <c r="E2937" t="e">
        <f>#REF!</f>
        <v>#REF!</v>
      </c>
      <c r="F2937">
        <v>4005</v>
      </c>
    </row>
    <row r="2938" spans="5:6" x14ac:dyDescent="0.2">
      <c r="E2938" t="e">
        <f>#REF!</f>
        <v>#REF!</v>
      </c>
      <c r="F2938">
        <v>4006</v>
      </c>
    </row>
    <row r="2939" spans="5:6" x14ac:dyDescent="0.2">
      <c r="E2939" t="e">
        <f>#REF!</f>
        <v>#REF!</v>
      </c>
      <c r="F2939">
        <v>4010</v>
      </c>
    </row>
    <row r="2940" spans="5:6" x14ac:dyDescent="0.2">
      <c r="E2940" t="e">
        <f>#REF!</f>
        <v>#REF!</v>
      </c>
      <c r="F2940">
        <v>4011</v>
      </c>
    </row>
    <row r="2941" spans="5:6" x14ac:dyDescent="0.2">
      <c r="E2941" t="e">
        <f>#REF!</f>
        <v>#REF!</v>
      </c>
      <c r="F2941">
        <v>4012</v>
      </c>
    </row>
    <row r="2942" spans="5:6" x14ac:dyDescent="0.2">
      <c r="E2942" t="e">
        <f>#REF!</f>
        <v>#REF!</v>
      </c>
      <c r="F2942">
        <v>4013</v>
      </c>
    </row>
    <row r="2943" spans="5:6" x14ac:dyDescent="0.2">
      <c r="E2943" t="e">
        <f>#REF!</f>
        <v>#REF!</v>
      </c>
      <c r="F2943">
        <v>4014</v>
      </c>
    </row>
    <row r="2944" spans="5:6" x14ac:dyDescent="0.2">
      <c r="E2944" t="e">
        <f>#REF!</f>
        <v>#REF!</v>
      </c>
      <c r="F2944">
        <v>4015</v>
      </c>
    </row>
    <row r="2945" spans="5:6" x14ac:dyDescent="0.2">
      <c r="E2945" t="e">
        <f>#REF!</f>
        <v>#REF!</v>
      </c>
      <c r="F2945">
        <v>4016</v>
      </c>
    </row>
    <row r="2946" spans="5:6" x14ac:dyDescent="0.2">
      <c r="E2946" t="e">
        <f>#REF!</f>
        <v>#REF!</v>
      </c>
      <c r="F2946">
        <v>4017</v>
      </c>
    </row>
    <row r="2947" spans="5:6" x14ac:dyDescent="0.2">
      <c r="E2947" t="e">
        <f>#REF!</f>
        <v>#REF!</v>
      </c>
      <c r="F2947">
        <v>4018</v>
      </c>
    </row>
    <row r="2948" spans="5:6" x14ac:dyDescent="0.2">
      <c r="E2948" t="e">
        <f>#REF!</f>
        <v>#REF!</v>
      </c>
      <c r="F2948">
        <v>4019</v>
      </c>
    </row>
    <row r="2949" spans="5:6" x14ac:dyDescent="0.2">
      <c r="E2949" t="e">
        <f>#REF!</f>
        <v>#REF!</v>
      </c>
      <c r="F2949">
        <v>4023</v>
      </c>
    </row>
    <row r="2950" spans="5:6" x14ac:dyDescent="0.2">
      <c r="E2950" t="e">
        <f>#REF!</f>
        <v>#REF!</v>
      </c>
      <c r="F2950">
        <v>4024</v>
      </c>
    </row>
    <row r="2951" spans="5:6" x14ac:dyDescent="0.2">
      <c r="E2951" t="e">
        <f>#REF!</f>
        <v>#REF!</v>
      </c>
      <c r="F2951">
        <v>4025</v>
      </c>
    </row>
    <row r="2952" spans="5:6" x14ac:dyDescent="0.2">
      <c r="E2952" t="e">
        <f>#REF!</f>
        <v>#REF!</v>
      </c>
      <c r="F2952">
        <v>4026</v>
      </c>
    </row>
    <row r="2953" spans="5:6" x14ac:dyDescent="0.2">
      <c r="E2953" t="e">
        <f>#REF!</f>
        <v>#REF!</v>
      </c>
      <c r="F2953">
        <v>4027</v>
      </c>
    </row>
    <row r="2954" spans="5:6" x14ac:dyDescent="0.2">
      <c r="E2954" t="e">
        <f>#REF!</f>
        <v>#REF!</v>
      </c>
      <c r="F2954">
        <v>4028</v>
      </c>
    </row>
    <row r="2955" spans="5:6" x14ac:dyDescent="0.2">
      <c r="E2955" t="e">
        <f>#REF!</f>
        <v>#REF!</v>
      </c>
      <c r="F2955">
        <v>4029</v>
      </c>
    </row>
    <row r="2956" spans="5:6" x14ac:dyDescent="0.2">
      <c r="E2956" t="e">
        <f>#REF!</f>
        <v>#REF!</v>
      </c>
      <c r="F2956">
        <v>4030</v>
      </c>
    </row>
    <row r="2957" spans="5:6" x14ac:dyDescent="0.2">
      <c r="E2957" t="e">
        <f>#REF!</f>
        <v>#REF!</v>
      </c>
      <c r="F2957">
        <v>4031</v>
      </c>
    </row>
    <row r="2958" spans="5:6" x14ac:dyDescent="0.2">
      <c r="E2958" t="e">
        <f>#REF!</f>
        <v>#REF!</v>
      </c>
      <c r="F2958">
        <v>4032</v>
      </c>
    </row>
    <row r="2959" spans="5:6" x14ac:dyDescent="0.2">
      <c r="E2959" t="e">
        <f>#REF!</f>
        <v>#REF!</v>
      </c>
      <c r="F2959">
        <v>4036</v>
      </c>
    </row>
    <row r="2960" spans="5:6" x14ac:dyDescent="0.2">
      <c r="E2960" t="e">
        <f>#REF!</f>
        <v>#REF!</v>
      </c>
      <c r="F2960">
        <v>4037</v>
      </c>
    </row>
    <row r="2961" spans="5:6" x14ac:dyDescent="0.2">
      <c r="E2961" t="e">
        <f>#REF!</f>
        <v>#REF!</v>
      </c>
      <c r="F2961">
        <v>4038</v>
      </c>
    </row>
    <row r="2962" spans="5:6" x14ac:dyDescent="0.2">
      <c r="E2962" t="e">
        <f>#REF!</f>
        <v>#REF!</v>
      </c>
      <c r="F2962">
        <v>4039</v>
      </c>
    </row>
    <row r="2963" spans="5:6" x14ac:dyDescent="0.2">
      <c r="E2963" t="e">
        <f>#REF!</f>
        <v>#REF!</v>
      </c>
      <c r="F2963">
        <v>4040</v>
      </c>
    </row>
    <row r="2964" spans="5:6" x14ac:dyDescent="0.2">
      <c r="E2964" t="e">
        <f>#REF!</f>
        <v>#REF!</v>
      </c>
      <c r="F2964">
        <v>4041</v>
      </c>
    </row>
    <row r="2965" spans="5:6" x14ac:dyDescent="0.2">
      <c r="E2965" t="e">
        <f>#REF!</f>
        <v>#REF!</v>
      </c>
      <c r="F2965">
        <v>4042</v>
      </c>
    </row>
    <row r="2966" spans="5:6" x14ac:dyDescent="0.2">
      <c r="E2966" t="e">
        <f>#REF!</f>
        <v>#REF!</v>
      </c>
      <c r="F2966">
        <v>4043</v>
      </c>
    </row>
    <row r="2967" spans="5:6" x14ac:dyDescent="0.2">
      <c r="E2967" t="e">
        <f>#REF!</f>
        <v>#REF!</v>
      </c>
      <c r="F2967">
        <v>4044</v>
      </c>
    </row>
    <row r="2968" spans="5:6" x14ac:dyDescent="0.2">
      <c r="E2968" t="e">
        <f>#REF!</f>
        <v>#REF!</v>
      </c>
      <c r="F2968">
        <v>4045</v>
      </c>
    </row>
    <row r="2969" spans="5:6" x14ac:dyDescent="0.2">
      <c r="E2969" t="e">
        <f>#REF!</f>
        <v>#REF!</v>
      </c>
      <c r="F2969">
        <v>4049</v>
      </c>
    </row>
    <row r="2970" spans="5:6" x14ac:dyDescent="0.2">
      <c r="E2970" t="e">
        <f>#REF!</f>
        <v>#REF!</v>
      </c>
      <c r="F2970">
        <v>4050</v>
      </c>
    </row>
    <row r="2971" spans="5:6" x14ac:dyDescent="0.2">
      <c r="E2971" t="e">
        <f>#REF!</f>
        <v>#REF!</v>
      </c>
      <c r="F2971">
        <v>4051</v>
      </c>
    </row>
    <row r="2972" spans="5:6" x14ac:dyDescent="0.2">
      <c r="E2972" t="e">
        <f>#REF!</f>
        <v>#REF!</v>
      </c>
      <c r="F2972">
        <v>4052</v>
      </c>
    </row>
    <row r="2973" spans="5:6" x14ac:dyDescent="0.2">
      <c r="E2973" t="e">
        <f>#REF!</f>
        <v>#REF!</v>
      </c>
      <c r="F2973">
        <v>4053</v>
      </c>
    </row>
    <row r="2974" spans="5:6" x14ac:dyDescent="0.2">
      <c r="E2974" t="e">
        <f>#REF!</f>
        <v>#REF!</v>
      </c>
      <c r="F2974">
        <v>4054</v>
      </c>
    </row>
    <row r="2975" spans="5:6" x14ac:dyDescent="0.2">
      <c r="E2975" t="e">
        <f>#REF!</f>
        <v>#REF!</v>
      </c>
      <c r="F2975">
        <v>4055</v>
      </c>
    </row>
    <row r="2976" spans="5:6" x14ac:dyDescent="0.2">
      <c r="E2976" t="e">
        <f>#REF!</f>
        <v>#REF!</v>
      </c>
      <c r="F2976">
        <v>4056</v>
      </c>
    </row>
    <row r="2977" spans="5:6" x14ac:dyDescent="0.2">
      <c r="E2977" t="e">
        <f>#REF!</f>
        <v>#REF!</v>
      </c>
      <c r="F2977">
        <v>4057</v>
      </c>
    </row>
    <row r="2978" spans="5:6" x14ac:dyDescent="0.2">
      <c r="E2978" t="e">
        <f>#REF!</f>
        <v>#REF!</v>
      </c>
      <c r="F2978">
        <v>4058</v>
      </c>
    </row>
    <row r="2979" spans="5:6" x14ac:dyDescent="0.2">
      <c r="E2979" t="e">
        <f>#REF!</f>
        <v>#REF!</v>
      </c>
      <c r="F2979">
        <v>4062</v>
      </c>
    </row>
    <row r="2980" spans="5:6" x14ac:dyDescent="0.2">
      <c r="E2980" t="e">
        <f>#REF!</f>
        <v>#REF!</v>
      </c>
      <c r="F2980">
        <v>4063</v>
      </c>
    </row>
    <row r="2981" spans="5:6" x14ac:dyDescent="0.2">
      <c r="E2981" t="e">
        <f>#REF!</f>
        <v>#REF!</v>
      </c>
      <c r="F2981">
        <v>4064</v>
      </c>
    </row>
    <row r="2982" spans="5:6" x14ac:dyDescent="0.2">
      <c r="E2982" t="e">
        <f>#REF!</f>
        <v>#REF!</v>
      </c>
      <c r="F2982">
        <v>4065</v>
      </c>
    </row>
    <row r="2983" spans="5:6" x14ac:dyDescent="0.2">
      <c r="E2983" t="e">
        <f>#REF!</f>
        <v>#REF!</v>
      </c>
      <c r="F2983">
        <v>4066</v>
      </c>
    </row>
    <row r="2984" spans="5:6" x14ac:dyDescent="0.2">
      <c r="E2984" t="e">
        <f>#REF!</f>
        <v>#REF!</v>
      </c>
      <c r="F2984">
        <v>4067</v>
      </c>
    </row>
    <row r="2985" spans="5:6" x14ac:dyDescent="0.2">
      <c r="E2985" t="e">
        <f>#REF!</f>
        <v>#REF!</v>
      </c>
      <c r="F2985">
        <v>4068</v>
      </c>
    </row>
    <row r="2986" spans="5:6" x14ac:dyDescent="0.2">
      <c r="E2986" t="e">
        <f>#REF!</f>
        <v>#REF!</v>
      </c>
      <c r="F2986">
        <v>4069</v>
      </c>
    </row>
    <row r="2987" spans="5:6" x14ac:dyDescent="0.2">
      <c r="E2987" t="e">
        <f>#REF!</f>
        <v>#REF!</v>
      </c>
      <c r="F2987">
        <v>4070</v>
      </c>
    </row>
    <row r="2988" spans="5:6" x14ac:dyDescent="0.2">
      <c r="E2988" t="e">
        <f>#REF!</f>
        <v>#REF!</v>
      </c>
      <c r="F2988">
        <v>4071</v>
      </c>
    </row>
    <row r="2989" spans="5:6" x14ac:dyDescent="0.2">
      <c r="E2989" t="e">
        <f>#REF!</f>
        <v>#REF!</v>
      </c>
      <c r="F2989">
        <v>4075</v>
      </c>
    </row>
    <row r="2990" spans="5:6" x14ac:dyDescent="0.2">
      <c r="E2990" t="e">
        <f>#REF!</f>
        <v>#REF!</v>
      </c>
      <c r="F2990">
        <v>4076</v>
      </c>
    </row>
    <row r="2991" spans="5:6" x14ac:dyDescent="0.2">
      <c r="E2991" t="e">
        <f>#REF!</f>
        <v>#REF!</v>
      </c>
      <c r="F2991">
        <v>4077</v>
      </c>
    </row>
    <row r="2992" spans="5:6" x14ac:dyDescent="0.2">
      <c r="E2992" t="e">
        <f>#REF!</f>
        <v>#REF!</v>
      </c>
      <c r="F2992">
        <v>4078</v>
      </c>
    </row>
    <row r="2993" spans="5:6" x14ac:dyDescent="0.2">
      <c r="E2993" t="e">
        <f>#REF!</f>
        <v>#REF!</v>
      </c>
      <c r="F2993">
        <v>4079</v>
      </c>
    </row>
    <row r="2994" spans="5:6" x14ac:dyDescent="0.2">
      <c r="E2994" t="e">
        <f>#REF!</f>
        <v>#REF!</v>
      </c>
      <c r="F2994">
        <v>4080</v>
      </c>
    </row>
    <row r="2995" spans="5:6" x14ac:dyDescent="0.2">
      <c r="E2995" t="e">
        <f>#REF!</f>
        <v>#REF!</v>
      </c>
      <c r="F2995">
        <v>4081</v>
      </c>
    </row>
    <row r="2996" spans="5:6" x14ac:dyDescent="0.2">
      <c r="E2996" t="e">
        <f>#REF!</f>
        <v>#REF!</v>
      </c>
      <c r="F2996">
        <v>4082</v>
      </c>
    </row>
    <row r="2997" spans="5:6" x14ac:dyDescent="0.2">
      <c r="E2997" t="e">
        <f>#REF!</f>
        <v>#REF!</v>
      </c>
      <c r="F2997">
        <v>4083</v>
      </c>
    </row>
    <row r="2998" spans="5:6" x14ac:dyDescent="0.2">
      <c r="E2998" t="e">
        <f>#REF!</f>
        <v>#REF!</v>
      </c>
      <c r="F2998">
        <v>4084</v>
      </c>
    </row>
    <row r="2999" spans="5:6" x14ac:dyDescent="0.2">
      <c r="E2999" t="e">
        <f>#REF!</f>
        <v>#REF!</v>
      </c>
      <c r="F2999">
        <v>4088</v>
      </c>
    </row>
    <row r="3000" spans="5:6" x14ac:dyDescent="0.2">
      <c r="E3000" t="e">
        <f>#REF!</f>
        <v>#REF!</v>
      </c>
      <c r="F3000">
        <v>4089</v>
      </c>
    </row>
    <row r="3001" spans="5:6" x14ac:dyDescent="0.2">
      <c r="E3001" t="e">
        <f>#REF!</f>
        <v>#REF!</v>
      </c>
      <c r="F3001">
        <v>4090</v>
      </c>
    </row>
    <row r="3002" spans="5:6" x14ac:dyDescent="0.2">
      <c r="E3002" t="e">
        <f>#REF!</f>
        <v>#REF!</v>
      </c>
      <c r="F3002">
        <v>4091</v>
      </c>
    </row>
    <row r="3003" spans="5:6" x14ac:dyDescent="0.2">
      <c r="E3003" t="e">
        <f>#REF!</f>
        <v>#REF!</v>
      </c>
      <c r="F3003">
        <v>4092</v>
      </c>
    </row>
    <row r="3004" spans="5:6" x14ac:dyDescent="0.2">
      <c r="E3004" t="e">
        <f>#REF!</f>
        <v>#REF!</v>
      </c>
      <c r="F3004">
        <v>4093</v>
      </c>
    </row>
    <row r="3005" spans="5:6" x14ac:dyDescent="0.2">
      <c r="E3005" t="e">
        <f>#REF!</f>
        <v>#REF!</v>
      </c>
      <c r="F3005">
        <v>4094</v>
      </c>
    </row>
    <row r="3006" spans="5:6" x14ac:dyDescent="0.2">
      <c r="E3006" t="e">
        <f>#REF!</f>
        <v>#REF!</v>
      </c>
      <c r="F3006">
        <v>4095</v>
      </c>
    </row>
    <row r="3007" spans="5:6" x14ac:dyDescent="0.2">
      <c r="E3007" t="e">
        <f>#REF!</f>
        <v>#REF!</v>
      </c>
      <c r="F3007">
        <v>4096</v>
      </c>
    </row>
    <row r="3008" spans="5:6" x14ac:dyDescent="0.2">
      <c r="E3008" t="e">
        <f>#REF!</f>
        <v>#REF!</v>
      </c>
      <c r="F3008">
        <v>4097</v>
      </c>
    </row>
    <row r="3009" spans="5:6" x14ac:dyDescent="0.2">
      <c r="E3009" t="e">
        <f>#REF!</f>
        <v>#REF!</v>
      </c>
      <c r="F3009">
        <v>4101</v>
      </c>
    </row>
    <row r="3010" spans="5:6" x14ac:dyDescent="0.2">
      <c r="E3010" t="e">
        <f>#REF!</f>
        <v>#REF!</v>
      </c>
      <c r="F3010">
        <v>4102</v>
      </c>
    </row>
    <row r="3011" spans="5:6" x14ac:dyDescent="0.2">
      <c r="E3011" t="e">
        <f>#REF!</f>
        <v>#REF!</v>
      </c>
      <c r="F3011">
        <v>4103</v>
      </c>
    </row>
    <row r="3012" spans="5:6" x14ac:dyDescent="0.2">
      <c r="E3012" t="e">
        <f>#REF!</f>
        <v>#REF!</v>
      </c>
      <c r="F3012">
        <v>4104</v>
      </c>
    </row>
    <row r="3013" spans="5:6" x14ac:dyDescent="0.2">
      <c r="E3013" t="e">
        <f>#REF!</f>
        <v>#REF!</v>
      </c>
      <c r="F3013">
        <v>4105</v>
      </c>
    </row>
    <row r="3014" spans="5:6" x14ac:dyDescent="0.2">
      <c r="E3014" t="e">
        <f>#REF!</f>
        <v>#REF!</v>
      </c>
      <c r="F3014">
        <v>4106</v>
      </c>
    </row>
    <row r="3015" spans="5:6" x14ac:dyDescent="0.2">
      <c r="E3015" t="e">
        <f>#REF!</f>
        <v>#REF!</v>
      </c>
      <c r="F3015">
        <v>4107</v>
      </c>
    </row>
    <row r="3016" spans="5:6" x14ac:dyDescent="0.2">
      <c r="E3016" t="e">
        <f>#REF!</f>
        <v>#REF!</v>
      </c>
      <c r="F3016">
        <v>4108</v>
      </c>
    </row>
    <row r="3017" spans="5:6" x14ac:dyDescent="0.2">
      <c r="E3017" t="e">
        <f>#REF!</f>
        <v>#REF!</v>
      </c>
      <c r="F3017">
        <v>4109</v>
      </c>
    </row>
    <row r="3018" spans="5:6" x14ac:dyDescent="0.2">
      <c r="E3018" t="e">
        <f>#REF!</f>
        <v>#REF!</v>
      </c>
      <c r="F3018">
        <v>4110</v>
      </c>
    </row>
    <row r="3019" spans="5:6" x14ac:dyDescent="0.2">
      <c r="E3019" t="e">
        <f>#REF!</f>
        <v>#REF!</v>
      </c>
      <c r="F3019">
        <v>4114</v>
      </c>
    </row>
    <row r="3020" spans="5:6" x14ac:dyDescent="0.2">
      <c r="E3020" t="e">
        <f>#REF!</f>
        <v>#REF!</v>
      </c>
      <c r="F3020">
        <v>4115</v>
      </c>
    </row>
    <row r="3021" spans="5:6" x14ac:dyDescent="0.2">
      <c r="E3021" t="e">
        <f>#REF!</f>
        <v>#REF!</v>
      </c>
      <c r="F3021">
        <v>4116</v>
      </c>
    </row>
    <row r="3022" spans="5:6" x14ac:dyDescent="0.2">
      <c r="E3022" t="e">
        <f>#REF!</f>
        <v>#REF!</v>
      </c>
      <c r="F3022">
        <v>4117</v>
      </c>
    </row>
    <row r="3023" spans="5:6" x14ac:dyDescent="0.2">
      <c r="E3023" t="e">
        <f>#REF!</f>
        <v>#REF!</v>
      </c>
      <c r="F3023">
        <v>4118</v>
      </c>
    </row>
    <row r="3024" spans="5:6" x14ac:dyDescent="0.2">
      <c r="E3024" t="e">
        <f>#REF!</f>
        <v>#REF!</v>
      </c>
      <c r="F3024">
        <v>4119</v>
      </c>
    </row>
    <row r="3025" spans="5:6" x14ac:dyDescent="0.2">
      <c r="E3025" t="e">
        <f>#REF!</f>
        <v>#REF!</v>
      </c>
      <c r="F3025">
        <v>4120</v>
      </c>
    </row>
    <row r="3026" spans="5:6" x14ac:dyDescent="0.2">
      <c r="E3026" t="e">
        <f>#REF!</f>
        <v>#REF!</v>
      </c>
      <c r="F3026">
        <v>4121</v>
      </c>
    </row>
    <row r="3027" spans="5:6" x14ac:dyDescent="0.2">
      <c r="E3027" t="e">
        <f>#REF!</f>
        <v>#REF!</v>
      </c>
      <c r="F3027">
        <v>4122</v>
      </c>
    </row>
    <row r="3028" spans="5:6" x14ac:dyDescent="0.2">
      <c r="E3028" t="e">
        <f>#REF!</f>
        <v>#REF!</v>
      </c>
      <c r="F3028">
        <v>4123</v>
      </c>
    </row>
    <row r="3029" spans="5:6" x14ac:dyDescent="0.2">
      <c r="E3029" t="e">
        <f>#REF!</f>
        <v>#REF!</v>
      </c>
      <c r="F3029">
        <v>4127</v>
      </c>
    </row>
    <row r="3030" spans="5:6" x14ac:dyDescent="0.2">
      <c r="E3030" t="e">
        <f>#REF!</f>
        <v>#REF!</v>
      </c>
      <c r="F3030">
        <v>4128</v>
      </c>
    </row>
    <row r="3031" spans="5:6" x14ac:dyDescent="0.2">
      <c r="E3031" t="e">
        <f>#REF!</f>
        <v>#REF!</v>
      </c>
      <c r="F3031">
        <v>4129</v>
      </c>
    </row>
    <row r="3032" spans="5:6" x14ac:dyDescent="0.2">
      <c r="E3032" t="e">
        <f>#REF!</f>
        <v>#REF!</v>
      </c>
      <c r="F3032">
        <v>4130</v>
      </c>
    </row>
    <row r="3033" spans="5:6" x14ac:dyDescent="0.2">
      <c r="E3033" t="e">
        <f>#REF!</f>
        <v>#REF!</v>
      </c>
      <c r="F3033">
        <v>4131</v>
      </c>
    </row>
    <row r="3034" spans="5:6" x14ac:dyDescent="0.2">
      <c r="E3034" t="e">
        <f>#REF!</f>
        <v>#REF!</v>
      </c>
      <c r="F3034">
        <v>4132</v>
      </c>
    </row>
    <row r="3035" spans="5:6" x14ac:dyDescent="0.2">
      <c r="E3035" t="e">
        <f>#REF!</f>
        <v>#REF!</v>
      </c>
      <c r="F3035">
        <v>4133</v>
      </c>
    </row>
    <row r="3036" spans="5:6" x14ac:dyDescent="0.2">
      <c r="E3036" t="e">
        <f>#REF!</f>
        <v>#REF!</v>
      </c>
      <c r="F3036">
        <v>4134</v>
      </c>
    </row>
    <row r="3037" spans="5:6" x14ac:dyDescent="0.2">
      <c r="E3037" t="e">
        <f>#REF!</f>
        <v>#REF!</v>
      </c>
      <c r="F3037">
        <v>4135</v>
      </c>
    </row>
    <row r="3038" spans="5:6" x14ac:dyDescent="0.2">
      <c r="E3038" t="e">
        <f>#REF!</f>
        <v>#REF!</v>
      </c>
      <c r="F3038">
        <v>4136</v>
      </c>
    </row>
    <row r="3039" spans="5:6" x14ac:dyDescent="0.2">
      <c r="E3039" t="e">
        <f>#REF!</f>
        <v>#REF!</v>
      </c>
      <c r="F3039">
        <v>4140</v>
      </c>
    </row>
    <row r="3040" spans="5:6" x14ac:dyDescent="0.2">
      <c r="E3040" t="e">
        <f>#REF!</f>
        <v>#REF!</v>
      </c>
      <c r="F3040">
        <v>4141</v>
      </c>
    </row>
    <row r="3041" spans="5:6" x14ac:dyDescent="0.2">
      <c r="E3041" t="e">
        <f>#REF!</f>
        <v>#REF!</v>
      </c>
      <c r="F3041">
        <v>4142</v>
      </c>
    </row>
    <row r="3042" spans="5:6" x14ac:dyDescent="0.2">
      <c r="E3042" t="e">
        <f>#REF!</f>
        <v>#REF!</v>
      </c>
      <c r="F3042">
        <v>4143</v>
      </c>
    </row>
    <row r="3043" spans="5:6" x14ac:dyDescent="0.2">
      <c r="E3043" t="e">
        <f>#REF!</f>
        <v>#REF!</v>
      </c>
      <c r="F3043">
        <v>4144</v>
      </c>
    </row>
    <row r="3044" spans="5:6" x14ac:dyDescent="0.2">
      <c r="E3044" t="e">
        <f>#REF!</f>
        <v>#REF!</v>
      </c>
      <c r="F3044">
        <v>4145</v>
      </c>
    </row>
    <row r="3045" spans="5:6" x14ac:dyDescent="0.2">
      <c r="E3045" t="e">
        <f>#REF!</f>
        <v>#REF!</v>
      </c>
      <c r="F3045">
        <v>4146</v>
      </c>
    </row>
    <row r="3046" spans="5:6" x14ac:dyDescent="0.2">
      <c r="E3046" t="e">
        <f>#REF!</f>
        <v>#REF!</v>
      </c>
      <c r="F3046">
        <v>4147</v>
      </c>
    </row>
    <row r="3047" spans="5:6" x14ac:dyDescent="0.2">
      <c r="E3047" t="e">
        <f>#REF!</f>
        <v>#REF!</v>
      </c>
      <c r="F3047">
        <v>4148</v>
      </c>
    </row>
    <row r="3048" spans="5:6" x14ac:dyDescent="0.2">
      <c r="E3048" t="e">
        <f>#REF!</f>
        <v>#REF!</v>
      </c>
      <c r="F3048">
        <v>4149</v>
      </c>
    </row>
    <row r="3049" spans="5:6" x14ac:dyDescent="0.2">
      <c r="E3049" t="e">
        <f>#REF!</f>
        <v>#REF!</v>
      </c>
      <c r="F3049">
        <v>4153</v>
      </c>
    </row>
    <row r="3050" spans="5:6" x14ac:dyDescent="0.2">
      <c r="E3050" t="e">
        <f>#REF!</f>
        <v>#REF!</v>
      </c>
      <c r="F3050">
        <v>4154</v>
      </c>
    </row>
    <row r="3051" spans="5:6" x14ac:dyDescent="0.2">
      <c r="E3051" t="e">
        <f>#REF!</f>
        <v>#REF!</v>
      </c>
      <c r="F3051">
        <v>4155</v>
      </c>
    </row>
    <row r="3052" spans="5:6" x14ac:dyDescent="0.2">
      <c r="E3052" t="e">
        <f>#REF!</f>
        <v>#REF!</v>
      </c>
      <c r="F3052">
        <v>4156</v>
      </c>
    </row>
    <row r="3053" spans="5:6" x14ac:dyDescent="0.2">
      <c r="E3053" t="e">
        <f>#REF!</f>
        <v>#REF!</v>
      </c>
      <c r="F3053">
        <v>4157</v>
      </c>
    </row>
    <row r="3054" spans="5:6" x14ac:dyDescent="0.2">
      <c r="E3054" t="e">
        <f>#REF!</f>
        <v>#REF!</v>
      </c>
      <c r="F3054">
        <v>4158</v>
      </c>
    </row>
    <row r="3055" spans="5:6" x14ac:dyDescent="0.2">
      <c r="E3055" t="e">
        <f>#REF!</f>
        <v>#REF!</v>
      </c>
      <c r="F3055">
        <v>4159</v>
      </c>
    </row>
    <row r="3056" spans="5:6" x14ac:dyDescent="0.2">
      <c r="E3056" t="e">
        <f>#REF!</f>
        <v>#REF!</v>
      </c>
      <c r="F3056">
        <v>4160</v>
      </c>
    </row>
    <row r="3057" spans="5:6" x14ac:dyDescent="0.2">
      <c r="E3057" t="e">
        <f>#REF!</f>
        <v>#REF!</v>
      </c>
      <c r="F3057">
        <v>4161</v>
      </c>
    </row>
    <row r="3058" spans="5:6" x14ac:dyDescent="0.2">
      <c r="E3058" t="e">
        <f>#REF!</f>
        <v>#REF!</v>
      </c>
      <c r="F3058">
        <v>4162</v>
      </c>
    </row>
    <row r="3059" spans="5:6" x14ac:dyDescent="0.2">
      <c r="E3059" t="e">
        <f>#REF!</f>
        <v>#REF!</v>
      </c>
      <c r="F3059">
        <v>4166</v>
      </c>
    </row>
    <row r="3060" spans="5:6" x14ac:dyDescent="0.2">
      <c r="E3060" t="e">
        <f>#REF!</f>
        <v>#REF!</v>
      </c>
      <c r="F3060">
        <v>4167</v>
      </c>
    </row>
    <row r="3061" spans="5:6" x14ac:dyDescent="0.2">
      <c r="E3061" t="e">
        <f>#REF!</f>
        <v>#REF!</v>
      </c>
      <c r="F3061">
        <v>4168</v>
      </c>
    </row>
    <row r="3062" spans="5:6" x14ac:dyDescent="0.2">
      <c r="E3062" t="e">
        <f>#REF!</f>
        <v>#REF!</v>
      </c>
      <c r="F3062">
        <v>4169</v>
      </c>
    </row>
    <row r="3063" spans="5:6" x14ac:dyDescent="0.2">
      <c r="E3063" t="e">
        <f>#REF!</f>
        <v>#REF!</v>
      </c>
      <c r="F3063">
        <v>4170</v>
      </c>
    </row>
    <row r="3064" spans="5:6" x14ac:dyDescent="0.2">
      <c r="E3064" t="e">
        <f>#REF!</f>
        <v>#REF!</v>
      </c>
      <c r="F3064">
        <v>4171</v>
      </c>
    </row>
    <row r="3065" spans="5:6" x14ac:dyDescent="0.2">
      <c r="E3065" t="e">
        <f>#REF!</f>
        <v>#REF!</v>
      </c>
      <c r="F3065">
        <v>4172</v>
      </c>
    </row>
    <row r="3066" spans="5:6" x14ac:dyDescent="0.2">
      <c r="E3066" t="e">
        <f>#REF!</f>
        <v>#REF!</v>
      </c>
      <c r="F3066">
        <v>4173</v>
      </c>
    </row>
    <row r="3067" spans="5:6" x14ac:dyDescent="0.2">
      <c r="E3067" t="e">
        <f>#REF!</f>
        <v>#REF!</v>
      </c>
      <c r="F3067">
        <v>4174</v>
      </c>
    </row>
    <row r="3068" spans="5:6" x14ac:dyDescent="0.2">
      <c r="E3068" t="e">
        <f>#REF!</f>
        <v>#REF!</v>
      </c>
      <c r="F3068">
        <v>4175</v>
      </c>
    </row>
    <row r="3069" spans="5:6" x14ac:dyDescent="0.2">
      <c r="E3069" t="e">
        <f>#REF!</f>
        <v>#REF!</v>
      </c>
      <c r="F3069">
        <v>4179</v>
      </c>
    </row>
    <row r="3070" spans="5:6" x14ac:dyDescent="0.2">
      <c r="E3070" t="e">
        <f>#REF!</f>
        <v>#REF!</v>
      </c>
      <c r="F3070">
        <v>4180</v>
      </c>
    </row>
    <row r="3071" spans="5:6" x14ac:dyDescent="0.2">
      <c r="E3071" t="e">
        <f>#REF!</f>
        <v>#REF!</v>
      </c>
      <c r="F3071">
        <v>4181</v>
      </c>
    </row>
    <row r="3072" spans="5:6" x14ac:dyDescent="0.2">
      <c r="E3072" t="e">
        <f>#REF!</f>
        <v>#REF!</v>
      </c>
      <c r="F3072">
        <v>4182</v>
      </c>
    </row>
    <row r="3073" spans="5:6" x14ac:dyDescent="0.2">
      <c r="E3073" t="e">
        <f>#REF!</f>
        <v>#REF!</v>
      </c>
      <c r="F3073">
        <v>4183</v>
      </c>
    </row>
    <row r="3074" spans="5:6" x14ac:dyDescent="0.2">
      <c r="E3074" t="e">
        <f>#REF!</f>
        <v>#REF!</v>
      </c>
      <c r="F3074">
        <v>4184</v>
      </c>
    </row>
    <row r="3075" spans="5:6" x14ac:dyDescent="0.2">
      <c r="E3075" t="e">
        <f>#REF!</f>
        <v>#REF!</v>
      </c>
      <c r="F3075">
        <v>4185</v>
      </c>
    </row>
    <row r="3076" spans="5:6" x14ac:dyDescent="0.2">
      <c r="E3076" t="e">
        <f>#REF!</f>
        <v>#REF!</v>
      </c>
      <c r="F3076">
        <v>4186</v>
      </c>
    </row>
    <row r="3077" spans="5:6" x14ac:dyDescent="0.2">
      <c r="E3077" t="e">
        <f>#REF!</f>
        <v>#REF!</v>
      </c>
      <c r="F3077">
        <v>4187</v>
      </c>
    </row>
    <row r="3078" spans="5:6" x14ac:dyDescent="0.2">
      <c r="E3078" t="e">
        <f>#REF!</f>
        <v>#REF!</v>
      </c>
      <c r="F3078">
        <v>4188</v>
      </c>
    </row>
    <row r="3079" spans="5:6" x14ac:dyDescent="0.2">
      <c r="E3079" t="e">
        <f>#REF!</f>
        <v>#REF!</v>
      </c>
      <c r="F3079">
        <v>4192</v>
      </c>
    </row>
    <row r="3080" spans="5:6" x14ac:dyDescent="0.2">
      <c r="E3080" t="e">
        <f>#REF!</f>
        <v>#REF!</v>
      </c>
      <c r="F3080">
        <v>4193</v>
      </c>
    </row>
    <row r="3081" spans="5:6" x14ac:dyDescent="0.2">
      <c r="E3081" t="e">
        <f>#REF!</f>
        <v>#REF!</v>
      </c>
      <c r="F3081">
        <v>4194</v>
      </c>
    </row>
    <row r="3082" spans="5:6" x14ac:dyDescent="0.2">
      <c r="E3082" t="e">
        <f>#REF!</f>
        <v>#REF!</v>
      </c>
      <c r="F3082">
        <v>4195</v>
      </c>
    </row>
    <row r="3083" spans="5:6" x14ac:dyDescent="0.2">
      <c r="E3083" t="e">
        <f>#REF!</f>
        <v>#REF!</v>
      </c>
      <c r="F3083">
        <v>4196</v>
      </c>
    </row>
    <row r="3084" spans="5:6" x14ac:dyDescent="0.2">
      <c r="E3084" t="e">
        <f>#REF!</f>
        <v>#REF!</v>
      </c>
      <c r="F3084">
        <v>4197</v>
      </c>
    </row>
    <row r="3085" spans="5:6" x14ac:dyDescent="0.2">
      <c r="E3085" t="e">
        <f>#REF!</f>
        <v>#REF!</v>
      </c>
      <c r="F3085">
        <v>4198</v>
      </c>
    </row>
    <row r="3086" spans="5:6" x14ac:dyDescent="0.2">
      <c r="E3086" t="e">
        <f>#REF!</f>
        <v>#REF!</v>
      </c>
      <c r="F3086">
        <v>4199</v>
      </c>
    </row>
    <row r="3087" spans="5:6" x14ac:dyDescent="0.2">
      <c r="E3087" t="e">
        <f>#REF!</f>
        <v>#REF!</v>
      </c>
      <c r="F3087">
        <v>4200</v>
      </c>
    </row>
    <row r="3088" spans="5:6" x14ac:dyDescent="0.2">
      <c r="E3088" t="e">
        <f>#REF!</f>
        <v>#REF!</v>
      </c>
      <c r="F3088">
        <v>4201</v>
      </c>
    </row>
    <row r="3089" spans="5:6" x14ac:dyDescent="0.2">
      <c r="E3089" t="e">
        <f>#REF!</f>
        <v>#REF!</v>
      </c>
      <c r="F3089">
        <v>4205</v>
      </c>
    </row>
    <row r="3090" spans="5:6" x14ac:dyDescent="0.2">
      <c r="E3090" t="e">
        <f>#REF!</f>
        <v>#REF!</v>
      </c>
      <c r="F3090">
        <v>4206</v>
      </c>
    </row>
    <row r="3091" spans="5:6" x14ac:dyDescent="0.2">
      <c r="E3091" t="e">
        <f>#REF!</f>
        <v>#REF!</v>
      </c>
      <c r="F3091">
        <v>4207</v>
      </c>
    </row>
    <row r="3092" spans="5:6" x14ac:dyDescent="0.2">
      <c r="E3092" t="e">
        <f>#REF!</f>
        <v>#REF!</v>
      </c>
      <c r="F3092">
        <v>4208</v>
      </c>
    </row>
    <row r="3093" spans="5:6" x14ac:dyDescent="0.2">
      <c r="E3093" t="e">
        <f>#REF!</f>
        <v>#REF!</v>
      </c>
      <c r="F3093">
        <v>4209</v>
      </c>
    </row>
    <row r="3094" spans="5:6" x14ac:dyDescent="0.2">
      <c r="E3094" t="e">
        <f>#REF!</f>
        <v>#REF!</v>
      </c>
      <c r="F3094">
        <v>4210</v>
      </c>
    </row>
    <row r="3095" spans="5:6" x14ac:dyDescent="0.2">
      <c r="E3095" t="e">
        <f>#REF!</f>
        <v>#REF!</v>
      </c>
      <c r="F3095">
        <v>4211</v>
      </c>
    </row>
    <row r="3096" spans="5:6" x14ac:dyDescent="0.2">
      <c r="E3096" t="e">
        <f>#REF!</f>
        <v>#REF!</v>
      </c>
      <c r="F3096">
        <v>4212</v>
      </c>
    </row>
    <row r="3097" spans="5:6" x14ac:dyDescent="0.2">
      <c r="E3097" t="e">
        <f>#REF!</f>
        <v>#REF!</v>
      </c>
      <c r="F3097">
        <v>4213</v>
      </c>
    </row>
    <row r="3098" spans="5:6" x14ac:dyDescent="0.2">
      <c r="E3098" t="e">
        <f>#REF!</f>
        <v>#REF!</v>
      </c>
      <c r="F3098">
        <v>4214</v>
      </c>
    </row>
    <row r="3099" spans="5:6" x14ac:dyDescent="0.2">
      <c r="E3099" t="e">
        <f>#REF!</f>
        <v>#REF!</v>
      </c>
      <c r="F3099">
        <v>4218</v>
      </c>
    </row>
    <row r="3100" spans="5:6" x14ac:dyDescent="0.2">
      <c r="E3100" t="e">
        <f>#REF!</f>
        <v>#REF!</v>
      </c>
      <c r="F3100">
        <v>4219</v>
      </c>
    </row>
    <row r="3101" spans="5:6" x14ac:dyDescent="0.2">
      <c r="E3101" t="e">
        <f>#REF!</f>
        <v>#REF!</v>
      </c>
      <c r="F3101">
        <v>4220</v>
      </c>
    </row>
    <row r="3102" spans="5:6" x14ac:dyDescent="0.2">
      <c r="E3102" t="e">
        <f>#REF!</f>
        <v>#REF!</v>
      </c>
      <c r="F3102">
        <v>4221</v>
      </c>
    </row>
    <row r="3103" spans="5:6" x14ac:dyDescent="0.2">
      <c r="E3103" t="e">
        <f>#REF!</f>
        <v>#REF!</v>
      </c>
      <c r="F3103">
        <v>4222</v>
      </c>
    </row>
    <row r="3104" spans="5:6" x14ac:dyDescent="0.2">
      <c r="E3104" t="e">
        <f>#REF!</f>
        <v>#REF!</v>
      </c>
      <c r="F3104">
        <v>4223</v>
      </c>
    </row>
    <row r="3105" spans="5:6" x14ac:dyDescent="0.2">
      <c r="E3105" t="e">
        <f>#REF!</f>
        <v>#REF!</v>
      </c>
      <c r="F3105">
        <v>4224</v>
      </c>
    </row>
    <row r="3106" spans="5:6" x14ac:dyDescent="0.2">
      <c r="E3106" t="e">
        <f>#REF!</f>
        <v>#REF!</v>
      </c>
      <c r="F3106">
        <v>4225</v>
      </c>
    </row>
    <row r="3107" spans="5:6" x14ac:dyDescent="0.2">
      <c r="E3107" t="e">
        <f>#REF!</f>
        <v>#REF!</v>
      </c>
      <c r="F3107">
        <v>4226</v>
      </c>
    </row>
    <row r="3108" spans="5:6" x14ac:dyDescent="0.2">
      <c r="E3108" t="e">
        <f>#REF!</f>
        <v>#REF!</v>
      </c>
      <c r="F3108">
        <v>4227</v>
      </c>
    </row>
    <row r="3109" spans="5:6" x14ac:dyDescent="0.2">
      <c r="E3109" t="e">
        <f>#REF!</f>
        <v>#REF!</v>
      </c>
      <c r="F3109">
        <v>4231</v>
      </c>
    </row>
    <row r="3110" spans="5:6" x14ac:dyDescent="0.2">
      <c r="E3110" t="e">
        <f>#REF!</f>
        <v>#REF!</v>
      </c>
      <c r="F3110">
        <v>4232</v>
      </c>
    </row>
    <row r="3111" spans="5:6" x14ac:dyDescent="0.2">
      <c r="E3111" t="e">
        <f>#REF!</f>
        <v>#REF!</v>
      </c>
      <c r="F3111">
        <v>4233</v>
      </c>
    </row>
    <row r="3112" spans="5:6" x14ac:dyDescent="0.2">
      <c r="E3112" t="e">
        <f>#REF!</f>
        <v>#REF!</v>
      </c>
      <c r="F3112">
        <v>4234</v>
      </c>
    </row>
    <row r="3113" spans="5:6" x14ac:dyDescent="0.2">
      <c r="E3113" t="e">
        <f>#REF!</f>
        <v>#REF!</v>
      </c>
      <c r="F3113">
        <v>4235</v>
      </c>
    </row>
    <row r="3114" spans="5:6" x14ac:dyDescent="0.2">
      <c r="E3114" t="e">
        <f>#REF!</f>
        <v>#REF!</v>
      </c>
      <c r="F3114">
        <v>4236</v>
      </c>
    </row>
    <row r="3115" spans="5:6" x14ac:dyDescent="0.2">
      <c r="E3115" t="e">
        <f>#REF!</f>
        <v>#REF!</v>
      </c>
      <c r="F3115">
        <v>4237</v>
      </c>
    </row>
    <row r="3116" spans="5:6" x14ac:dyDescent="0.2">
      <c r="E3116" t="e">
        <f>#REF!</f>
        <v>#REF!</v>
      </c>
      <c r="F3116">
        <v>4238</v>
      </c>
    </row>
    <row r="3117" spans="5:6" x14ac:dyDescent="0.2">
      <c r="E3117" t="e">
        <f>#REF!</f>
        <v>#REF!</v>
      </c>
      <c r="F3117">
        <v>4239</v>
      </c>
    </row>
    <row r="3118" spans="5:6" x14ac:dyDescent="0.2">
      <c r="E3118" t="e">
        <f>#REF!</f>
        <v>#REF!</v>
      </c>
      <c r="F3118">
        <v>4240</v>
      </c>
    </row>
    <row r="3119" spans="5:6" x14ac:dyDescent="0.2">
      <c r="E3119" t="e">
        <f>#REF!</f>
        <v>#REF!</v>
      </c>
      <c r="F3119">
        <v>4244</v>
      </c>
    </row>
    <row r="3120" spans="5:6" x14ac:dyDescent="0.2">
      <c r="E3120" t="e">
        <f>#REF!</f>
        <v>#REF!</v>
      </c>
      <c r="F3120">
        <v>4245</v>
      </c>
    </row>
    <row r="3121" spans="5:6" x14ac:dyDescent="0.2">
      <c r="E3121" t="e">
        <f>#REF!</f>
        <v>#REF!</v>
      </c>
      <c r="F3121">
        <v>4246</v>
      </c>
    </row>
    <row r="3122" spans="5:6" x14ac:dyDescent="0.2">
      <c r="E3122" t="e">
        <f>#REF!</f>
        <v>#REF!</v>
      </c>
      <c r="F3122">
        <v>4247</v>
      </c>
    </row>
    <row r="3123" spans="5:6" x14ac:dyDescent="0.2">
      <c r="E3123" t="e">
        <f>#REF!</f>
        <v>#REF!</v>
      </c>
      <c r="F3123">
        <v>4248</v>
      </c>
    </row>
    <row r="3124" spans="5:6" x14ac:dyDescent="0.2">
      <c r="E3124" t="e">
        <f>#REF!</f>
        <v>#REF!</v>
      </c>
      <c r="F3124">
        <v>4249</v>
      </c>
    </row>
    <row r="3125" spans="5:6" x14ac:dyDescent="0.2">
      <c r="E3125" t="e">
        <f>#REF!</f>
        <v>#REF!</v>
      </c>
      <c r="F3125">
        <v>4250</v>
      </c>
    </row>
    <row r="3126" spans="5:6" x14ac:dyDescent="0.2">
      <c r="E3126" t="e">
        <f>#REF!</f>
        <v>#REF!</v>
      </c>
      <c r="F3126">
        <v>4251</v>
      </c>
    </row>
    <row r="3127" spans="5:6" x14ac:dyDescent="0.2">
      <c r="E3127" t="e">
        <f>#REF!</f>
        <v>#REF!</v>
      </c>
      <c r="F3127">
        <v>4252</v>
      </c>
    </row>
    <row r="3128" spans="5:6" x14ac:dyDescent="0.2">
      <c r="E3128" t="e">
        <f>#REF!</f>
        <v>#REF!</v>
      </c>
      <c r="F3128">
        <v>4253</v>
      </c>
    </row>
    <row r="3129" spans="5:6" x14ac:dyDescent="0.2">
      <c r="E3129" t="e">
        <f>#REF!</f>
        <v>#REF!</v>
      </c>
      <c r="F3129">
        <v>4257</v>
      </c>
    </row>
    <row r="3130" spans="5:6" x14ac:dyDescent="0.2">
      <c r="E3130" t="e">
        <f>#REF!</f>
        <v>#REF!</v>
      </c>
      <c r="F3130">
        <v>4258</v>
      </c>
    </row>
    <row r="3131" spans="5:6" x14ac:dyDescent="0.2">
      <c r="E3131" t="e">
        <f>#REF!</f>
        <v>#REF!</v>
      </c>
      <c r="F3131">
        <v>4259</v>
      </c>
    </row>
    <row r="3132" spans="5:6" x14ac:dyDescent="0.2">
      <c r="E3132" t="e">
        <f>#REF!</f>
        <v>#REF!</v>
      </c>
      <c r="F3132">
        <v>4260</v>
      </c>
    </row>
    <row r="3133" spans="5:6" x14ac:dyDescent="0.2">
      <c r="E3133" t="e">
        <f>#REF!</f>
        <v>#REF!</v>
      </c>
      <c r="F3133">
        <v>4261</v>
      </c>
    </row>
    <row r="3134" spans="5:6" x14ac:dyDescent="0.2">
      <c r="E3134" t="e">
        <f>#REF!</f>
        <v>#REF!</v>
      </c>
      <c r="F3134">
        <v>4262</v>
      </c>
    </row>
    <row r="3135" spans="5:6" x14ac:dyDescent="0.2">
      <c r="E3135" t="e">
        <f>#REF!</f>
        <v>#REF!</v>
      </c>
      <c r="F3135">
        <v>4263</v>
      </c>
    </row>
    <row r="3136" spans="5:6" x14ac:dyDescent="0.2">
      <c r="E3136" t="e">
        <f>#REF!</f>
        <v>#REF!</v>
      </c>
      <c r="F3136">
        <v>4264</v>
      </c>
    </row>
    <row r="3137" spans="5:6" x14ac:dyDescent="0.2">
      <c r="E3137" t="e">
        <f>#REF!</f>
        <v>#REF!</v>
      </c>
      <c r="F3137">
        <v>4265</v>
      </c>
    </row>
    <row r="3138" spans="5:6" x14ac:dyDescent="0.2">
      <c r="E3138" t="e">
        <f>#REF!</f>
        <v>#REF!</v>
      </c>
      <c r="F3138">
        <v>4266</v>
      </c>
    </row>
    <row r="3139" spans="5:6" x14ac:dyDescent="0.2">
      <c r="E3139" t="e">
        <f>#REF!</f>
        <v>#REF!</v>
      </c>
      <c r="F3139">
        <v>4270</v>
      </c>
    </row>
    <row r="3140" spans="5:6" x14ac:dyDescent="0.2">
      <c r="E3140" t="e">
        <f>#REF!</f>
        <v>#REF!</v>
      </c>
      <c r="F3140">
        <v>4271</v>
      </c>
    </row>
    <row r="3141" spans="5:6" x14ac:dyDescent="0.2">
      <c r="E3141" t="e">
        <f>#REF!</f>
        <v>#REF!</v>
      </c>
      <c r="F3141">
        <v>4272</v>
      </c>
    </row>
    <row r="3142" spans="5:6" x14ac:dyDescent="0.2">
      <c r="E3142" t="e">
        <f>#REF!</f>
        <v>#REF!</v>
      </c>
      <c r="F3142">
        <v>4273</v>
      </c>
    </row>
    <row r="3143" spans="5:6" x14ac:dyDescent="0.2">
      <c r="E3143" t="e">
        <f>#REF!</f>
        <v>#REF!</v>
      </c>
      <c r="F3143">
        <v>4274</v>
      </c>
    </row>
    <row r="3144" spans="5:6" x14ac:dyDescent="0.2">
      <c r="E3144" t="e">
        <f>#REF!</f>
        <v>#REF!</v>
      </c>
      <c r="F3144">
        <v>4275</v>
      </c>
    </row>
    <row r="3145" spans="5:6" x14ac:dyDescent="0.2">
      <c r="E3145" t="e">
        <f>#REF!</f>
        <v>#REF!</v>
      </c>
      <c r="F3145">
        <v>4276</v>
      </c>
    </row>
    <row r="3146" spans="5:6" x14ac:dyDescent="0.2">
      <c r="E3146" t="e">
        <f>#REF!</f>
        <v>#REF!</v>
      </c>
      <c r="F3146">
        <v>4277</v>
      </c>
    </row>
    <row r="3147" spans="5:6" x14ac:dyDescent="0.2">
      <c r="E3147" t="e">
        <f>#REF!</f>
        <v>#REF!</v>
      </c>
      <c r="F3147">
        <v>4278</v>
      </c>
    </row>
    <row r="3148" spans="5:6" x14ac:dyDescent="0.2">
      <c r="E3148" t="e">
        <f>#REF!</f>
        <v>#REF!</v>
      </c>
      <c r="F3148">
        <v>4279</v>
      </c>
    </row>
    <row r="3149" spans="5:6" x14ac:dyDescent="0.2">
      <c r="E3149" t="e">
        <f>#REF!</f>
        <v>#REF!</v>
      </c>
      <c r="F3149">
        <v>4283</v>
      </c>
    </row>
    <row r="3150" spans="5:6" x14ac:dyDescent="0.2">
      <c r="E3150" t="e">
        <f>#REF!</f>
        <v>#REF!</v>
      </c>
      <c r="F3150">
        <v>4284</v>
      </c>
    </row>
    <row r="3151" spans="5:6" x14ac:dyDescent="0.2">
      <c r="E3151" t="e">
        <f>#REF!</f>
        <v>#REF!</v>
      </c>
      <c r="F3151">
        <v>4285</v>
      </c>
    </row>
    <row r="3152" spans="5:6" x14ac:dyDescent="0.2">
      <c r="E3152" t="e">
        <f>#REF!</f>
        <v>#REF!</v>
      </c>
      <c r="F3152">
        <v>4286</v>
      </c>
    </row>
    <row r="3153" spans="5:6" x14ac:dyDescent="0.2">
      <c r="E3153" t="e">
        <f>#REF!</f>
        <v>#REF!</v>
      </c>
      <c r="F3153">
        <v>4287</v>
      </c>
    </row>
    <row r="3154" spans="5:6" x14ac:dyDescent="0.2">
      <c r="E3154" t="e">
        <f>#REF!</f>
        <v>#REF!</v>
      </c>
      <c r="F3154">
        <v>4288</v>
      </c>
    </row>
    <row r="3155" spans="5:6" x14ac:dyDescent="0.2">
      <c r="E3155" t="e">
        <f>#REF!</f>
        <v>#REF!</v>
      </c>
      <c r="F3155">
        <v>4289</v>
      </c>
    </row>
    <row r="3156" spans="5:6" x14ac:dyDescent="0.2">
      <c r="E3156" t="e">
        <f>#REF!</f>
        <v>#REF!</v>
      </c>
      <c r="F3156">
        <v>4290</v>
      </c>
    </row>
    <row r="3157" spans="5:6" x14ac:dyDescent="0.2">
      <c r="E3157" t="e">
        <f>#REF!</f>
        <v>#REF!</v>
      </c>
      <c r="F3157">
        <v>4291</v>
      </c>
    </row>
    <row r="3158" spans="5:6" x14ac:dyDescent="0.2">
      <c r="E3158" t="e">
        <f>#REF!</f>
        <v>#REF!</v>
      </c>
      <c r="F3158">
        <v>4292</v>
      </c>
    </row>
    <row r="3159" spans="5:6" x14ac:dyDescent="0.2">
      <c r="E3159" t="e">
        <f>#REF!</f>
        <v>#REF!</v>
      </c>
      <c r="F3159">
        <v>4296</v>
      </c>
    </row>
    <row r="3160" spans="5:6" x14ac:dyDescent="0.2">
      <c r="E3160" t="e">
        <f>#REF!</f>
        <v>#REF!</v>
      </c>
      <c r="F3160">
        <v>4297</v>
      </c>
    </row>
    <row r="3161" spans="5:6" x14ac:dyDescent="0.2">
      <c r="E3161" t="e">
        <f>#REF!</f>
        <v>#REF!</v>
      </c>
      <c r="F3161">
        <v>4298</v>
      </c>
    </row>
    <row r="3162" spans="5:6" x14ac:dyDescent="0.2">
      <c r="E3162" t="e">
        <f>#REF!</f>
        <v>#REF!</v>
      </c>
      <c r="F3162">
        <v>4299</v>
      </c>
    </row>
    <row r="3163" spans="5:6" x14ac:dyDescent="0.2">
      <c r="E3163" t="e">
        <f>#REF!</f>
        <v>#REF!</v>
      </c>
      <c r="F3163">
        <v>4300</v>
      </c>
    </row>
    <row r="3164" spans="5:6" x14ac:dyDescent="0.2">
      <c r="E3164" t="e">
        <f>#REF!</f>
        <v>#REF!</v>
      </c>
      <c r="F3164">
        <v>4301</v>
      </c>
    </row>
    <row r="3165" spans="5:6" x14ac:dyDescent="0.2">
      <c r="E3165" t="e">
        <f>#REF!</f>
        <v>#REF!</v>
      </c>
      <c r="F3165">
        <v>4302</v>
      </c>
    </row>
    <row r="3166" spans="5:6" x14ac:dyDescent="0.2">
      <c r="E3166" t="e">
        <f>#REF!</f>
        <v>#REF!</v>
      </c>
      <c r="F3166">
        <v>4303</v>
      </c>
    </row>
    <row r="3167" spans="5:6" x14ac:dyDescent="0.2">
      <c r="E3167" t="e">
        <f>#REF!</f>
        <v>#REF!</v>
      </c>
      <c r="F3167">
        <v>4304</v>
      </c>
    </row>
    <row r="3168" spans="5:6" x14ac:dyDescent="0.2">
      <c r="E3168" t="e">
        <f>#REF!</f>
        <v>#REF!</v>
      </c>
      <c r="F3168">
        <v>4305</v>
      </c>
    </row>
    <row r="3169" spans="5:6" x14ac:dyDescent="0.2">
      <c r="E3169" t="e">
        <f>#REF!</f>
        <v>#REF!</v>
      </c>
      <c r="F3169">
        <v>4309</v>
      </c>
    </row>
    <row r="3170" spans="5:6" x14ac:dyDescent="0.2">
      <c r="E3170" t="e">
        <f>#REF!</f>
        <v>#REF!</v>
      </c>
      <c r="F3170">
        <v>4310</v>
      </c>
    </row>
    <row r="3171" spans="5:6" x14ac:dyDescent="0.2">
      <c r="E3171" t="e">
        <f>#REF!</f>
        <v>#REF!</v>
      </c>
      <c r="F3171">
        <v>4311</v>
      </c>
    </row>
    <row r="3172" spans="5:6" x14ac:dyDescent="0.2">
      <c r="E3172" t="e">
        <f>#REF!</f>
        <v>#REF!</v>
      </c>
      <c r="F3172">
        <v>4312</v>
      </c>
    </row>
    <row r="3173" spans="5:6" x14ac:dyDescent="0.2">
      <c r="E3173" t="e">
        <f>#REF!</f>
        <v>#REF!</v>
      </c>
      <c r="F3173">
        <v>4313</v>
      </c>
    </row>
    <row r="3174" spans="5:6" x14ac:dyDescent="0.2">
      <c r="E3174" t="e">
        <f>#REF!</f>
        <v>#REF!</v>
      </c>
      <c r="F3174">
        <v>4314</v>
      </c>
    </row>
    <row r="3175" spans="5:6" x14ac:dyDescent="0.2">
      <c r="E3175" t="e">
        <f>#REF!</f>
        <v>#REF!</v>
      </c>
      <c r="F3175">
        <v>4315</v>
      </c>
    </row>
    <row r="3176" spans="5:6" x14ac:dyDescent="0.2">
      <c r="E3176" t="e">
        <f>#REF!</f>
        <v>#REF!</v>
      </c>
      <c r="F3176">
        <v>4316</v>
      </c>
    </row>
    <row r="3177" spans="5:6" x14ac:dyDescent="0.2">
      <c r="E3177" t="e">
        <f>#REF!</f>
        <v>#REF!</v>
      </c>
      <c r="F3177">
        <v>4317</v>
      </c>
    </row>
    <row r="3178" spans="5:6" x14ac:dyDescent="0.2">
      <c r="E3178" t="e">
        <f>#REF!</f>
        <v>#REF!</v>
      </c>
      <c r="F3178">
        <v>4318</v>
      </c>
    </row>
    <row r="3179" spans="5:6" x14ac:dyDescent="0.2">
      <c r="E3179" t="e">
        <f>#REF!</f>
        <v>#REF!</v>
      </c>
      <c r="F3179">
        <v>4322</v>
      </c>
    </row>
    <row r="3180" spans="5:6" x14ac:dyDescent="0.2">
      <c r="E3180" t="e">
        <f>#REF!</f>
        <v>#REF!</v>
      </c>
      <c r="F3180">
        <v>4323</v>
      </c>
    </row>
    <row r="3181" spans="5:6" x14ac:dyDescent="0.2">
      <c r="E3181" t="e">
        <f>#REF!</f>
        <v>#REF!</v>
      </c>
      <c r="F3181">
        <v>4324</v>
      </c>
    </row>
    <row r="3182" spans="5:6" x14ac:dyDescent="0.2">
      <c r="E3182" t="e">
        <f>#REF!</f>
        <v>#REF!</v>
      </c>
      <c r="F3182">
        <v>4325</v>
      </c>
    </row>
    <row r="3183" spans="5:6" x14ac:dyDescent="0.2">
      <c r="E3183" t="e">
        <f>#REF!</f>
        <v>#REF!</v>
      </c>
      <c r="F3183">
        <v>4326</v>
      </c>
    </row>
    <row r="3184" spans="5:6" x14ac:dyDescent="0.2">
      <c r="E3184" t="e">
        <f>#REF!</f>
        <v>#REF!</v>
      </c>
      <c r="F3184">
        <v>4327</v>
      </c>
    </row>
    <row r="3185" spans="5:6" x14ac:dyDescent="0.2">
      <c r="E3185" t="e">
        <f>#REF!</f>
        <v>#REF!</v>
      </c>
      <c r="F3185">
        <v>4328</v>
      </c>
    </row>
    <row r="3186" spans="5:6" x14ac:dyDescent="0.2">
      <c r="E3186" t="e">
        <f>#REF!</f>
        <v>#REF!</v>
      </c>
      <c r="F3186">
        <v>4329</v>
      </c>
    </row>
    <row r="3187" spans="5:6" x14ac:dyDescent="0.2">
      <c r="E3187" t="e">
        <f>#REF!</f>
        <v>#REF!</v>
      </c>
      <c r="F3187">
        <v>4330</v>
      </c>
    </row>
    <row r="3188" spans="5:6" x14ac:dyDescent="0.2">
      <c r="E3188" t="e">
        <f>#REF!</f>
        <v>#REF!</v>
      </c>
      <c r="F3188">
        <v>4331</v>
      </c>
    </row>
    <row r="3189" spans="5:6" x14ac:dyDescent="0.2">
      <c r="E3189" t="e">
        <f>#REF!</f>
        <v>#REF!</v>
      </c>
      <c r="F3189">
        <v>4335</v>
      </c>
    </row>
    <row r="3190" spans="5:6" x14ac:dyDescent="0.2">
      <c r="E3190" t="e">
        <f>#REF!</f>
        <v>#REF!</v>
      </c>
      <c r="F3190">
        <v>4336</v>
      </c>
    </row>
    <row r="3191" spans="5:6" x14ac:dyDescent="0.2">
      <c r="E3191" t="e">
        <f>#REF!</f>
        <v>#REF!</v>
      </c>
      <c r="F3191">
        <v>4337</v>
      </c>
    </row>
    <row r="3192" spans="5:6" x14ac:dyDescent="0.2">
      <c r="E3192" t="e">
        <f>#REF!</f>
        <v>#REF!</v>
      </c>
      <c r="F3192">
        <v>4338</v>
      </c>
    </row>
    <row r="3193" spans="5:6" x14ac:dyDescent="0.2">
      <c r="E3193" t="e">
        <f>#REF!</f>
        <v>#REF!</v>
      </c>
      <c r="F3193">
        <v>4339</v>
      </c>
    </row>
    <row r="3194" spans="5:6" x14ac:dyDescent="0.2">
      <c r="E3194" t="e">
        <f>#REF!</f>
        <v>#REF!</v>
      </c>
      <c r="F3194">
        <v>4340</v>
      </c>
    </row>
    <row r="3195" spans="5:6" x14ac:dyDescent="0.2">
      <c r="E3195" t="e">
        <f>#REF!</f>
        <v>#REF!</v>
      </c>
      <c r="F3195">
        <v>4341</v>
      </c>
    </row>
    <row r="3196" spans="5:6" x14ac:dyDescent="0.2">
      <c r="E3196" t="e">
        <f>#REF!</f>
        <v>#REF!</v>
      </c>
      <c r="F3196">
        <v>4342</v>
      </c>
    </row>
    <row r="3197" spans="5:6" x14ac:dyDescent="0.2">
      <c r="E3197" t="e">
        <f>#REF!</f>
        <v>#REF!</v>
      </c>
      <c r="F3197">
        <v>4343</v>
      </c>
    </row>
    <row r="3198" spans="5:6" x14ac:dyDescent="0.2">
      <c r="E3198" t="e">
        <f>#REF!</f>
        <v>#REF!</v>
      </c>
      <c r="F3198">
        <v>4344</v>
      </c>
    </row>
    <row r="3199" spans="5:6" x14ac:dyDescent="0.2">
      <c r="E3199" t="e">
        <f>#REF!</f>
        <v>#REF!</v>
      </c>
      <c r="F3199">
        <v>4348</v>
      </c>
    </row>
    <row r="3200" spans="5:6" x14ac:dyDescent="0.2">
      <c r="E3200" t="e">
        <f>#REF!</f>
        <v>#REF!</v>
      </c>
      <c r="F3200">
        <v>4349</v>
      </c>
    </row>
    <row r="3201" spans="5:6" x14ac:dyDescent="0.2">
      <c r="E3201" t="e">
        <f>#REF!</f>
        <v>#REF!</v>
      </c>
      <c r="F3201">
        <v>4350</v>
      </c>
    </row>
    <row r="3202" spans="5:6" x14ac:dyDescent="0.2">
      <c r="E3202" t="e">
        <f>#REF!</f>
        <v>#REF!</v>
      </c>
      <c r="F3202">
        <v>4351</v>
      </c>
    </row>
    <row r="3203" spans="5:6" x14ac:dyDescent="0.2">
      <c r="E3203" t="e">
        <f>#REF!</f>
        <v>#REF!</v>
      </c>
      <c r="F3203">
        <v>4352</v>
      </c>
    </row>
    <row r="3204" spans="5:6" x14ac:dyDescent="0.2">
      <c r="E3204" t="e">
        <f>#REF!</f>
        <v>#REF!</v>
      </c>
      <c r="F3204">
        <v>4353</v>
      </c>
    </row>
    <row r="3205" spans="5:6" x14ac:dyDescent="0.2">
      <c r="E3205" t="e">
        <f>#REF!</f>
        <v>#REF!</v>
      </c>
      <c r="F3205">
        <v>4354</v>
      </c>
    </row>
    <row r="3206" spans="5:6" x14ac:dyDescent="0.2">
      <c r="E3206" t="e">
        <f>#REF!</f>
        <v>#REF!</v>
      </c>
      <c r="F3206">
        <v>4355</v>
      </c>
    </row>
    <row r="3207" spans="5:6" x14ac:dyDescent="0.2">
      <c r="E3207" t="e">
        <f>#REF!</f>
        <v>#REF!</v>
      </c>
      <c r="F3207">
        <v>4356</v>
      </c>
    </row>
    <row r="3208" spans="5:6" x14ac:dyDescent="0.2">
      <c r="E3208" t="e">
        <f>#REF!</f>
        <v>#REF!</v>
      </c>
      <c r="F3208">
        <v>4357</v>
      </c>
    </row>
    <row r="3209" spans="5:6" x14ac:dyDescent="0.2">
      <c r="E3209" t="e">
        <f>#REF!</f>
        <v>#REF!</v>
      </c>
      <c r="F3209">
        <v>4361</v>
      </c>
    </row>
    <row r="3210" spans="5:6" x14ac:dyDescent="0.2">
      <c r="E3210" t="e">
        <f>#REF!</f>
        <v>#REF!</v>
      </c>
      <c r="F3210">
        <v>4362</v>
      </c>
    </row>
    <row r="3211" spans="5:6" x14ac:dyDescent="0.2">
      <c r="E3211" t="e">
        <f>#REF!</f>
        <v>#REF!</v>
      </c>
      <c r="F3211">
        <v>4363</v>
      </c>
    </row>
    <row r="3212" spans="5:6" x14ac:dyDescent="0.2">
      <c r="E3212" t="e">
        <f>#REF!</f>
        <v>#REF!</v>
      </c>
      <c r="F3212">
        <v>4364</v>
      </c>
    </row>
    <row r="3213" spans="5:6" x14ac:dyDescent="0.2">
      <c r="E3213" t="e">
        <f>#REF!</f>
        <v>#REF!</v>
      </c>
      <c r="F3213">
        <v>4365</v>
      </c>
    </row>
    <row r="3214" spans="5:6" x14ac:dyDescent="0.2">
      <c r="E3214" t="e">
        <f>#REF!</f>
        <v>#REF!</v>
      </c>
      <c r="F3214">
        <v>4366</v>
      </c>
    </row>
    <row r="3215" spans="5:6" x14ac:dyDescent="0.2">
      <c r="E3215" t="e">
        <f>#REF!</f>
        <v>#REF!</v>
      </c>
      <c r="F3215">
        <v>4367</v>
      </c>
    </row>
    <row r="3216" spans="5:6" x14ac:dyDescent="0.2">
      <c r="E3216" t="e">
        <f>#REF!</f>
        <v>#REF!</v>
      </c>
      <c r="F3216">
        <v>4368</v>
      </c>
    </row>
    <row r="3217" spans="5:6" x14ac:dyDescent="0.2">
      <c r="E3217" t="e">
        <f>#REF!</f>
        <v>#REF!</v>
      </c>
      <c r="F3217">
        <v>4369</v>
      </c>
    </row>
    <row r="3218" spans="5:6" x14ac:dyDescent="0.2">
      <c r="E3218" t="e">
        <f>#REF!</f>
        <v>#REF!</v>
      </c>
      <c r="F3218">
        <v>4370</v>
      </c>
    </row>
    <row r="3219" spans="5:6" x14ac:dyDescent="0.2">
      <c r="E3219" t="e">
        <f>#REF!</f>
        <v>#REF!</v>
      </c>
      <c r="F3219">
        <v>4374</v>
      </c>
    </row>
    <row r="3220" spans="5:6" x14ac:dyDescent="0.2">
      <c r="E3220" t="e">
        <f>#REF!</f>
        <v>#REF!</v>
      </c>
      <c r="F3220">
        <v>4375</v>
      </c>
    </row>
    <row r="3221" spans="5:6" x14ac:dyDescent="0.2">
      <c r="E3221" t="e">
        <f>#REF!</f>
        <v>#REF!</v>
      </c>
      <c r="F3221">
        <v>4376</v>
      </c>
    </row>
    <row r="3222" spans="5:6" x14ac:dyDescent="0.2">
      <c r="E3222" t="e">
        <f>#REF!</f>
        <v>#REF!</v>
      </c>
      <c r="F3222">
        <v>4377</v>
      </c>
    </row>
    <row r="3223" spans="5:6" x14ac:dyDescent="0.2">
      <c r="E3223" t="e">
        <f>#REF!</f>
        <v>#REF!</v>
      </c>
      <c r="F3223">
        <v>4378</v>
      </c>
    </row>
    <row r="3224" spans="5:6" x14ac:dyDescent="0.2">
      <c r="E3224" t="e">
        <f>#REF!</f>
        <v>#REF!</v>
      </c>
      <c r="F3224">
        <v>4379</v>
      </c>
    </row>
    <row r="3225" spans="5:6" x14ac:dyDescent="0.2">
      <c r="E3225" t="e">
        <f>#REF!</f>
        <v>#REF!</v>
      </c>
      <c r="F3225">
        <v>4380</v>
      </c>
    </row>
    <row r="3226" spans="5:6" x14ac:dyDescent="0.2">
      <c r="E3226" t="e">
        <f>#REF!</f>
        <v>#REF!</v>
      </c>
      <c r="F3226">
        <v>4381</v>
      </c>
    </row>
    <row r="3227" spans="5:6" x14ac:dyDescent="0.2">
      <c r="E3227" t="e">
        <f>#REF!</f>
        <v>#REF!</v>
      </c>
      <c r="F3227">
        <v>4382</v>
      </c>
    </row>
    <row r="3228" spans="5:6" x14ac:dyDescent="0.2">
      <c r="E3228" t="e">
        <f>#REF!</f>
        <v>#REF!</v>
      </c>
      <c r="F3228">
        <v>4383</v>
      </c>
    </row>
    <row r="3229" spans="5:6" x14ac:dyDescent="0.2">
      <c r="E3229" t="e">
        <f>#REF!</f>
        <v>#REF!</v>
      </c>
      <c r="F3229">
        <v>4387</v>
      </c>
    </row>
    <row r="3230" spans="5:6" x14ac:dyDescent="0.2">
      <c r="E3230" t="e">
        <f>#REF!</f>
        <v>#REF!</v>
      </c>
      <c r="F3230">
        <v>4388</v>
      </c>
    </row>
    <row r="3231" spans="5:6" x14ac:dyDescent="0.2">
      <c r="E3231" t="e">
        <f>#REF!</f>
        <v>#REF!</v>
      </c>
      <c r="F3231">
        <v>4389</v>
      </c>
    </row>
    <row r="3232" spans="5:6" x14ac:dyDescent="0.2">
      <c r="E3232" t="e">
        <f>#REF!</f>
        <v>#REF!</v>
      </c>
      <c r="F3232">
        <v>4390</v>
      </c>
    </row>
    <row r="3233" spans="5:6" x14ac:dyDescent="0.2">
      <c r="E3233" t="e">
        <f>#REF!</f>
        <v>#REF!</v>
      </c>
      <c r="F3233">
        <v>4391</v>
      </c>
    </row>
    <row r="3234" spans="5:6" x14ac:dyDescent="0.2">
      <c r="E3234" t="e">
        <f>#REF!</f>
        <v>#REF!</v>
      </c>
      <c r="F3234">
        <v>4392</v>
      </c>
    </row>
    <row r="3235" spans="5:6" x14ac:dyDescent="0.2">
      <c r="E3235" t="e">
        <f>#REF!</f>
        <v>#REF!</v>
      </c>
      <c r="F3235">
        <v>4393</v>
      </c>
    </row>
    <row r="3236" spans="5:6" x14ac:dyDescent="0.2">
      <c r="E3236" t="e">
        <f>#REF!</f>
        <v>#REF!</v>
      </c>
      <c r="F3236">
        <v>4394</v>
      </c>
    </row>
    <row r="3237" spans="5:6" x14ac:dyDescent="0.2">
      <c r="E3237" t="e">
        <f>#REF!</f>
        <v>#REF!</v>
      </c>
      <c r="F3237">
        <v>4395</v>
      </c>
    </row>
    <row r="3238" spans="5:6" x14ac:dyDescent="0.2">
      <c r="E3238" t="e">
        <f>#REF!</f>
        <v>#REF!</v>
      </c>
      <c r="F3238">
        <v>4396</v>
      </c>
    </row>
    <row r="3239" spans="5:6" x14ac:dyDescent="0.2">
      <c r="E3239" t="e">
        <f>#REF!</f>
        <v>#REF!</v>
      </c>
      <c r="F3239">
        <v>4400</v>
      </c>
    </row>
    <row r="3240" spans="5:6" x14ac:dyDescent="0.2">
      <c r="E3240" t="e">
        <f>#REF!</f>
        <v>#REF!</v>
      </c>
      <c r="F3240">
        <v>4401</v>
      </c>
    </row>
    <row r="3241" spans="5:6" x14ac:dyDescent="0.2">
      <c r="E3241" t="e">
        <f>#REF!</f>
        <v>#REF!</v>
      </c>
      <c r="F3241">
        <v>4402</v>
      </c>
    </row>
    <row r="3242" spans="5:6" x14ac:dyDescent="0.2">
      <c r="E3242" t="e">
        <f>#REF!</f>
        <v>#REF!</v>
      </c>
      <c r="F3242">
        <v>4403</v>
      </c>
    </row>
    <row r="3243" spans="5:6" x14ac:dyDescent="0.2">
      <c r="E3243" t="e">
        <f>#REF!</f>
        <v>#REF!</v>
      </c>
      <c r="F3243">
        <v>4404</v>
      </c>
    </row>
    <row r="3244" spans="5:6" x14ac:dyDescent="0.2">
      <c r="E3244" t="e">
        <f>#REF!</f>
        <v>#REF!</v>
      </c>
      <c r="F3244">
        <v>4405</v>
      </c>
    </row>
    <row r="3245" spans="5:6" x14ac:dyDescent="0.2">
      <c r="E3245" t="e">
        <f>#REF!</f>
        <v>#REF!</v>
      </c>
      <c r="F3245">
        <v>4406</v>
      </c>
    </row>
    <row r="3246" spans="5:6" x14ac:dyDescent="0.2">
      <c r="E3246" t="e">
        <f>#REF!</f>
        <v>#REF!</v>
      </c>
      <c r="F3246">
        <v>4407</v>
      </c>
    </row>
    <row r="3247" spans="5:6" x14ac:dyDescent="0.2">
      <c r="E3247" t="e">
        <f>#REF!</f>
        <v>#REF!</v>
      </c>
      <c r="F3247">
        <v>4408</v>
      </c>
    </row>
    <row r="3248" spans="5:6" x14ac:dyDescent="0.2">
      <c r="E3248" t="e">
        <f>#REF!</f>
        <v>#REF!</v>
      </c>
      <c r="F3248">
        <v>4409</v>
      </c>
    </row>
    <row r="3249" spans="5:6" x14ac:dyDescent="0.2">
      <c r="E3249" t="e">
        <f>#REF!</f>
        <v>#REF!</v>
      </c>
      <c r="F3249">
        <v>4413</v>
      </c>
    </row>
    <row r="3250" spans="5:6" x14ac:dyDescent="0.2">
      <c r="E3250" t="e">
        <f>#REF!</f>
        <v>#REF!</v>
      </c>
      <c r="F3250">
        <v>4414</v>
      </c>
    </row>
    <row r="3251" spans="5:6" x14ac:dyDescent="0.2">
      <c r="E3251" t="e">
        <f>#REF!</f>
        <v>#REF!</v>
      </c>
      <c r="F3251">
        <v>4415</v>
      </c>
    </row>
    <row r="3252" spans="5:6" x14ac:dyDescent="0.2">
      <c r="E3252" t="e">
        <f>#REF!</f>
        <v>#REF!</v>
      </c>
      <c r="F3252">
        <v>4416</v>
      </c>
    </row>
    <row r="3253" spans="5:6" x14ac:dyDescent="0.2">
      <c r="E3253" t="e">
        <f>#REF!</f>
        <v>#REF!</v>
      </c>
      <c r="F3253">
        <v>4417</v>
      </c>
    </row>
    <row r="3254" spans="5:6" x14ac:dyDescent="0.2">
      <c r="E3254" t="e">
        <f>#REF!</f>
        <v>#REF!</v>
      </c>
      <c r="F3254">
        <v>4418</v>
      </c>
    </row>
    <row r="3255" spans="5:6" x14ac:dyDescent="0.2">
      <c r="E3255" t="e">
        <f>#REF!</f>
        <v>#REF!</v>
      </c>
      <c r="F3255">
        <v>4419</v>
      </c>
    </row>
    <row r="3256" spans="5:6" x14ac:dyDescent="0.2">
      <c r="E3256" t="e">
        <f>#REF!</f>
        <v>#REF!</v>
      </c>
      <c r="F3256">
        <v>4420</v>
      </c>
    </row>
    <row r="3257" spans="5:6" x14ac:dyDescent="0.2">
      <c r="E3257" t="e">
        <f>#REF!</f>
        <v>#REF!</v>
      </c>
      <c r="F3257">
        <v>4421</v>
      </c>
    </row>
    <row r="3258" spans="5:6" x14ac:dyDescent="0.2">
      <c r="E3258" t="e">
        <f>#REF!</f>
        <v>#REF!</v>
      </c>
      <c r="F3258">
        <v>4422</v>
      </c>
    </row>
    <row r="3259" spans="5:6" x14ac:dyDescent="0.2">
      <c r="E3259" t="e">
        <f>#REF!</f>
        <v>#REF!</v>
      </c>
      <c r="F3259">
        <v>4426</v>
      </c>
    </row>
    <row r="3260" spans="5:6" x14ac:dyDescent="0.2">
      <c r="E3260" t="e">
        <f>#REF!</f>
        <v>#REF!</v>
      </c>
      <c r="F3260">
        <v>4427</v>
      </c>
    </row>
    <row r="3261" spans="5:6" x14ac:dyDescent="0.2">
      <c r="E3261" t="e">
        <f>#REF!</f>
        <v>#REF!</v>
      </c>
      <c r="F3261">
        <v>4428</v>
      </c>
    </row>
    <row r="3262" spans="5:6" x14ac:dyDescent="0.2">
      <c r="E3262" t="e">
        <f>#REF!</f>
        <v>#REF!</v>
      </c>
      <c r="F3262">
        <v>4429</v>
      </c>
    </row>
    <row r="3263" spans="5:6" x14ac:dyDescent="0.2">
      <c r="E3263" t="e">
        <f>#REF!</f>
        <v>#REF!</v>
      </c>
      <c r="F3263">
        <v>4430</v>
      </c>
    </row>
    <row r="3264" spans="5:6" x14ac:dyDescent="0.2">
      <c r="E3264" t="e">
        <f>#REF!</f>
        <v>#REF!</v>
      </c>
      <c r="F3264">
        <v>4431</v>
      </c>
    </row>
    <row r="3265" spans="5:6" x14ac:dyDescent="0.2">
      <c r="E3265" t="e">
        <f>#REF!</f>
        <v>#REF!</v>
      </c>
      <c r="F3265">
        <v>4432</v>
      </c>
    </row>
    <row r="3266" spans="5:6" x14ac:dyDescent="0.2">
      <c r="E3266" t="e">
        <f>#REF!</f>
        <v>#REF!</v>
      </c>
      <c r="F3266">
        <v>4433</v>
      </c>
    </row>
    <row r="3267" spans="5:6" x14ac:dyDescent="0.2">
      <c r="E3267" t="e">
        <f>#REF!</f>
        <v>#REF!</v>
      </c>
      <c r="F3267">
        <v>4434</v>
      </c>
    </row>
    <row r="3268" spans="5:6" x14ac:dyDescent="0.2">
      <c r="E3268" t="e">
        <f>#REF!</f>
        <v>#REF!</v>
      </c>
      <c r="F3268">
        <v>4435</v>
      </c>
    </row>
    <row r="3269" spans="5:6" x14ac:dyDescent="0.2">
      <c r="E3269" t="e">
        <f>#REF!</f>
        <v>#REF!</v>
      </c>
      <c r="F3269">
        <v>4439</v>
      </c>
    </row>
    <row r="3270" spans="5:6" x14ac:dyDescent="0.2">
      <c r="E3270" t="e">
        <f>#REF!</f>
        <v>#REF!</v>
      </c>
      <c r="F3270">
        <v>4440</v>
      </c>
    </row>
    <row r="3271" spans="5:6" x14ac:dyDescent="0.2">
      <c r="E3271" t="e">
        <f>#REF!</f>
        <v>#REF!</v>
      </c>
      <c r="F3271">
        <v>4441</v>
      </c>
    </row>
    <row r="3272" spans="5:6" x14ac:dyDescent="0.2">
      <c r="E3272" t="e">
        <f>#REF!</f>
        <v>#REF!</v>
      </c>
      <c r="F3272">
        <v>4442</v>
      </c>
    </row>
    <row r="3273" spans="5:6" x14ac:dyDescent="0.2">
      <c r="E3273" t="e">
        <f>#REF!</f>
        <v>#REF!</v>
      </c>
      <c r="F3273">
        <v>4443</v>
      </c>
    </row>
    <row r="3274" spans="5:6" x14ac:dyDescent="0.2">
      <c r="E3274" t="e">
        <f>#REF!</f>
        <v>#REF!</v>
      </c>
      <c r="F3274">
        <v>4444</v>
      </c>
    </row>
    <row r="3275" spans="5:6" x14ac:dyDescent="0.2">
      <c r="E3275" t="e">
        <f>#REF!</f>
        <v>#REF!</v>
      </c>
      <c r="F3275">
        <v>4445</v>
      </c>
    </row>
    <row r="3276" spans="5:6" x14ac:dyDescent="0.2">
      <c r="E3276" t="e">
        <f>#REF!</f>
        <v>#REF!</v>
      </c>
      <c r="F3276">
        <v>4446</v>
      </c>
    </row>
    <row r="3277" spans="5:6" x14ac:dyDescent="0.2">
      <c r="E3277" t="e">
        <f>#REF!</f>
        <v>#REF!</v>
      </c>
      <c r="F3277">
        <v>4447</v>
      </c>
    </row>
    <row r="3278" spans="5:6" x14ac:dyDescent="0.2">
      <c r="E3278" t="e">
        <f>#REF!</f>
        <v>#REF!</v>
      </c>
      <c r="F3278">
        <v>4448</v>
      </c>
    </row>
    <row r="3279" spans="5:6" x14ac:dyDescent="0.2">
      <c r="E3279" t="e">
        <f>#REF!</f>
        <v>#REF!</v>
      </c>
      <c r="F3279">
        <v>4452</v>
      </c>
    </row>
    <row r="3280" spans="5:6" x14ac:dyDescent="0.2">
      <c r="E3280" t="e">
        <f>#REF!</f>
        <v>#REF!</v>
      </c>
      <c r="F3280">
        <v>4453</v>
      </c>
    </row>
    <row r="3281" spans="5:6" x14ac:dyDescent="0.2">
      <c r="E3281" t="e">
        <f>#REF!</f>
        <v>#REF!</v>
      </c>
      <c r="F3281">
        <v>4454</v>
      </c>
    </row>
    <row r="3282" spans="5:6" x14ac:dyDescent="0.2">
      <c r="E3282" t="e">
        <f>#REF!</f>
        <v>#REF!</v>
      </c>
      <c r="F3282">
        <v>4455</v>
      </c>
    </row>
    <row r="3283" spans="5:6" x14ac:dyDescent="0.2">
      <c r="E3283" t="e">
        <f>#REF!</f>
        <v>#REF!</v>
      </c>
      <c r="F3283">
        <v>4456</v>
      </c>
    </row>
    <row r="3284" spans="5:6" x14ac:dyDescent="0.2">
      <c r="E3284" t="e">
        <f>#REF!</f>
        <v>#REF!</v>
      </c>
      <c r="F3284">
        <v>4457</v>
      </c>
    </row>
    <row r="3285" spans="5:6" x14ac:dyDescent="0.2">
      <c r="E3285" t="e">
        <f>#REF!</f>
        <v>#REF!</v>
      </c>
      <c r="F3285">
        <v>4458</v>
      </c>
    </row>
    <row r="3286" spans="5:6" x14ac:dyDescent="0.2">
      <c r="E3286" t="e">
        <f>#REF!</f>
        <v>#REF!</v>
      </c>
      <c r="F3286">
        <v>4459</v>
      </c>
    </row>
    <row r="3287" spans="5:6" x14ac:dyDescent="0.2">
      <c r="E3287" t="e">
        <f>#REF!</f>
        <v>#REF!</v>
      </c>
      <c r="F3287">
        <v>4460</v>
      </c>
    </row>
    <row r="3288" spans="5:6" x14ac:dyDescent="0.2">
      <c r="E3288" t="e">
        <f>#REF!</f>
        <v>#REF!</v>
      </c>
      <c r="F3288">
        <v>4461</v>
      </c>
    </row>
    <row r="3289" spans="5:6" x14ac:dyDescent="0.2">
      <c r="E3289" t="e">
        <f>#REF!</f>
        <v>#REF!</v>
      </c>
      <c r="F3289">
        <v>4465</v>
      </c>
    </row>
    <row r="3290" spans="5:6" x14ac:dyDescent="0.2">
      <c r="E3290" t="e">
        <f>#REF!</f>
        <v>#REF!</v>
      </c>
      <c r="F3290">
        <v>4466</v>
      </c>
    </row>
    <row r="3291" spans="5:6" x14ac:dyDescent="0.2">
      <c r="E3291" t="e">
        <f>#REF!</f>
        <v>#REF!</v>
      </c>
      <c r="F3291">
        <v>4467</v>
      </c>
    </row>
    <row r="3292" spans="5:6" x14ac:dyDescent="0.2">
      <c r="E3292" t="e">
        <f>#REF!</f>
        <v>#REF!</v>
      </c>
      <c r="F3292">
        <v>4468</v>
      </c>
    </row>
    <row r="3293" spans="5:6" x14ac:dyDescent="0.2">
      <c r="E3293" t="e">
        <f>#REF!</f>
        <v>#REF!</v>
      </c>
      <c r="F3293">
        <v>4469</v>
      </c>
    </row>
    <row r="3294" spans="5:6" x14ac:dyDescent="0.2">
      <c r="E3294" t="e">
        <f>#REF!</f>
        <v>#REF!</v>
      </c>
      <c r="F3294">
        <v>4470</v>
      </c>
    </row>
    <row r="3295" spans="5:6" x14ac:dyDescent="0.2">
      <c r="E3295" t="e">
        <f>#REF!</f>
        <v>#REF!</v>
      </c>
      <c r="F3295">
        <v>4471</v>
      </c>
    </row>
    <row r="3296" spans="5:6" x14ac:dyDescent="0.2">
      <c r="E3296" t="e">
        <f>#REF!</f>
        <v>#REF!</v>
      </c>
      <c r="F3296">
        <v>4472</v>
      </c>
    </row>
    <row r="3297" spans="5:6" x14ac:dyDescent="0.2">
      <c r="E3297" t="e">
        <f>#REF!</f>
        <v>#REF!</v>
      </c>
      <c r="F3297">
        <v>4473</v>
      </c>
    </row>
    <row r="3298" spans="5:6" x14ac:dyDescent="0.2">
      <c r="E3298" t="e">
        <f>#REF!</f>
        <v>#REF!</v>
      </c>
      <c r="F3298">
        <v>4474</v>
      </c>
    </row>
    <row r="3299" spans="5:6" x14ac:dyDescent="0.2">
      <c r="E3299" t="e">
        <f>#REF!</f>
        <v>#REF!</v>
      </c>
      <c r="F3299">
        <v>4478</v>
      </c>
    </row>
    <row r="3300" spans="5:6" x14ac:dyDescent="0.2">
      <c r="E3300" t="e">
        <f>#REF!</f>
        <v>#REF!</v>
      </c>
      <c r="F3300">
        <v>4479</v>
      </c>
    </row>
    <row r="3301" spans="5:6" x14ac:dyDescent="0.2">
      <c r="E3301" t="e">
        <f>#REF!</f>
        <v>#REF!</v>
      </c>
      <c r="F3301">
        <v>4480</v>
      </c>
    </row>
    <row r="3302" spans="5:6" x14ac:dyDescent="0.2">
      <c r="E3302" t="e">
        <f>#REF!</f>
        <v>#REF!</v>
      </c>
      <c r="F3302">
        <v>4481</v>
      </c>
    </row>
    <row r="3303" spans="5:6" x14ac:dyDescent="0.2">
      <c r="E3303" t="e">
        <f>#REF!</f>
        <v>#REF!</v>
      </c>
      <c r="F3303">
        <v>4482</v>
      </c>
    </row>
    <row r="3304" spans="5:6" x14ac:dyDescent="0.2">
      <c r="E3304" t="e">
        <f>#REF!</f>
        <v>#REF!</v>
      </c>
      <c r="F3304">
        <v>4483</v>
      </c>
    </row>
    <row r="3305" spans="5:6" x14ac:dyDescent="0.2">
      <c r="E3305" t="e">
        <f>#REF!</f>
        <v>#REF!</v>
      </c>
      <c r="F3305">
        <v>4484</v>
      </c>
    </row>
    <row r="3306" spans="5:6" x14ac:dyDescent="0.2">
      <c r="E3306" t="e">
        <f>#REF!</f>
        <v>#REF!</v>
      </c>
      <c r="F3306">
        <v>4485</v>
      </c>
    </row>
    <row r="3307" spans="5:6" x14ac:dyDescent="0.2">
      <c r="E3307" t="e">
        <f>#REF!</f>
        <v>#REF!</v>
      </c>
      <c r="F3307">
        <v>4486</v>
      </c>
    </row>
    <row r="3308" spans="5:6" x14ac:dyDescent="0.2">
      <c r="E3308" t="e">
        <f>#REF!</f>
        <v>#REF!</v>
      </c>
      <c r="F3308">
        <v>4487</v>
      </c>
    </row>
    <row r="3309" spans="5:6" x14ac:dyDescent="0.2">
      <c r="E3309" t="e">
        <f>#REF!</f>
        <v>#REF!</v>
      </c>
      <c r="F3309">
        <v>4491</v>
      </c>
    </row>
    <row r="3310" spans="5:6" x14ac:dyDescent="0.2">
      <c r="E3310" t="e">
        <f>#REF!</f>
        <v>#REF!</v>
      </c>
      <c r="F3310">
        <v>4492</v>
      </c>
    </row>
    <row r="3311" spans="5:6" x14ac:dyDescent="0.2">
      <c r="E3311" t="e">
        <f>#REF!</f>
        <v>#REF!</v>
      </c>
      <c r="F3311">
        <v>4493</v>
      </c>
    </row>
    <row r="3312" spans="5:6" x14ac:dyDescent="0.2">
      <c r="E3312" t="e">
        <f>#REF!</f>
        <v>#REF!</v>
      </c>
      <c r="F3312">
        <v>4494</v>
      </c>
    </row>
    <row r="3313" spans="5:6" x14ac:dyDescent="0.2">
      <c r="E3313" t="e">
        <f>#REF!</f>
        <v>#REF!</v>
      </c>
      <c r="F3313">
        <v>4495</v>
      </c>
    </row>
    <row r="3314" spans="5:6" x14ac:dyDescent="0.2">
      <c r="E3314" t="e">
        <f>#REF!</f>
        <v>#REF!</v>
      </c>
      <c r="F3314">
        <v>4496</v>
      </c>
    </row>
    <row r="3315" spans="5:6" x14ac:dyDescent="0.2">
      <c r="E3315" t="e">
        <f>#REF!</f>
        <v>#REF!</v>
      </c>
      <c r="F3315">
        <v>4497</v>
      </c>
    </row>
    <row r="3316" spans="5:6" x14ac:dyDescent="0.2">
      <c r="E3316" t="e">
        <f>#REF!</f>
        <v>#REF!</v>
      </c>
      <c r="F3316">
        <v>4498</v>
      </c>
    </row>
    <row r="3317" spans="5:6" x14ac:dyDescent="0.2">
      <c r="E3317" t="e">
        <f>#REF!</f>
        <v>#REF!</v>
      </c>
      <c r="F3317">
        <v>4499</v>
      </c>
    </row>
    <row r="3318" spans="5:6" x14ac:dyDescent="0.2">
      <c r="E3318" t="e">
        <f>#REF!</f>
        <v>#REF!</v>
      </c>
      <c r="F3318">
        <v>4500</v>
      </c>
    </row>
    <row r="3319" spans="5:6" x14ac:dyDescent="0.2">
      <c r="E3319" t="e">
        <f>#REF!</f>
        <v>#REF!</v>
      </c>
      <c r="F3319">
        <v>4504</v>
      </c>
    </row>
    <row r="3320" spans="5:6" x14ac:dyDescent="0.2">
      <c r="E3320" t="e">
        <f>#REF!</f>
        <v>#REF!</v>
      </c>
      <c r="F3320">
        <v>4505</v>
      </c>
    </row>
    <row r="3321" spans="5:6" x14ac:dyDescent="0.2">
      <c r="E3321" t="e">
        <f>#REF!</f>
        <v>#REF!</v>
      </c>
      <c r="F3321">
        <v>4506</v>
      </c>
    </row>
    <row r="3322" spans="5:6" x14ac:dyDescent="0.2">
      <c r="E3322" t="e">
        <f>#REF!</f>
        <v>#REF!</v>
      </c>
      <c r="F3322">
        <v>4507</v>
      </c>
    </row>
    <row r="3323" spans="5:6" x14ac:dyDescent="0.2">
      <c r="E3323" t="e">
        <f>#REF!</f>
        <v>#REF!</v>
      </c>
      <c r="F3323">
        <v>4508</v>
      </c>
    </row>
    <row r="3324" spans="5:6" x14ac:dyDescent="0.2">
      <c r="E3324" t="e">
        <f>#REF!</f>
        <v>#REF!</v>
      </c>
      <c r="F3324">
        <v>4509</v>
      </c>
    </row>
    <row r="3325" spans="5:6" x14ac:dyDescent="0.2">
      <c r="E3325" t="e">
        <f>#REF!</f>
        <v>#REF!</v>
      </c>
      <c r="F3325">
        <v>4510</v>
      </c>
    </row>
    <row r="3326" spans="5:6" x14ac:dyDescent="0.2">
      <c r="E3326" t="e">
        <f>#REF!</f>
        <v>#REF!</v>
      </c>
      <c r="F3326">
        <v>4511</v>
      </c>
    </row>
    <row r="3327" spans="5:6" x14ac:dyDescent="0.2">
      <c r="E3327" t="e">
        <f>#REF!</f>
        <v>#REF!</v>
      </c>
      <c r="F3327">
        <v>4512</v>
      </c>
    </row>
    <row r="3328" spans="5:6" x14ac:dyDescent="0.2">
      <c r="E3328" t="e">
        <f>#REF!</f>
        <v>#REF!</v>
      </c>
      <c r="F3328">
        <v>4513</v>
      </c>
    </row>
    <row r="3329" spans="5:6" x14ac:dyDescent="0.2">
      <c r="E3329" t="e">
        <f>#REF!</f>
        <v>#REF!</v>
      </c>
      <c r="F3329">
        <v>4517</v>
      </c>
    </row>
    <row r="3330" spans="5:6" x14ac:dyDescent="0.2">
      <c r="E3330" t="e">
        <f>#REF!</f>
        <v>#REF!</v>
      </c>
      <c r="F3330">
        <v>4518</v>
      </c>
    </row>
    <row r="3331" spans="5:6" x14ac:dyDescent="0.2">
      <c r="E3331" t="e">
        <f>#REF!</f>
        <v>#REF!</v>
      </c>
      <c r="F3331">
        <v>4519</v>
      </c>
    </row>
    <row r="3332" spans="5:6" x14ac:dyDescent="0.2">
      <c r="E3332" t="e">
        <f>#REF!</f>
        <v>#REF!</v>
      </c>
      <c r="F3332">
        <v>4520</v>
      </c>
    </row>
    <row r="3333" spans="5:6" x14ac:dyDescent="0.2">
      <c r="E3333" t="e">
        <f>#REF!</f>
        <v>#REF!</v>
      </c>
      <c r="F3333">
        <v>4521</v>
      </c>
    </row>
    <row r="3334" spans="5:6" x14ac:dyDescent="0.2">
      <c r="E3334" t="e">
        <f>#REF!</f>
        <v>#REF!</v>
      </c>
      <c r="F3334">
        <v>4522</v>
      </c>
    </row>
    <row r="3335" spans="5:6" x14ac:dyDescent="0.2">
      <c r="E3335" t="e">
        <f>#REF!</f>
        <v>#REF!</v>
      </c>
      <c r="F3335">
        <v>4523</v>
      </c>
    </row>
    <row r="3336" spans="5:6" x14ac:dyDescent="0.2">
      <c r="E3336" t="e">
        <f>#REF!</f>
        <v>#REF!</v>
      </c>
      <c r="F3336">
        <v>4524</v>
      </c>
    </row>
    <row r="3337" spans="5:6" x14ac:dyDescent="0.2">
      <c r="E3337" t="e">
        <f>#REF!</f>
        <v>#REF!</v>
      </c>
      <c r="F3337">
        <v>4525</v>
      </c>
    </row>
    <row r="3338" spans="5:6" x14ac:dyDescent="0.2">
      <c r="E3338" t="e">
        <f>#REF!</f>
        <v>#REF!</v>
      </c>
      <c r="F3338">
        <v>4526</v>
      </c>
    </row>
    <row r="3339" spans="5:6" x14ac:dyDescent="0.2">
      <c r="E3339" t="e">
        <f>#REF!</f>
        <v>#REF!</v>
      </c>
      <c r="F3339">
        <v>4530</v>
      </c>
    </row>
    <row r="3340" spans="5:6" x14ac:dyDescent="0.2">
      <c r="E3340" t="e">
        <f>#REF!</f>
        <v>#REF!</v>
      </c>
      <c r="F3340">
        <v>4531</v>
      </c>
    </row>
    <row r="3341" spans="5:6" x14ac:dyDescent="0.2">
      <c r="E3341" t="e">
        <f>#REF!</f>
        <v>#REF!</v>
      </c>
      <c r="F3341">
        <v>4532</v>
      </c>
    </row>
    <row r="3342" spans="5:6" x14ac:dyDescent="0.2">
      <c r="E3342" t="e">
        <f>#REF!</f>
        <v>#REF!</v>
      </c>
      <c r="F3342">
        <v>4533</v>
      </c>
    </row>
    <row r="3343" spans="5:6" x14ac:dyDescent="0.2">
      <c r="E3343" t="e">
        <f>#REF!</f>
        <v>#REF!</v>
      </c>
      <c r="F3343">
        <v>4534</v>
      </c>
    </row>
    <row r="3344" spans="5:6" x14ac:dyDescent="0.2">
      <c r="E3344" t="e">
        <f>#REF!</f>
        <v>#REF!</v>
      </c>
      <c r="F3344">
        <v>4535</v>
      </c>
    </row>
    <row r="3345" spans="5:6" x14ac:dyDescent="0.2">
      <c r="E3345" t="e">
        <f>#REF!</f>
        <v>#REF!</v>
      </c>
      <c r="F3345">
        <v>4536</v>
      </c>
    </row>
    <row r="3346" spans="5:6" x14ac:dyDescent="0.2">
      <c r="E3346" t="e">
        <f>#REF!</f>
        <v>#REF!</v>
      </c>
      <c r="F3346">
        <v>4537</v>
      </c>
    </row>
    <row r="3347" spans="5:6" x14ac:dyDescent="0.2">
      <c r="E3347" t="e">
        <f>#REF!</f>
        <v>#REF!</v>
      </c>
      <c r="F3347">
        <v>4538</v>
      </c>
    </row>
    <row r="3348" spans="5:6" x14ac:dyDescent="0.2">
      <c r="E3348" t="e">
        <f>#REF!</f>
        <v>#REF!</v>
      </c>
      <c r="F3348">
        <v>4539</v>
      </c>
    </row>
    <row r="3349" spans="5:6" x14ac:dyDescent="0.2">
      <c r="E3349" t="e">
        <f>#REF!</f>
        <v>#REF!</v>
      </c>
      <c r="F3349">
        <v>4543</v>
      </c>
    </row>
    <row r="3350" spans="5:6" x14ac:dyDescent="0.2">
      <c r="E3350" t="e">
        <f>#REF!</f>
        <v>#REF!</v>
      </c>
      <c r="F3350">
        <v>4544</v>
      </c>
    </row>
    <row r="3351" spans="5:6" x14ac:dyDescent="0.2">
      <c r="E3351" t="e">
        <f>#REF!</f>
        <v>#REF!</v>
      </c>
      <c r="F3351">
        <v>4545</v>
      </c>
    </row>
    <row r="3352" spans="5:6" x14ac:dyDescent="0.2">
      <c r="E3352" t="e">
        <f>#REF!</f>
        <v>#REF!</v>
      </c>
      <c r="F3352">
        <v>4546</v>
      </c>
    </row>
    <row r="3353" spans="5:6" x14ac:dyDescent="0.2">
      <c r="E3353" t="e">
        <f>#REF!</f>
        <v>#REF!</v>
      </c>
      <c r="F3353">
        <v>4547</v>
      </c>
    </row>
    <row r="3354" spans="5:6" x14ac:dyDescent="0.2">
      <c r="E3354" t="e">
        <f>#REF!</f>
        <v>#REF!</v>
      </c>
      <c r="F3354">
        <v>4548</v>
      </c>
    </row>
    <row r="3355" spans="5:6" x14ac:dyDescent="0.2">
      <c r="E3355" t="e">
        <f>#REF!</f>
        <v>#REF!</v>
      </c>
      <c r="F3355">
        <v>4549</v>
      </c>
    </row>
    <row r="3356" spans="5:6" x14ac:dyDescent="0.2">
      <c r="E3356" t="e">
        <f>#REF!</f>
        <v>#REF!</v>
      </c>
      <c r="F3356">
        <v>4550</v>
      </c>
    </row>
    <row r="3357" spans="5:6" x14ac:dyDescent="0.2">
      <c r="E3357" t="e">
        <f>#REF!</f>
        <v>#REF!</v>
      </c>
      <c r="F3357">
        <v>4551</v>
      </c>
    </row>
    <row r="3358" spans="5:6" x14ac:dyDescent="0.2">
      <c r="E3358" t="e">
        <f>#REF!</f>
        <v>#REF!</v>
      </c>
      <c r="F3358">
        <v>4552</v>
      </c>
    </row>
    <row r="3359" spans="5:6" x14ac:dyDescent="0.2">
      <c r="E3359" t="e">
        <f>#REF!</f>
        <v>#REF!</v>
      </c>
      <c r="F3359">
        <v>4556</v>
      </c>
    </row>
    <row r="3360" spans="5:6" x14ac:dyDescent="0.2">
      <c r="E3360" t="e">
        <f>#REF!</f>
        <v>#REF!</v>
      </c>
      <c r="F3360">
        <v>4557</v>
      </c>
    </row>
    <row r="3361" spans="5:6" x14ac:dyDescent="0.2">
      <c r="E3361" t="e">
        <f>#REF!</f>
        <v>#REF!</v>
      </c>
      <c r="F3361">
        <v>4558</v>
      </c>
    </row>
    <row r="3362" spans="5:6" x14ac:dyDescent="0.2">
      <c r="E3362" t="e">
        <f>#REF!</f>
        <v>#REF!</v>
      </c>
      <c r="F3362">
        <v>4559</v>
      </c>
    </row>
    <row r="3363" spans="5:6" x14ac:dyDescent="0.2">
      <c r="E3363" t="e">
        <f>#REF!</f>
        <v>#REF!</v>
      </c>
      <c r="F3363">
        <v>4560</v>
      </c>
    </row>
    <row r="3364" spans="5:6" x14ac:dyDescent="0.2">
      <c r="E3364" t="e">
        <f>#REF!</f>
        <v>#REF!</v>
      </c>
      <c r="F3364">
        <v>4561</v>
      </c>
    </row>
    <row r="3365" spans="5:6" x14ac:dyDescent="0.2">
      <c r="E3365" t="e">
        <f>#REF!</f>
        <v>#REF!</v>
      </c>
      <c r="F3365">
        <v>4562</v>
      </c>
    </row>
    <row r="3366" spans="5:6" x14ac:dyDescent="0.2">
      <c r="E3366" t="e">
        <f>#REF!</f>
        <v>#REF!</v>
      </c>
      <c r="F3366">
        <v>4563</v>
      </c>
    </row>
    <row r="3367" spans="5:6" x14ac:dyDescent="0.2">
      <c r="E3367" t="e">
        <f>#REF!</f>
        <v>#REF!</v>
      </c>
      <c r="F3367">
        <v>4564</v>
      </c>
    </row>
    <row r="3368" spans="5:6" x14ac:dyDescent="0.2">
      <c r="E3368" t="e">
        <f>#REF!</f>
        <v>#REF!</v>
      </c>
      <c r="F3368">
        <v>4565</v>
      </c>
    </row>
    <row r="3369" spans="5:6" x14ac:dyDescent="0.2">
      <c r="E3369" t="e">
        <f>#REF!</f>
        <v>#REF!</v>
      </c>
      <c r="F3369">
        <v>4569</v>
      </c>
    </row>
    <row r="3370" spans="5:6" x14ac:dyDescent="0.2">
      <c r="E3370" t="e">
        <f>#REF!</f>
        <v>#REF!</v>
      </c>
      <c r="F3370">
        <v>4570</v>
      </c>
    </row>
    <row r="3371" spans="5:6" x14ac:dyDescent="0.2">
      <c r="E3371" t="e">
        <f>#REF!</f>
        <v>#REF!</v>
      </c>
      <c r="F3371">
        <v>4571</v>
      </c>
    </row>
    <row r="3372" spans="5:6" x14ac:dyDescent="0.2">
      <c r="E3372" t="e">
        <f>#REF!</f>
        <v>#REF!</v>
      </c>
      <c r="F3372">
        <v>4572</v>
      </c>
    </row>
    <row r="3373" spans="5:6" x14ac:dyDescent="0.2">
      <c r="E3373" t="e">
        <f>#REF!</f>
        <v>#REF!</v>
      </c>
      <c r="F3373">
        <v>4573</v>
      </c>
    </row>
    <row r="3374" spans="5:6" x14ac:dyDescent="0.2">
      <c r="E3374" t="e">
        <f>#REF!</f>
        <v>#REF!</v>
      </c>
      <c r="F3374">
        <v>4574</v>
      </c>
    </row>
    <row r="3375" spans="5:6" x14ac:dyDescent="0.2">
      <c r="E3375" t="e">
        <f>#REF!</f>
        <v>#REF!</v>
      </c>
      <c r="F3375">
        <v>4575</v>
      </c>
    </row>
    <row r="3376" spans="5:6" x14ac:dyDescent="0.2">
      <c r="E3376" t="e">
        <f>#REF!</f>
        <v>#REF!</v>
      </c>
      <c r="F3376">
        <v>4576</v>
      </c>
    </row>
    <row r="3377" spans="5:6" x14ac:dyDescent="0.2">
      <c r="E3377" t="e">
        <f>#REF!</f>
        <v>#REF!</v>
      </c>
      <c r="F3377">
        <v>4577</v>
      </c>
    </row>
    <row r="3378" spans="5:6" x14ac:dyDescent="0.2">
      <c r="E3378" t="e">
        <f>#REF!</f>
        <v>#REF!</v>
      </c>
      <c r="F3378">
        <v>4578</v>
      </c>
    </row>
    <row r="3379" spans="5:6" x14ac:dyDescent="0.2">
      <c r="E3379" t="e">
        <f>#REF!</f>
        <v>#REF!</v>
      </c>
      <c r="F3379">
        <v>4582</v>
      </c>
    </row>
    <row r="3380" spans="5:6" x14ac:dyDescent="0.2">
      <c r="E3380" t="e">
        <f>#REF!</f>
        <v>#REF!</v>
      </c>
      <c r="F3380">
        <v>4583</v>
      </c>
    </row>
    <row r="3381" spans="5:6" x14ac:dyDescent="0.2">
      <c r="E3381" t="e">
        <f>#REF!</f>
        <v>#REF!</v>
      </c>
      <c r="F3381">
        <v>4584</v>
      </c>
    </row>
    <row r="3382" spans="5:6" x14ac:dyDescent="0.2">
      <c r="E3382" t="e">
        <f>#REF!</f>
        <v>#REF!</v>
      </c>
      <c r="F3382">
        <v>4585</v>
      </c>
    </row>
    <row r="3383" spans="5:6" x14ac:dyDescent="0.2">
      <c r="E3383" t="e">
        <f>#REF!</f>
        <v>#REF!</v>
      </c>
      <c r="F3383">
        <v>4586</v>
      </c>
    </row>
    <row r="3384" spans="5:6" x14ac:dyDescent="0.2">
      <c r="E3384" t="e">
        <f>#REF!</f>
        <v>#REF!</v>
      </c>
      <c r="F3384">
        <v>4587</v>
      </c>
    </row>
    <row r="3385" spans="5:6" x14ac:dyDescent="0.2">
      <c r="E3385" t="e">
        <f>#REF!</f>
        <v>#REF!</v>
      </c>
      <c r="F3385">
        <v>4588</v>
      </c>
    </row>
    <row r="3386" spans="5:6" x14ac:dyDescent="0.2">
      <c r="E3386" t="e">
        <f>#REF!</f>
        <v>#REF!</v>
      </c>
      <c r="F3386">
        <v>4589</v>
      </c>
    </row>
    <row r="3387" spans="5:6" x14ac:dyDescent="0.2">
      <c r="E3387" t="e">
        <f>#REF!</f>
        <v>#REF!</v>
      </c>
      <c r="F3387">
        <v>4590</v>
      </c>
    </row>
    <row r="3388" spans="5:6" x14ac:dyDescent="0.2">
      <c r="E3388" t="e">
        <f>#REF!</f>
        <v>#REF!</v>
      </c>
      <c r="F3388">
        <v>4591</v>
      </c>
    </row>
    <row r="3389" spans="5:6" x14ac:dyDescent="0.2">
      <c r="E3389" t="e">
        <f>#REF!</f>
        <v>#REF!</v>
      </c>
      <c r="F3389">
        <v>4595</v>
      </c>
    </row>
    <row r="3390" spans="5:6" x14ac:dyDescent="0.2">
      <c r="E3390" t="e">
        <f>#REF!</f>
        <v>#REF!</v>
      </c>
      <c r="F3390">
        <v>4596</v>
      </c>
    </row>
    <row r="3391" spans="5:6" x14ac:dyDescent="0.2">
      <c r="E3391" t="e">
        <f>#REF!</f>
        <v>#REF!</v>
      </c>
      <c r="F3391">
        <v>4597</v>
      </c>
    </row>
    <row r="3392" spans="5:6" x14ac:dyDescent="0.2">
      <c r="E3392" t="e">
        <f>#REF!</f>
        <v>#REF!</v>
      </c>
      <c r="F3392">
        <v>4598</v>
      </c>
    </row>
    <row r="3393" spans="5:6" x14ac:dyDescent="0.2">
      <c r="E3393" t="e">
        <f>#REF!</f>
        <v>#REF!</v>
      </c>
      <c r="F3393">
        <v>4599</v>
      </c>
    </row>
    <row r="3394" spans="5:6" x14ac:dyDescent="0.2">
      <c r="E3394" t="e">
        <f>#REF!</f>
        <v>#REF!</v>
      </c>
      <c r="F3394">
        <v>4600</v>
      </c>
    </row>
    <row r="3395" spans="5:6" x14ac:dyDescent="0.2">
      <c r="E3395" t="e">
        <f>#REF!</f>
        <v>#REF!</v>
      </c>
      <c r="F3395">
        <v>4601</v>
      </c>
    </row>
    <row r="3396" spans="5:6" x14ac:dyDescent="0.2">
      <c r="E3396" t="e">
        <f>#REF!</f>
        <v>#REF!</v>
      </c>
      <c r="F3396">
        <v>4602</v>
      </c>
    </row>
    <row r="3397" spans="5:6" x14ac:dyDescent="0.2">
      <c r="E3397" t="e">
        <f>#REF!</f>
        <v>#REF!</v>
      </c>
      <c r="F3397">
        <v>4603</v>
      </c>
    </row>
    <row r="3398" spans="5:6" x14ac:dyDescent="0.2">
      <c r="E3398" t="e">
        <f>#REF!</f>
        <v>#REF!</v>
      </c>
      <c r="F3398">
        <v>4604</v>
      </c>
    </row>
    <row r="3399" spans="5:6" x14ac:dyDescent="0.2">
      <c r="E3399" t="e">
        <f>#REF!</f>
        <v>#REF!</v>
      </c>
      <c r="F3399">
        <v>4608</v>
      </c>
    </row>
    <row r="3400" spans="5:6" x14ac:dyDescent="0.2">
      <c r="E3400" t="e">
        <f>#REF!</f>
        <v>#REF!</v>
      </c>
      <c r="F3400">
        <v>4609</v>
      </c>
    </row>
    <row r="3401" spans="5:6" x14ac:dyDescent="0.2">
      <c r="E3401" t="e">
        <f>#REF!</f>
        <v>#REF!</v>
      </c>
      <c r="F3401">
        <v>4610</v>
      </c>
    </row>
    <row r="3402" spans="5:6" x14ac:dyDescent="0.2">
      <c r="E3402" t="e">
        <f>#REF!</f>
        <v>#REF!</v>
      </c>
      <c r="F3402">
        <v>4611</v>
      </c>
    </row>
    <row r="3403" spans="5:6" x14ac:dyDescent="0.2">
      <c r="E3403" t="e">
        <f>#REF!</f>
        <v>#REF!</v>
      </c>
      <c r="F3403">
        <v>4612</v>
      </c>
    </row>
    <row r="3404" spans="5:6" x14ac:dyDescent="0.2">
      <c r="E3404" t="e">
        <f>#REF!</f>
        <v>#REF!</v>
      </c>
      <c r="F3404">
        <v>4613</v>
      </c>
    </row>
    <row r="3405" spans="5:6" x14ac:dyDescent="0.2">
      <c r="E3405" t="e">
        <f>#REF!</f>
        <v>#REF!</v>
      </c>
      <c r="F3405">
        <v>4614</v>
      </c>
    </row>
    <row r="3406" spans="5:6" x14ac:dyDescent="0.2">
      <c r="E3406" t="e">
        <f>#REF!</f>
        <v>#REF!</v>
      </c>
      <c r="F3406">
        <v>4615</v>
      </c>
    </row>
    <row r="3407" spans="5:6" x14ac:dyDescent="0.2">
      <c r="E3407" t="e">
        <f>#REF!</f>
        <v>#REF!</v>
      </c>
      <c r="F3407">
        <v>4616</v>
      </c>
    </row>
    <row r="3408" spans="5:6" x14ac:dyDescent="0.2">
      <c r="E3408" t="e">
        <f>#REF!</f>
        <v>#REF!</v>
      </c>
      <c r="F3408">
        <v>4617</v>
      </c>
    </row>
    <row r="3409" spans="5:6" x14ac:dyDescent="0.2">
      <c r="E3409" t="e">
        <f>#REF!</f>
        <v>#REF!</v>
      </c>
      <c r="F3409">
        <v>4621</v>
      </c>
    </row>
    <row r="3410" spans="5:6" x14ac:dyDescent="0.2">
      <c r="E3410" t="e">
        <f>#REF!</f>
        <v>#REF!</v>
      </c>
      <c r="F3410">
        <v>4622</v>
      </c>
    </row>
    <row r="3411" spans="5:6" x14ac:dyDescent="0.2">
      <c r="E3411" t="e">
        <f>#REF!</f>
        <v>#REF!</v>
      </c>
      <c r="F3411">
        <v>4623</v>
      </c>
    </row>
    <row r="3412" spans="5:6" x14ac:dyDescent="0.2">
      <c r="E3412" t="e">
        <f>#REF!</f>
        <v>#REF!</v>
      </c>
      <c r="F3412">
        <v>4624</v>
      </c>
    </row>
    <row r="3413" spans="5:6" x14ac:dyDescent="0.2">
      <c r="E3413" t="e">
        <f>#REF!</f>
        <v>#REF!</v>
      </c>
      <c r="F3413">
        <v>4625</v>
      </c>
    </row>
    <row r="3414" spans="5:6" x14ac:dyDescent="0.2">
      <c r="E3414" t="e">
        <f>#REF!</f>
        <v>#REF!</v>
      </c>
      <c r="F3414">
        <v>4626</v>
      </c>
    </row>
    <row r="3415" spans="5:6" x14ac:dyDescent="0.2">
      <c r="E3415" t="e">
        <f>#REF!</f>
        <v>#REF!</v>
      </c>
      <c r="F3415">
        <v>4627</v>
      </c>
    </row>
    <row r="3416" spans="5:6" x14ac:dyDescent="0.2">
      <c r="E3416" t="e">
        <f>#REF!</f>
        <v>#REF!</v>
      </c>
      <c r="F3416">
        <v>4628</v>
      </c>
    </row>
    <row r="3417" spans="5:6" x14ac:dyDescent="0.2">
      <c r="E3417" t="e">
        <f>#REF!</f>
        <v>#REF!</v>
      </c>
      <c r="F3417">
        <v>4629</v>
      </c>
    </row>
    <row r="3418" spans="5:6" x14ac:dyDescent="0.2">
      <c r="E3418" t="e">
        <f>#REF!</f>
        <v>#REF!</v>
      </c>
      <c r="F3418">
        <v>4630</v>
      </c>
    </row>
    <row r="3419" spans="5:6" x14ac:dyDescent="0.2">
      <c r="E3419" t="e">
        <f>#REF!</f>
        <v>#REF!</v>
      </c>
      <c r="F3419">
        <v>4634</v>
      </c>
    </row>
    <row r="3420" spans="5:6" x14ac:dyDescent="0.2">
      <c r="E3420" t="e">
        <f>#REF!</f>
        <v>#REF!</v>
      </c>
      <c r="F3420">
        <v>4635</v>
      </c>
    </row>
    <row r="3421" spans="5:6" x14ac:dyDescent="0.2">
      <c r="E3421" t="e">
        <f>#REF!</f>
        <v>#REF!</v>
      </c>
      <c r="F3421">
        <v>4636</v>
      </c>
    </row>
    <row r="3422" spans="5:6" x14ac:dyDescent="0.2">
      <c r="E3422" t="e">
        <f>#REF!</f>
        <v>#REF!</v>
      </c>
      <c r="F3422">
        <v>4637</v>
      </c>
    </row>
    <row r="3423" spans="5:6" x14ac:dyDescent="0.2">
      <c r="E3423" t="e">
        <f>#REF!</f>
        <v>#REF!</v>
      </c>
      <c r="F3423">
        <v>4638</v>
      </c>
    </row>
    <row r="3424" spans="5:6" x14ac:dyDescent="0.2">
      <c r="E3424" t="e">
        <f>#REF!</f>
        <v>#REF!</v>
      </c>
      <c r="F3424">
        <v>4639</v>
      </c>
    </row>
    <row r="3425" spans="5:6" x14ac:dyDescent="0.2">
      <c r="E3425" t="e">
        <f>#REF!</f>
        <v>#REF!</v>
      </c>
      <c r="F3425">
        <v>4640</v>
      </c>
    </row>
    <row r="3426" spans="5:6" x14ac:dyDescent="0.2">
      <c r="E3426" t="e">
        <f>#REF!</f>
        <v>#REF!</v>
      </c>
      <c r="F3426">
        <v>4641</v>
      </c>
    </row>
    <row r="3427" spans="5:6" x14ac:dyDescent="0.2">
      <c r="E3427" t="e">
        <f>#REF!</f>
        <v>#REF!</v>
      </c>
      <c r="F3427">
        <v>4642</v>
      </c>
    </row>
    <row r="3428" spans="5:6" x14ac:dyDescent="0.2">
      <c r="E3428" t="e">
        <f>#REF!</f>
        <v>#REF!</v>
      </c>
      <c r="F3428">
        <v>4643</v>
      </c>
    </row>
    <row r="3429" spans="5:6" x14ac:dyDescent="0.2">
      <c r="E3429" t="e">
        <f>#REF!</f>
        <v>#REF!</v>
      </c>
      <c r="F3429">
        <v>4647</v>
      </c>
    </row>
    <row r="3430" spans="5:6" x14ac:dyDescent="0.2">
      <c r="E3430" t="e">
        <f>#REF!</f>
        <v>#REF!</v>
      </c>
      <c r="F3430">
        <v>4648</v>
      </c>
    </row>
    <row r="3431" spans="5:6" x14ac:dyDescent="0.2">
      <c r="E3431" t="e">
        <f>#REF!</f>
        <v>#REF!</v>
      </c>
      <c r="F3431">
        <v>4649</v>
      </c>
    </row>
    <row r="3432" spans="5:6" x14ac:dyDescent="0.2">
      <c r="E3432" t="e">
        <f>#REF!</f>
        <v>#REF!</v>
      </c>
      <c r="F3432">
        <v>4650</v>
      </c>
    </row>
    <row r="3433" spans="5:6" x14ac:dyDescent="0.2">
      <c r="E3433" t="e">
        <f>#REF!</f>
        <v>#REF!</v>
      </c>
      <c r="F3433">
        <v>4651</v>
      </c>
    </row>
    <row r="3434" spans="5:6" x14ac:dyDescent="0.2">
      <c r="E3434" t="e">
        <f>#REF!</f>
        <v>#REF!</v>
      </c>
      <c r="F3434">
        <v>4652</v>
      </c>
    </row>
    <row r="3435" spans="5:6" x14ac:dyDescent="0.2">
      <c r="E3435" t="e">
        <f>#REF!</f>
        <v>#REF!</v>
      </c>
      <c r="F3435">
        <v>4653</v>
      </c>
    </row>
    <row r="3436" spans="5:6" x14ac:dyDescent="0.2">
      <c r="E3436" t="e">
        <f>#REF!</f>
        <v>#REF!</v>
      </c>
      <c r="F3436">
        <v>4654</v>
      </c>
    </row>
    <row r="3437" spans="5:6" x14ac:dyDescent="0.2">
      <c r="E3437" t="e">
        <f>#REF!</f>
        <v>#REF!</v>
      </c>
      <c r="F3437">
        <v>4655</v>
      </c>
    </row>
    <row r="3438" spans="5:6" x14ac:dyDescent="0.2">
      <c r="E3438" t="e">
        <f>#REF!</f>
        <v>#REF!</v>
      </c>
      <c r="F3438">
        <v>4656</v>
      </c>
    </row>
    <row r="3439" spans="5:6" x14ac:dyDescent="0.2">
      <c r="E3439" t="e">
        <f>#REF!</f>
        <v>#REF!</v>
      </c>
      <c r="F3439">
        <v>4660</v>
      </c>
    </row>
    <row r="3440" spans="5:6" x14ac:dyDescent="0.2">
      <c r="E3440" t="e">
        <f>#REF!</f>
        <v>#REF!</v>
      </c>
      <c r="F3440">
        <v>4661</v>
      </c>
    </row>
    <row r="3441" spans="5:6" x14ac:dyDescent="0.2">
      <c r="E3441" t="e">
        <f>#REF!</f>
        <v>#REF!</v>
      </c>
      <c r="F3441">
        <v>4662</v>
      </c>
    </row>
    <row r="3442" spans="5:6" x14ac:dyDescent="0.2">
      <c r="E3442" t="e">
        <f>#REF!</f>
        <v>#REF!</v>
      </c>
      <c r="F3442">
        <v>4663</v>
      </c>
    </row>
    <row r="3443" spans="5:6" x14ac:dyDescent="0.2">
      <c r="E3443" t="e">
        <f>#REF!</f>
        <v>#REF!</v>
      </c>
      <c r="F3443">
        <v>4664</v>
      </c>
    </row>
    <row r="3444" spans="5:6" x14ac:dyDescent="0.2">
      <c r="E3444" t="e">
        <f>#REF!</f>
        <v>#REF!</v>
      </c>
      <c r="F3444">
        <v>4665</v>
      </c>
    </row>
    <row r="3445" spans="5:6" x14ac:dyDescent="0.2">
      <c r="E3445" t="e">
        <f>#REF!</f>
        <v>#REF!</v>
      </c>
      <c r="F3445">
        <v>4666</v>
      </c>
    </row>
    <row r="3446" spans="5:6" x14ac:dyDescent="0.2">
      <c r="E3446" t="e">
        <f>#REF!</f>
        <v>#REF!</v>
      </c>
      <c r="F3446">
        <v>4667</v>
      </c>
    </row>
    <row r="3447" spans="5:6" x14ac:dyDescent="0.2">
      <c r="E3447" t="e">
        <f>#REF!</f>
        <v>#REF!</v>
      </c>
      <c r="F3447">
        <v>4668</v>
      </c>
    </row>
    <row r="3448" spans="5:6" x14ac:dyDescent="0.2">
      <c r="E3448" t="e">
        <f>#REF!</f>
        <v>#REF!</v>
      </c>
      <c r="F3448">
        <v>4669</v>
      </c>
    </row>
    <row r="3449" spans="5:6" x14ac:dyDescent="0.2">
      <c r="E3449" t="e">
        <f>#REF!</f>
        <v>#REF!</v>
      </c>
      <c r="F3449">
        <v>4673</v>
      </c>
    </row>
    <row r="3450" spans="5:6" x14ac:dyDescent="0.2">
      <c r="E3450" t="e">
        <f>#REF!</f>
        <v>#REF!</v>
      </c>
      <c r="F3450">
        <v>4674</v>
      </c>
    </row>
    <row r="3451" spans="5:6" x14ac:dyDescent="0.2">
      <c r="E3451" t="e">
        <f>#REF!</f>
        <v>#REF!</v>
      </c>
      <c r="F3451">
        <v>4675</v>
      </c>
    </row>
    <row r="3452" spans="5:6" x14ac:dyDescent="0.2">
      <c r="E3452" t="e">
        <f>#REF!</f>
        <v>#REF!</v>
      </c>
      <c r="F3452">
        <v>4676</v>
      </c>
    </row>
    <row r="3453" spans="5:6" x14ac:dyDescent="0.2">
      <c r="E3453" t="e">
        <f>#REF!</f>
        <v>#REF!</v>
      </c>
      <c r="F3453">
        <v>4677</v>
      </c>
    </row>
    <row r="3454" spans="5:6" x14ac:dyDescent="0.2">
      <c r="E3454" t="e">
        <f>#REF!</f>
        <v>#REF!</v>
      </c>
      <c r="F3454">
        <v>4678</v>
      </c>
    </row>
    <row r="3455" spans="5:6" x14ac:dyDescent="0.2">
      <c r="E3455" t="e">
        <f>#REF!</f>
        <v>#REF!</v>
      </c>
      <c r="F3455">
        <v>4679</v>
      </c>
    </row>
    <row r="3456" spans="5:6" x14ac:dyDescent="0.2">
      <c r="E3456" t="e">
        <f>#REF!</f>
        <v>#REF!</v>
      </c>
      <c r="F3456">
        <v>4680</v>
      </c>
    </row>
    <row r="3457" spans="5:6" x14ac:dyDescent="0.2">
      <c r="E3457" t="e">
        <f>#REF!</f>
        <v>#REF!</v>
      </c>
      <c r="F3457">
        <v>4681</v>
      </c>
    </row>
    <row r="3458" spans="5:6" x14ac:dyDescent="0.2">
      <c r="E3458" t="e">
        <f>#REF!</f>
        <v>#REF!</v>
      </c>
      <c r="F3458">
        <v>4682</v>
      </c>
    </row>
    <row r="3459" spans="5:6" x14ac:dyDescent="0.2">
      <c r="E3459" t="e">
        <f>#REF!</f>
        <v>#REF!</v>
      </c>
      <c r="F3459">
        <v>4686</v>
      </c>
    </row>
    <row r="3460" spans="5:6" x14ac:dyDescent="0.2">
      <c r="E3460" t="e">
        <f>#REF!</f>
        <v>#REF!</v>
      </c>
      <c r="F3460">
        <v>4687</v>
      </c>
    </row>
    <row r="3461" spans="5:6" x14ac:dyDescent="0.2">
      <c r="E3461" t="e">
        <f>#REF!</f>
        <v>#REF!</v>
      </c>
      <c r="F3461">
        <v>4688</v>
      </c>
    </row>
    <row r="3462" spans="5:6" x14ac:dyDescent="0.2">
      <c r="E3462" t="e">
        <f>#REF!</f>
        <v>#REF!</v>
      </c>
      <c r="F3462">
        <v>4689</v>
      </c>
    </row>
    <row r="3463" spans="5:6" x14ac:dyDescent="0.2">
      <c r="E3463" t="e">
        <f>#REF!</f>
        <v>#REF!</v>
      </c>
      <c r="F3463">
        <v>4690</v>
      </c>
    </row>
    <row r="3464" spans="5:6" x14ac:dyDescent="0.2">
      <c r="E3464" t="e">
        <f>#REF!</f>
        <v>#REF!</v>
      </c>
      <c r="F3464">
        <v>4691</v>
      </c>
    </row>
    <row r="3465" spans="5:6" x14ac:dyDescent="0.2">
      <c r="E3465" t="e">
        <f>#REF!</f>
        <v>#REF!</v>
      </c>
      <c r="F3465">
        <v>4692</v>
      </c>
    </row>
    <row r="3466" spans="5:6" x14ac:dyDescent="0.2">
      <c r="E3466" t="e">
        <f>#REF!</f>
        <v>#REF!</v>
      </c>
      <c r="F3466">
        <v>4693</v>
      </c>
    </row>
    <row r="3467" spans="5:6" x14ac:dyDescent="0.2">
      <c r="E3467" t="e">
        <f>#REF!</f>
        <v>#REF!</v>
      </c>
      <c r="F3467">
        <v>4694</v>
      </c>
    </row>
    <row r="3468" spans="5:6" x14ac:dyDescent="0.2">
      <c r="E3468" t="e">
        <f>#REF!</f>
        <v>#REF!</v>
      </c>
      <c r="F3468">
        <v>4695</v>
      </c>
    </row>
    <row r="3469" spans="5:6" x14ac:dyDescent="0.2">
      <c r="E3469" t="e">
        <f>#REF!</f>
        <v>#REF!</v>
      </c>
      <c r="F3469">
        <v>4699</v>
      </c>
    </row>
    <row r="3470" spans="5:6" x14ac:dyDescent="0.2">
      <c r="E3470" t="e">
        <f>#REF!</f>
        <v>#REF!</v>
      </c>
      <c r="F3470">
        <v>4700</v>
      </c>
    </row>
    <row r="3471" spans="5:6" x14ac:dyDescent="0.2">
      <c r="E3471" t="e">
        <f>#REF!</f>
        <v>#REF!</v>
      </c>
      <c r="F3471">
        <v>4701</v>
      </c>
    </row>
    <row r="3472" spans="5:6" x14ac:dyDescent="0.2">
      <c r="E3472" t="e">
        <f>#REF!</f>
        <v>#REF!</v>
      </c>
      <c r="F3472">
        <v>4702</v>
      </c>
    </row>
    <row r="3473" spans="5:6" x14ac:dyDescent="0.2">
      <c r="E3473" t="e">
        <f>#REF!</f>
        <v>#REF!</v>
      </c>
      <c r="F3473">
        <v>4703</v>
      </c>
    </row>
    <row r="3474" spans="5:6" x14ac:dyDescent="0.2">
      <c r="E3474" t="e">
        <f>#REF!</f>
        <v>#REF!</v>
      </c>
      <c r="F3474">
        <v>4704</v>
      </c>
    </row>
    <row r="3475" spans="5:6" x14ac:dyDescent="0.2">
      <c r="E3475" t="e">
        <f>#REF!</f>
        <v>#REF!</v>
      </c>
      <c r="F3475">
        <v>4705</v>
      </c>
    </row>
    <row r="3476" spans="5:6" x14ac:dyDescent="0.2">
      <c r="E3476" t="e">
        <f>#REF!</f>
        <v>#REF!</v>
      </c>
      <c r="F3476">
        <v>4706</v>
      </c>
    </row>
    <row r="3477" spans="5:6" x14ac:dyDescent="0.2">
      <c r="E3477" t="e">
        <f>#REF!</f>
        <v>#REF!</v>
      </c>
      <c r="F3477">
        <v>4707</v>
      </c>
    </row>
    <row r="3478" spans="5:6" x14ac:dyDescent="0.2">
      <c r="E3478" t="e">
        <f>#REF!</f>
        <v>#REF!</v>
      </c>
      <c r="F3478">
        <v>4708</v>
      </c>
    </row>
    <row r="3479" spans="5:6" x14ac:dyDescent="0.2">
      <c r="E3479" t="e">
        <f>#REF!</f>
        <v>#REF!</v>
      </c>
      <c r="F3479">
        <v>4712</v>
      </c>
    </row>
    <row r="3480" spans="5:6" x14ac:dyDescent="0.2">
      <c r="E3480" t="e">
        <f>#REF!</f>
        <v>#REF!</v>
      </c>
      <c r="F3480">
        <v>4713</v>
      </c>
    </row>
    <row r="3481" spans="5:6" x14ac:dyDescent="0.2">
      <c r="E3481" t="e">
        <f>#REF!</f>
        <v>#REF!</v>
      </c>
      <c r="F3481">
        <v>4714</v>
      </c>
    </row>
    <row r="3482" spans="5:6" x14ac:dyDescent="0.2">
      <c r="E3482" t="e">
        <f>#REF!</f>
        <v>#REF!</v>
      </c>
      <c r="F3482">
        <v>4715</v>
      </c>
    </row>
    <row r="3483" spans="5:6" x14ac:dyDescent="0.2">
      <c r="E3483" t="e">
        <f>#REF!</f>
        <v>#REF!</v>
      </c>
      <c r="F3483">
        <v>4716</v>
      </c>
    </row>
    <row r="3484" spans="5:6" x14ac:dyDescent="0.2">
      <c r="E3484" t="e">
        <f>#REF!</f>
        <v>#REF!</v>
      </c>
      <c r="F3484">
        <v>4717</v>
      </c>
    </row>
    <row r="3485" spans="5:6" x14ac:dyDescent="0.2">
      <c r="E3485" t="e">
        <f>#REF!</f>
        <v>#REF!</v>
      </c>
      <c r="F3485">
        <v>4718</v>
      </c>
    </row>
    <row r="3486" spans="5:6" x14ac:dyDescent="0.2">
      <c r="E3486" t="e">
        <f>#REF!</f>
        <v>#REF!</v>
      </c>
      <c r="F3486">
        <v>4719</v>
      </c>
    </row>
    <row r="3487" spans="5:6" x14ac:dyDescent="0.2">
      <c r="E3487" t="e">
        <f>#REF!</f>
        <v>#REF!</v>
      </c>
      <c r="F3487">
        <v>4720</v>
      </c>
    </row>
    <row r="3488" spans="5:6" x14ac:dyDescent="0.2">
      <c r="E3488" t="e">
        <f>#REF!</f>
        <v>#REF!</v>
      </c>
      <c r="F3488">
        <v>4721</v>
      </c>
    </row>
    <row r="3489" spans="5:6" x14ac:dyDescent="0.2">
      <c r="E3489" t="e">
        <f>#REF!</f>
        <v>#REF!</v>
      </c>
      <c r="F3489">
        <v>4725</v>
      </c>
    </row>
    <row r="3490" spans="5:6" x14ac:dyDescent="0.2">
      <c r="E3490" t="e">
        <f>#REF!</f>
        <v>#REF!</v>
      </c>
      <c r="F3490">
        <v>4726</v>
      </c>
    </row>
    <row r="3491" spans="5:6" x14ac:dyDescent="0.2">
      <c r="E3491" t="e">
        <f>#REF!</f>
        <v>#REF!</v>
      </c>
      <c r="F3491">
        <v>4727</v>
      </c>
    </row>
    <row r="3492" spans="5:6" x14ac:dyDescent="0.2">
      <c r="E3492" t="e">
        <f>#REF!</f>
        <v>#REF!</v>
      </c>
      <c r="F3492">
        <v>4728</v>
      </c>
    </row>
    <row r="3493" spans="5:6" x14ac:dyDescent="0.2">
      <c r="E3493" t="e">
        <f>#REF!</f>
        <v>#REF!</v>
      </c>
      <c r="F3493">
        <v>4729</v>
      </c>
    </row>
    <row r="3494" spans="5:6" x14ac:dyDescent="0.2">
      <c r="E3494" t="e">
        <f>#REF!</f>
        <v>#REF!</v>
      </c>
      <c r="F3494">
        <v>4730</v>
      </c>
    </row>
    <row r="3495" spans="5:6" x14ac:dyDescent="0.2">
      <c r="E3495" t="e">
        <f>#REF!</f>
        <v>#REF!</v>
      </c>
      <c r="F3495">
        <v>4731</v>
      </c>
    </row>
    <row r="3496" spans="5:6" x14ac:dyDescent="0.2">
      <c r="E3496" t="e">
        <f>#REF!</f>
        <v>#REF!</v>
      </c>
      <c r="F3496">
        <v>4732</v>
      </c>
    </row>
    <row r="3497" spans="5:6" x14ac:dyDescent="0.2">
      <c r="E3497" t="e">
        <f>#REF!</f>
        <v>#REF!</v>
      </c>
      <c r="F3497">
        <v>4733</v>
      </c>
    </row>
    <row r="3498" spans="5:6" x14ac:dyDescent="0.2">
      <c r="E3498" t="e">
        <f>#REF!</f>
        <v>#REF!</v>
      </c>
      <c r="F3498">
        <v>4734</v>
      </c>
    </row>
    <row r="3499" spans="5:6" x14ac:dyDescent="0.2">
      <c r="E3499" t="e">
        <f>#REF!</f>
        <v>#REF!</v>
      </c>
      <c r="F3499">
        <v>4738</v>
      </c>
    </row>
    <row r="3500" spans="5:6" x14ac:dyDescent="0.2">
      <c r="E3500" t="e">
        <f>#REF!</f>
        <v>#REF!</v>
      </c>
      <c r="F3500">
        <v>4739</v>
      </c>
    </row>
    <row r="3501" spans="5:6" x14ac:dyDescent="0.2">
      <c r="E3501" t="e">
        <f>#REF!</f>
        <v>#REF!</v>
      </c>
      <c r="F3501">
        <v>4740</v>
      </c>
    </row>
    <row r="3502" spans="5:6" x14ac:dyDescent="0.2">
      <c r="E3502" t="e">
        <f>#REF!</f>
        <v>#REF!</v>
      </c>
      <c r="F3502">
        <v>4741</v>
      </c>
    </row>
    <row r="3503" spans="5:6" x14ac:dyDescent="0.2">
      <c r="E3503" t="e">
        <f>#REF!</f>
        <v>#REF!</v>
      </c>
      <c r="F3503">
        <v>4742</v>
      </c>
    </row>
    <row r="3504" spans="5:6" x14ac:dyDescent="0.2">
      <c r="E3504" t="e">
        <f>#REF!</f>
        <v>#REF!</v>
      </c>
      <c r="F3504">
        <v>4743</v>
      </c>
    </row>
    <row r="3505" spans="5:6" x14ac:dyDescent="0.2">
      <c r="E3505" t="e">
        <f>#REF!</f>
        <v>#REF!</v>
      </c>
      <c r="F3505">
        <v>4744</v>
      </c>
    </row>
    <row r="3506" spans="5:6" x14ac:dyDescent="0.2">
      <c r="E3506" t="e">
        <f>#REF!</f>
        <v>#REF!</v>
      </c>
      <c r="F3506">
        <v>4745</v>
      </c>
    </row>
    <row r="3507" spans="5:6" x14ac:dyDescent="0.2">
      <c r="E3507" t="e">
        <f>#REF!</f>
        <v>#REF!</v>
      </c>
      <c r="F3507">
        <v>4746</v>
      </c>
    </row>
    <row r="3508" spans="5:6" x14ac:dyDescent="0.2">
      <c r="E3508" t="e">
        <f>#REF!</f>
        <v>#REF!</v>
      </c>
      <c r="F3508">
        <v>4747</v>
      </c>
    </row>
    <row r="3509" spans="5:6" x14ac:dyDescent="0.2">
      <c r="E3509" t="e">
        <f>#REF!</f>
        <v>#REF!</v>
      </c>
      <c r="F3509">
        <v>4751</v>
      </c>
    </row>
    <row r="3510" spans="5:6" x14ac:dyDescent="0.2">
      <c r="E3510" t="e">
        <f>#REF!</f>
        <v>#REF!</v>
      </c>
      <c r="F3510">
        <v>4752</v>
      </c>
    </row>
    <row r="3511" spans="5:6" x14ac:dyDescent="0.2">
      <c r="E3511" t="e">
        <f>#REF!</f>
        <v>#REF!</v>
      </c>
      <c r="F3511">
        <v>4753</v>
      </c>
    </row>
    <row r="3512" spans="5:6" x14ac:dyDescent="0.2">
      <c r="E3512" t="e">
        <f>#REF!</f>
        <v>#REF!</v>
      </c>
      <c r="F3512">
        <v>4754</v>
      </c>
    </row>
    <row r="3513" spans="5:6" x14ac:dyDescent="0.2">
      <c r="E3513" t="e">
        <f>#REF!</f>
        <v>#REF!</v>
      </c>
      <c r="F3513">
        <v>4755</v>
      </c>
    </row>
    <row r="3514" spans="5:6" x14ac:dyDescent="0.2">
      <c r="E3514" t="e">
        <f>#REF!</f>
        <v>#REF!</v>
      </c>
      <c r="F3514">
        <v>4756</v>
      </c>
    </row>
    <row r="3515" spans="5:6" x14ac:dyDescent="0.2">
      <c r="E3515" t="e">
        <f>#REF!</f>
        <v>#REF!</v>
      </c>
      <c r="F3515">
        <v>4757</v>
      </c>
    </row>
    <row r="3516" spans="5:6" x14ac:dyDescent="0.2">
      <c r="E3516" t="e">
        <f>#REF!</f>
        <v>#REF!</v>
      </c>
      <c r="F3516">
        <v>4758</v>
      </c>
    </row>
    <row r="3517" spans="5:6" x14ac:dyDescent="0.2">
      <c r="E3517" t="e">
        <f>#REF!</f>
        <v>#REF!</v>
      </c>
      <c r="F3517">
        <v>4759</v>
      </c>
    </row>
    <row r="3518" spans="5:6" x14ac:dyDescent="0.2">
      <c r="E3518" t="e">
        <f>#REF!</f>
        <v>#REF!</v>
      </c>
      <c r="F3518">
        <v>4760</v>
      </c>
    </row>
    <row r="3519" spans="5:6" x14ac:dyDescent="0.2">
      <c r="E3519" t="e">
        <f>#REF!</f>
        <v>#REF!</v>
      </c>
      <c r="F3519">
        <v>4764</v>
      </c>
    </row>
    <row r="3520" spans="5:6" x14ac:dyDescent="0.2">
      <c r="E3520" t="e">
        <f>#REF!</f>
        <v>#REF!</v>
      </c>
      <c r="F3520">
        <v>4765</v>
      </c>
    </row>
    <row r="3521" spans="5:6" x14ac:dyDescent="0.2">
      <c r="E3521" t="e">
        <f>#REF!</f>
        <v>#REF!</v>
      </c>
      <c r="F3521">
        <v>4766</v>
      </c>
    </row>
    <row r="3522" spans="5:6" x14ac:dyDescent="0.2">
      <c r="E3522" t="e">
        <f>#REF!</f>
        <v>#REF!</v>
      </c>
      <c r="F3522">
        <v>4767</v>
      </c>
    </row>
    <row r="3523" spans="5:6" x14ac:dyDescent="0.2">
      <c r="E3523" t="e">
        <f>#REF!</f>
        <v>#REF!</v>
      </c>
      <c r="F3523">
        <v>4768</v>
      </c>
    </row>
    <row r="3524" spans="5:6" x14ac:dyDescent="0.2">
      <c r="E3524" t="e">
        <f>#REF!</f>
        <v>#REF!</v>
      </c>
      <c r="F3524">
        <v>4769</v>
      </c>
    </row>
    <row r="3525" spans="5:6" x14ac:dyDescent="0.2">
      <c r="E3525" t="e">
        <f>#REF!</f>
        <v>#REF!</v>
      </c>
      <c r="F3525">
        <v>4770</v>
      </c>
    </row>
    <row r="3526" spans="5:6" x14ac:dyDescent="0.2">
      <c r="E3526" t="e">
        <f>#REF!</f>
        <v>#REF!</v>
      </c>
      <c r="F3526">
        <v>4771</v>
      </c>
    </row>
    <row r="3527" spans="5:6" x14ac:dyDescent="0.2">
      <c r="E3527" t="e">
        <f>#REF!</f>
        <v>#REF!</v>
      </c>
      <c r="F3527">
        <v>4772</v>
      </c>
    </row>
    <row r="3528" spans="5:6" x14ac:dyDescent="0.2">
      <c r="E3528" t="e">
        <f>#REF!</f>
        <v>#REF!</v>
      </c>
      <c r="F3528">
        <v>4773</v>
      </c>
    </row>
    <row r="3529" spans="5:6" x14ac:dyDescent="0.2">
      <c r="E3529" t="e">
        <f>#REF!</f>
        <v>#REF!</v>
      </c>
      <c r="F3529">
        <v>4777</v>
      </c>
    </row>
    <row r="3530" spans="5:6" x14ac:dyDescent="0.2">
      <c r="E3530" t="e">
        <f>#REF!</f>
        <v>#REF!</v>
      </c>
      <c r="F3530">
        <v>4778</v>
      </c>
    </row>
    <row r="3531" spans="5:6" x14ac:dyDescent="0.2">
      <c r="E3531" t="e">
        <f>#REF!</f>
        <v>#REF!</v>
      </c>
      <c r="F3531">
        <v>4779</v>
      </c>
    </row>
    <row r="3532" spans="5:6" x14ac:dyDescent="0.2">
      <c r="E3532" t="e">
        <f>#REF!</f>
        <v>#REF!</v>
      </c>
      <c r="F3532">
        <v>4780</v>
      </c>
    </row>
    <row r="3533" spans="5:6" x14ac:dyDescent="0.2">
      <c r="E3533" t="e">
        <f>#REF!</f>
        <v>#REF!</v>
      </c>
      <c r="F3533">
        <v>4781</v>
      </c>
    </row>
    <row r="3534" spans="5:6" x14ac:dyDescent="0.2">
      <c r="E3534" t="e">
        <f>#REF!</f>
        <v>#REF!</v>
      </c>
      <c r="F3534">
        <v>4782</v>
      </c>
    </row>
    <row r="3535" spans="5:6" x14ac:dyDescent="0.2">
      <c r="E3535" t="e">
        <f>#REF!</f>
        <v>#REF!</v>
      </c>
      <c r="F3535">
        <v>4783</v>
      </c>
    </row>
    <row r="3536" spans="5:6" x14ac:dyDescent="0.2">
      <c r="E3536" t="e">
        <f>#REF!</f>
        <v>#REF!</v>
      </c>
      <c r="F3536">
        <v>4784</v>
      </c>
    </row>
    <row r="3537" spans="5:6" x14ac:dyDescent="0.2">
      <c r="E3537" t="e">
        <f>#REF!</f>
        <v>#REF!</v>
      </c>
      <c r="F3537">
        <v>4785</v>
      </c>
    </row>
    <row r="3538" spans="5:6" x14ac:dyDescent="0.2">
      <c r="E3538" t="e">
        <f>#REF!</f>
        <v>#REF!</v>
      </c>
      <c r="F3538">
        <v>4786</v>
      </c>
    </row>
    <row r="3539" spans="5:6" x14ac:dyDescent="0.2">
      <c r="E3539" t="e">
        <f>#REF!</f>
        <v>#REF!</v>
      </c>
      <c r="F3539">
        <v>4790</v>
      </c>
    </row>
    <row r="3540" spans="5:6" x14ac:dyDescent="0.2">
      <c r="E3540" t="e">
        <f>#REF!</f>
        <v>#REF!</v>
      </c>
      <c r="F3540">
        <v>4791</v>
      </c>
    </row>
    <row r="3541" spans="5:6" x14ac:dyDescent="0.2">
      <c r="E3541" t="e">
        <f>#REF!</f>
        <v>#REF!</v>
      </c>
      <c r="F3541">
        <v>4792</v>
      </c>
    </row>
    <row r="3542" spans="5:6" x14ac:dyDescent="0.2">
      <c r="E3542" t="e">
        <f>#REF!</f>
        <v>#REF!</v>
      </c>
      <c r="F3542">
        <v>4793</v>
      </c>
    </row>
    <row r="3543" spans="5:6" x14ac:dyDescent="0.2">
      <c r="E3543" t="e">
        <f>#REF!</f>
        <v>#REF!</v>
      </c>
      <c r="F3543">
        <v>4794</v>
      </c>
    </row>
    <row r="3544" spans="5:6" x14ac:dyDescent="0.2">
      <c r="E3544" t="e">
        <f>#REF!</f>
        <v>#REF!</v>
      </c>
      <c r="F3544">
        <v>4795</v>
      </c>
    </row>
    <row r="3545" spans="5:6" x14ac:dyDescent="0.2">
      <c r="E3545" t="e">
        <f>#REF!</f>
        <v>#REF!</v>
      </c>
      <c r="F3545">
        <v>4796</v>
      </c>
    </row>
    <row r="3546" spans="5:6" x14ac:dyDescent="0.2">
      <c r="E3546" t="e">
        <f>#REF!</f>
        <v>#REF!</v>
      </c>
      <c r="F3546">
        <v>4797</v>
      </c>
    </row>
    <row r="3547" spans="5:6" x14ac:dyDescent="0.2">
      <c r="E3547" t="e">
        <f>#REF!</f>
        <v>#REF!</v>
      </c>
      <c r="F3547">
        <v>4798</v>
      </c>
    </row>
    <row r="3548" spans="5:6" x14ac:dyDescent="0.2">
      <c r="E3548" t="e">
        <f>#REF!</f>
        <v>#REF!</v>
      </c>
      <c r="F3548">
        <v>4799</v>
      </c>
    </row>
    <row r="3549" spans="5:6" x14ac:dyDescent="0.2">
      <c r="E3549" t="e">
        <f>#REF!</f>
        <v>#REF!</v>
      </c>
      <c r="F3549">
        <v>4803</v>
      </c>
    </row>
    <row r="3550" spans="5:6" x14ac:dyDescent="0.2">
      <c r="E3550" t="e">
        <f>#REF!</f>
        <v>#REF!</v>
      </c>
      <c r="F3550">
        <v>4804</v>
      </c>
    </row>
    <row r="3551" spans="5:6" x14ac:dyDescent="0.2">
      <c r="E3551" t="e">
        <f>#REF!</f>
        <v>#REF!</v>
      </c>
      <c r="F3551">
        <v>4805</v>
      </c>
    </row>
    <row r="3552" spans="5:6" x14ac:dyDescent="0.2">
      <c r="E3552" t="e">
        <f>#REF!</f>
        <v>#REF!</v>
      </c>
      <c r="F3552">
        <v>4806</v>
      </c>
    </row>
    <row r="3553" spans="5:6" x14ac:dyDescent="0.2">
      <c r="E3553" t="e">
        <f>#REF!</f>
        <v>#REF!</v>
      </c>
      <c r="F3553">
        <v>4807</v>
      </c>
    </row>
    <row r="3554" spans="5:6" x14ac:dyDescent="0.2">
      <c r="E3554" t="e">
        <f>#REF!</f>
        <v>#REF!</v>
      </c>
      <c r="F3554">
        <v>4808</v>
      </c>
    </row>
    <row r="3555" spans="5:6" x14ac:dyDescent="0.2">
      <c r="E3555" t="e">
        <f>#REF!</f>
        <v>#REF!</v>
      </c>
      <c r="F3555">
        <v>4809</v>
      </c>
    </row>
    <row r="3556" spans="5:6" x14ac:dyDescent="0.2">
      <c r="E3556" t="e">
        <f>#REF!</f>
        <v>#REF!</v>
      </c>
      <c r="F3556">
        <v>4810</v>
      </c>
    </row>
    <row r="3557" spans="5:6" x14ac:dyDescent="0.2">
      <c r="E3557" t="e">
        <f>#REF!</f>
        <v>#REF!</v>
      </c>
      <c r="F3557">
        <v>4811</v>
      </c>
    </row>
    <row r="3558" spans="5:6" x14ac:dyDescent="0.2">
      <c r="E3558" t="e">
        <f>#REF!</f>
        <v>#REF!</v>
      </c>
      <c r="F3558">
        <v>4812</v>
      </c>
    </row>
    <row r="3559" spans="5:6" x14ac:dyDescent="0.2">
      <c r="E3559" t="e">
        <f>#REF!</f>
        <v>#REF!</v>
      </c>
      <c r="F3559">
        <v>4816</v>
      </c>
    </row>
    <row r="3560" spans="5:6" x14ac:dyDescent="0.2">
      <c r="E3560" t="e">
        <f>#REF!</f>
        <v>#REF!</v>
      </c>
      <c r="F3560">
        <v>4817</v>
      </c>
    </row>
    <row r="3561" spans="5:6" x14ac:dyDescent="0.2">
      <c r="E3561" t="e">
        <f>#REF!</f>
        <v>#REF!</v>
      </c>
      <c r="F3561">
        <v>4818</v>
      </c>
    </row>
    <row r="3562" spans="5:6" x14ac:dyDescent="0.2">
      <c r="E3562" t="e">
        <f>#REF!</f>
        <v>#REF!</v>
      </c>
      <c r="F3562">
        <v>4819</v>
      </c>
    </row>
    <row r="3563" spans="5:6" x14ac:dyDescent="0.2">
      <c r="E3563" t="e">
        <f>#REF!</f>
        <v>#REF!</v>
      </c>
      <c r="F3563">
        <v>4820</v>
      </c>
    </row>
    <row r="3564" spans="5:6" x14ac:dyDescent="0.2">
      <c r="E3564" t="e">
        <f>#REF!</f>
        <v>#REF!</v>
      </c>
      <c r="F3564">
        <v>4821</v>
      </c>
    </row>
    <row r="3565" spans="5:6" x14ac:dyDescent="0.2">
      <c r="E3565" t="e">
        <f>#REF!</f>
        <v>#REF!</v>
      </c>
      <c r="F3565">
        <v>4822</v>
      </c>
    </row>
    <row r="3566" spans="5:6" x14ac:dyDescent="0.2">
      <c r="E3566" t="e">
        <f>#REF!</f>
        <v>#REF!</v>
      </c>
      <c r="F3566">
        <v>4823</v>
      </c>
    </row>
    <row r="3567" spans="5:6" x14ac:dyDescent="0.2">
      <c r="E3567" t="e">
        <f>#REF!</f>
        <v>#REF!</v>
      </c>
      <c r="F3567">
        <v>4824</v>
      </c>
    </row>
    <row r="3568" spans="5:6" x14ac:dyDescent="0.2">
      <c r="E3568" t="e">
        <f>#REF!</f>
        <v>#REF!</v>
      </c>
      <c r="F3568">
        <v>4825</v>
      </c>
    </row>
    <row r="3569" spans="5:6" x14ac:dyDescent="0.2">
      <c r="E3569" t="e">
        <f>#REF!</f>
        <v>#REF!</v>
      </c>
      <c r="F3569">
        <v>4829</v>
      </c>
    </row>
    <row r="3570" spans="5:6" x14ac:dyDescent="0.2">
      <c r="E3570" t="e">
        <f>#REF!</f>
        <v>#REF!</v>
      </c>
      <c r="F3570">
        <v>4830</v>
      </c>
    </row>
    <row r="3571" spans="5:6" x14ac:dyDescent="0.2">
      <c r="E3571" t="e">
        <f>#REF!</f>
        <v>#REF!</v>
      </c>
      <c r="F3571">
        <v>4831</v>
      </c>
    </row>
    <row r="3572" spans="5:6" x14ac:dyDescent="0.2">
      <c r="E3572" t="e">
        <f>#REF!</f>
        <v>#REF!</v>
      </c>
      <c r="F3572">
        <v>4832</v>
      </c>
    </row>
    <row r="3573" spans="5:6" x14ac:dyDescent="0.2">
      <c r="E3573" t="e">
        <f>#REF!</f>
        <v>#REF!</v>
      </c>
      <c r="F3573">
        <v>4833</v>
      </c>
    </row>
    <row r="3574" spans="5:6" x14ac:dyDescent="0.2">
      <c r="E3574" t="e">
        <f>#REF!</f>
        <v>#REF!</v>
      </c>
      <c r="F3574">
        <v>4834</v>
      </c>
    </row>
    <row r="3575" spans="5:6" x14ac:dyDescent="0.2">
      <c r="E3575" t="e">
        <f>#REF!</f>
        <v>#REF!</v>
      </c>
      <c r="F3575">
        <v>4835</v>
      </c>
    </row>
    <row r="3576" spans="5:6" x14ac:dyDescent="0.2">
      <c r="E3576" t="e">
        <f>#REF!</f>
        <v>#REF!</v>
      </c>
      <c r="F3576">
        <v>4836</v>
      </c>
    </row>
    <row r="3577" spans="5:6" x14ac:dyDescent="0.2">
      <c r="E3577" t="e">
        <f>#REF!</f>
        <v>#REF!</v>
      </c>
      <c r="F3577">
        <v>4837</v>
      </c>
    </row>
    <row r="3578" spans="5:6" x14ac:dyDescent="0.2">
      <c r="E3578" t="e">
        <f>#REF!</f>
        <v>#REF!</v>
      </c>
      <c r="F3578">
        <v>4838</v>
      </c>
    </row>
    <row r="3579" spans="5:6" x14ac:dyDescent="0.2">
      <c r="E3579" t="e">
        <f>#REF!</f>
        <v>#REF!</v>
      </c>
      <c r="F3579">
        <v>4842</v>
      </c>
    </row>
    <row r="3580" spans="5:6" x14ac:dyDescent="0.2">
      <c r="E3580" t="e">
        <f>#REF!</f>
        <v>#REF!</v>
      </c>
      <c r="F3580">
        <v>4843</v>
      </c>
    </row>
    <row r="3581" spans="5:6" x14ac:dyDescent="0.2">
      <c r="E3581" t="e">
        <f>#REF!</f>
        <v>#REF!</v>
      </c>
      <c r="F3581">
        <v>4844</v>
      </c>
    </row>
    <row r="3582" spans="5:6" x14ac:dyDescent="0.2">
      <c r="E3582" t="e">
        <f>#REF!</f>
        <v>#REF!</v>
      </c>
      <c r="F3582">
        <v>4845</v>
      </c>
    </row>
    <row r="3583" spans="5:6" x14ac:dyDescent="0.2">
      <c r="E3583" t="e">
        <f>#REF!</f>
        <v>#REF!</v>
      </c>
      <c r="F3583">
        <v>4846</v>
      </c>
    </row>
    <row r="3584" spans="5:6" x14ac:dyDescent="0.2">
      <c r="E3584" t="e">
        <f>#REF!</f>
        <v>#REF!</v>
      </c>
      <c r="F3584">
        <v>4847</v>
      </c>
    </row>
    <row r="3585" spans="5:6" x14ac:dyDescent="0.2">
      <c r="E3585" t="e">
        <f>#REF!</f>
        <v>#REF!</v>
      </c>
      <c r="F3585">
        <v>4848</v>
      </c>
    </row>
    <row r="3586" spans="5:6" x14ac:dyDescent="0.2">
      <c r="E3586" t="e">
        <f>#REF!</f>
        <v>#REF!</v>
      </c>
      <c r="F3586">
        <v>4849</v>
      </c>
    </row>
    <row r="3587" spans="5:6" x14ac:dyDescent="0.2">
      <c r="E3587" t="e">
        <f>#REF!</f>
        <v>#REF!</v>
      </c>
      <c r="F3587">
        <v>4850</v>
      </c>
    </row>
    <row r="3588" spans="5:6" x14ac:dyDescent="0.2">
      <c r="E3588" t="e">
        <f>#REF!</f>
        <v>#REF!</v>
      </c>
      <c r="F3588">
        <v>4851</v>
      </c>
    </row>
    <row r="3589" spans="5:6" x14ac:dyDescent="0.2">
      <c r="E3589" t="e">
        <f>#REF!</f>
        <v>#REF!</v>
      </c>
      <c r="F3589">
        <v>4855</v>
      </c>
    </row>
    <row r="3590" spans="5:6" x14ac:dyDescent="0.2">
      <c r="E3590" t="e">
        <f>#REF!</f>
        <v>#REF!</v>
      </c>
      <c r="F3590">
        <v>4856</v>
      </c>
    </row>
    <row r="3591" spans="5:6" x14ac:dyDescent="0.2">
      <c r="E3591" t="e">
        <f>#REF!</f>
        <v>#REF!</v>
      </c>
      <c r="F3591">
        <v>4857</v>
      </c>
    </row>
    <row r="3592" spans="5:6" x14ac:dyDescent="0.2">
      <c r="E3592" t="e">
        <f>#REF!</f>
        <v>#REF!</v>
      </c>
      <c r="F3592">
        <v>4858</v>
      </c>
    </row>
    <row r="3593" spans="5:6" x14ac:dyDescent="0.2">
      <c r="E3593" t="e">
        <f>#REF!</f>
        <v>#REF!</v>
      </c>
      <c r="F3593">
        <v>4859</v>
      </c>
    </row>
    <row r="3594" spans="5:6" x14ac:dyDescent="0.2">
      <c r="E3594" t="e">
        <f>#REF!</f>
        <v>#REF!</v>
      </c>
      <c r="F3594">
        <v>4860</v>
      </c>
    </row>
    <row r="3595" spans="5:6" x14ac:dyDescent="0.2">
      <c r="E3595" t="e">
        <f>#REF!</f>
        <v>#REF!</v>
      </c>
      <c r="F3595">
        <v>4861</v>
      </c>
    </row>
    <row r="3596" spans="5:6" x14ac:dyDescent="0.2">
      <c r="E3596" t="e">
        <f>#REF!</f>
        <v>#REF!</v>
      </c>
      <c r="F3596">
        <v>4862</v>
      </c>
    </row>
    <row r="3597" spans="5:6" x14ac:dyDescent="0.2">
      <c r="E3597" t="e">
        <f>#REF!</f>
        <v>#REF!</v>
      </c>
      <c r="F3597">
        <v>4863</v>
      </c>
    </row>
    <row r="3598" spans="5:6" x14ac:dyDescent="0.2">
      <c r="E3598" t="e">
        <f>#REF!</f>
        <v>#REF!</v>
      </c>
      <c r="F3598">
        <v>4864</v>
      </c>
    </row>
    <row r="3599" spans="5:6" x14ac:dyDescent="0.2">
      <c r="E3599" t="e">
        <f>#REF!</f>
        <v>#REF!</v>
      </c>
      <c r="F3599">
        <v>4868</v>
      </c>
    </row>
    <row r="3600" spans="5:6" x14ac:dyDescent="0.2">
      <c r="E3600" t="e">
        <f>#REF!</f>
        <v>#REF!</v>
      </c>
      <c r="F3600">
        <v>4869</v>
      </c>
    </row>
    <row r="3601" spans="5:6" x14ac:dyDescent="0.2">
      <c r="E3601" t="e">
        <f>#REF!</f>
        <v>#REF!</v>
      </c>
      <c r="F3601">
        <v>4870</v>
      </c>
    </row>
    <row r="3602" spans="5:6" x14ac:dyDescent="0.2">
      <c r="E3602" t="e">
        <f>#REF!</f>
        <v>#REF!</v>
      </c>
      <c r="F3602">
        <v>4871</v>
      </c>
    </row>
    <row r="3603" spans="5:6" x14ac:dyDescent="0.2">
      <c r="E3603" t="e">
        <f>#REF!</f>
        <v>#REF!</v>
      </c>
      <c r="F3603">
        <v>4872</v>
      </c>
    </row>
    <row r="3604" spans="5:6" x14ac:dyDescent="0.2">
      <c r="E3604" t="e">
        <f>#REF!</f>
        <v>#REF!</v>
      </c>
      <c r="F3604">
        <v>4873</v>
      </c>
    </row>
    <row r="3605" spans="5:6" x14ac:dyDescent="0.2">
      <c r="E3605" t="e">
        <f>#REF!</f>
        <v>#REF!</v>
      </c>
      <c r="F3605">
        <v>4874</v>
      </c>
    </row>
    <row r="3606" spans="5:6" x14ac:dyDescent="0.2">
      <c r="E3606" t="e">
        <f>#REF!</f>
        <v>#REF!</v>
      </c>
      <c r="F3606">
        <v>4875</v>
      </c>
    </row>
    <row r="3607" spans="5:6" x14ac:dyDescent="0.2">
      <c r="E3607" t="e">
        <f>#REF!</f>
        <v>#REF!</v>
      </c>
      <c r="F3607">
        <v>4876</v>
      </c>
    </row>
    <row r="3608" spans="5:6" x14ac:dyDescent="0.2">
      <c r="E3608" t="e">
        <f>#REF!</f>
        <v>#REF!</v>
      </c>
      <c r="F3608">
        <v>4877</v>
      </c>
    </row>
    <row r="3609" spans="5:6" x14ac:dyDescent="0.2">
      <c r="E3609" t="e">
        <f>#REF!</f>
        <v>#REF!</v>
      </c>
      <c r="F3609">
        <v>4881</v>
      </c>
    </row>
    <row r="3610" spans="5:6" x14ac:dyDescent="0.2">
      <c r="E3610" t="e">
        <f>#REF!</f>
        <v>#REF!</v>
      </c>
      <c r="F3610">
        <v>4882</v>
      </c>
    </row>
    <row r="3611" spans="5:6" x14ac:dyDescent="0.2">
      <c r="E3611" t="e">
        <f>#REF!</f>
        <v>#REF!</v>
      </c>
      <c r="F3611">
        <v>4883</v>
      </c>
    </row>
    <row r="3612" spans="5:6" x14ac:dyDescent="0.2">
      <c r="E3612" t="e">
        <f>#REF!</f>
        <v>#REF!</v>
      </c>
      <c r="F3612">
        <v>4884</v>
      </c>
    </row>
    <row r="3613" spans="5:6" x14ac:dyDescent="0.2">
      <c r="E3613" t="e">
        <f>#REF!</f>
        <v>#REF!</v>
      </c>
      <c r="F3613">
        <v>4885</v>
      </c>
    </row>
    <row r="3614" spans="5:6" x14ac:dyDescent="0.2">
      <c r="E3614" t="e">
        <f>#REF!</f>
        <v>#REF!</v>
      </c>
      <c r="F3614">
        <v>4886</v>
      </c>
    </row>
    <row r="3615" spans="5:6" x14ac:dyDescent="0.2">
      <c r="E3615" t="e">
        <f>#REF!</f>
        <v>#REF!</v>
      </c>
      <c r="F3615">
        <v>4887</v>
      </c>
    </row>
    <row r="3616" spans="5:6" x14ac:dyDescent="0.2">
      <c r="E3616" t="e">
        <f>#REF!</f>
        <v>#REF!</v>
      </c>
      <c r="F3616">
        <v>4888</v>
      </c>
    </row>
    <row r="3617" spans="5:6" x14ac:dyDescent="0.2">
      <c r="E3617" t="e">
        <f>#REF!</f>
        <v>#REF!</v>
      </c>
      <c r="F3617">
        <v>4889</v>
      </c>
    </row>
    <row r="3618" spans="5:6" x14ac:dyDescent="0.2">
      <c r="E3618" t="e">
        <f>#REF!</f>
        <v>#REF!</v>
      </c>
      <c r="F3618">
        <v>4890</v>
      </c>
    </row>
    <row r="3619" spans="5:6" x14ac:dyDescent="0.2">
      <c r="E3619" t="e">
        <f>#REF!</f>
        <v>#REF!</v>
      </c>
      <c r="F3619">
        <v>4894</v>
      </c>
    </row>
    <row r="3620" spans="5:6" x14ac:dyDescent="0.2">
      <c r="E3620" t="e">
        <f>#REF!</f>
        <v>#REF!</v>
      </c>
      <c r="F3620">
        <v>4895</v>
      </c>
    </row>
    <row r="3621" spans="5:6" x14ac:dyDescent="0.2">
      <c r="E3621" t="e">
        <f>#REF!</f>
        <v>#REF!</v>
      </c>
      <c r="F3621">
        <v>4896</v>
      </c>
    </row>
    <row r="3622" spans="5:6" x14ac:dyDescent="0.2">
      <c r="E3622" t="e">
        <f>#REF!</f>
        <v>#REF!</v>
      </c>
      <c r="F3622">
        <v>4897</v>
      </c>
    </row>
    <row r="3623" spans="5:6" x14ac:dyDescent="0.2">
      <c r="E3623" t="e">
        <f>#REF!</f>
        <v>#REF!</v>
      </c>
      <c r="F3623">
        <v>4898</v>
      </c>
    </row>
    <row r="3624" spans="5:6" x14ac:dyDescent="0.2">
      <c r="E3624" t="e">
        <f>#REF!</f>
        <v>#REF!</v>
      </c>
      <c r="F3624">
        <v>4899</v>
      </c>
    </row>
    <row r="3625" spans="5:6" x14ac:dyDescent="0.2">
      <c r="E3625" t="e">
        <f>#REF!</f>
        <v>#REF!</v>
      </c>
      <c r="F3625">
        <v>4900</v>
      </c>
    </row>
    <row r="3626" spans="5:6" x14ac:dyDescent="0.2">
      <c r="E3626" t="e">
        <f>#REF!</f>
        <v>#REF!</v>
      </c>
      <c r="F3626">
        <v>4901</v>
      </c>
    </row>
    <row r="3627" spans="5:6" x14ac:dyDescent="0.2">
      <c r="E3627" t="e">
        <f>#REF!</f>
        <v>#REF!</v>
      </c>
      <c r="F3627">
        <v>4902</v>
      </c>
    </row>
    <row r="3628" spans="5:6" x14ac:dyDescent="0.2">
      <c r="E3628" t="e">
        <f>#REF!</f>
        <v>#REF!</v>
      </c>
      <c r="F3628">
        <v>4903</v>
      </c>
    </row>
    <row r="3629" spans="5:6" x14ac:dyDescent="0.2">
      <c r="E3629" t="e">
        <f>#REF!</f>
        <v>#REF!</v>
      </c>
      <c r="F3629">
        <v>4907</v>
      </c>
    </row>
    <row r="3630" spans="5:6" x14ac:dyDescent="0.2">
      <c r="E3630" t="e">
        <f>#REF!</f>
        <v>#REF!</v>
      </c>
      <c r="F3630">
        <v>4908</v>
      </c>
    </row>
    <row r="3631" spans="5:6" x14ac:dyDescent="0.2">
      <c r="E3631" t="e">
        <f>#REF!</f>
        <v>#REF!</v>
      </c>
      <c r="F3631">
        <v>4909</v>
      </c>
    </row>
    <row r="3632" spans="5:6" x14ac:dyDescent="0.2">
      <c r="E3632" t="e">
        <f>#REF!</f>
        <v>#REF!</v>
      </c>
      <c r="F3632">
        <v>4910</v>
      </c>
    </row>
    <row r="3633" spans="5:6" x14ac:dyDescent="0.2">
      <c r="E3633" t="e">
        <f>#REF!</f>
        <v>#REF!</v>
      </c>
      <c r="F3633">
        <v>4911</v>
      </c>
    </row>
    <row r="3634" spans="5:6" x14ac:dyDescent="0.2">
      <c r="E3634" t="e">
        <f>#REF!</f>
        <v>#REF!</v>
      </c>
      <c r="F3634">
        <v>4912</v>
      </c>
    </row>
    <row r="3635" spans="5:6" x14ac:dyDescent="0.2">
      <c r="E3635" t="e">
        <f>#REF!</f>
        <v>#REF!</v>
      </c>
      <c r="F3635">
        <v>4913</v>
      </c>
    </row>
    <row r="3636" spans="5:6" x14ac:dyDescent="0.2">
      <c r="E3636" t="e">
        <f>#REF!</f>
        <v>#REF!</v>
      </c>
      <c r="F3636">
        <v>4914</v>
      </c>
    </row>
    <row r="3637" spans="5:6" x14ac:dyDescent="0.2">
      <c r="E3637" t="e">
        <f>#REF!</f>
        <v>#REF!</v>
      </c>
      <c r="F3637">
        <v>4915</v>
      </c>
    </row>
    <row r="3638" spans="5:6" x14ac:dyDescent="0.2">
      <c r="E3638" t="e">
        <f>#REF!</f>
        <v>#REF!</v>
      </c>
      <c r="F3638">
        <v>4916</v>
      </c>
    </row>
    <row r="3639" spans="5:6" x14ac:dyDescent="0.2">
      <c r="E3639" t="e">
        <f>#REF!</f>
        <v>#REF!</v>
      </c>
      <c r="F3639">
        <v>4920</v>
      </c>
    </row>
    <row r="3640" spans="5:6" x14ac:dyDescent="0.2">
      <c r="E3640" t="e">
        <f>#REF!</f>
        <v>#REF!</v>
      </c>
      <c r="F3640">
        <v>4921</v>
      </c>
    </row>
    <row r="3641" spans="5:6" x14ac:dyDescent="0.2">
      <c r="E3641" t="e">
        <f>#REF!</f>
        <v>#REF!</v>
      </c>
      <c r="F3641">
        <v>4922</v>
      </c>
    </row>
    <row r="3642" spans="5:6" x14ac:dyDescent="0.2">
      <c r="E3642" t="e">
        <f>#REF!</f>
        <v>#REF!</v>
      </c>
      <c r="F3642">
        <v>4923</v>
      </c>
    </row>
    <row r="3643" spans="5:6" x14ac:dyDescent="0.2">
      <c r="E3643" t="e">
        <f>#REF!</f>
        <v>#REF!</v>
      </c>
      <c r="F3643">
        <v>4924</v>
      </c>
    </row>
    <row r="3644" spans="5:6" x14ac:dyDescent="0.2">
      <c r="E3644" t="e">
        <f>#REF!</f>
        <v>#REF!</v>
      </c>
      <c r="F3644">
        <v>4925</v>
      </c>
    </row>
    <row r="3645" spans="5:6" x14ac:dyDescent="0.2">
      <c r="E3645" t="e">
        <f>#REF!</f>
        <v>#REF!</v>
      </c>
      <c r="F3645">
        <v>4926</v>
      </c>
    </row>
    <row r="3646" spans="5:6" x14ac:dyDescent="0.2">
      <c r="E3646" t="e">
        <f>#REF!</f>
        <v>#REF!</v>
      </c>
      <c r="F3646">
        <v>4927</v>
      </c>
    </row>
    <row r="3647" spans="5:6" x14ac:dyDescent="0.2">
      <c r="E3647" t="e">
        <f>#REF!</f>
        <v>#REF!</v>
      </c>
      <c r="F3647">
        <v>4928</v>
      </c>
    </row>
    <row r="3648" spans="5:6" x14ac:dyDescent="0.2">
      <c r="E3648" t="e">
        <f>#REF!</f>
        <v>#REF!</v>
      </c>
      <c r="F3648">
        <v>4929</v>
      </c>
    </row>
    <row r="3649" spans="5:6" x14ac:dyDescent="0.2">
      <c r="E3649" t="e">
        <f>#REF!</f>
        <v>#REF!</v>
      </c>
      <c r="F3649">
        <v>4933</v>
      </c>
    </row>
    <row r="3650" spans="5:6" x14ac:dyDescent="0.2">
      <c r="E3650" t="e">
        <f>#REF!</f>
        <v>#REF!</v>
      </c>
      <c r="F3650">
        <v>4934</v>
      </c>
    </row>
    <row r="3651" spans="5:6" x14ac:dyDescent="0.2">
      <c r="E3651" t="e">
        <f>#REF!</f>
        <v>#REF!</v>
      </c>
      <c r="F3651">
        <v>4935</v>
      </c>
    </row>
    <row r="3652" spans="5:6" x14ac:dyDescent="0.2">
      <c r="E3652" t="e">
        <f>#REF!</f>
        <v>#REF!</v>
      </c>
      <c r="F3652">
        <v>4936</v>
      </c>
    </row>
    <row r="3653" spans="5:6" x14ac:dyDescent="0.2">
      <c r="E3653" t="e">
        <f>#REF!</f>
        <v>#REF!</v>
      </c>
      <c r="F3653">
        <v>4937</v>
      </c>
    </row>
    <row r="3654" spans="5:6" x14ac:dyDescent="0.2">
      <c r="E3654" t="e">
        <f>#REF!</f>
        <v>#REF!</v>
      </c>
      <c r="F3654">
        <v>4938</v>
      </c>
    </row>
    <row r="3655" spans="5:6" x14ac:dyDescent="0.2">
      <c r="E3655" t="e">
        <f>#REF!</f>
        <v>#REF!</v>
      </c>
      <c r="F3655">
        <v>4939</v>
      </c>
    </row>
    <row r="3656" spans="5:6" x14ac:dyDescent="0.2">
      <c r="E3656" t="e">
        <f>#REF!</f>
        <v>#REF!</v>
      </c>
      <c r="F3656">
        <v>4940</v>
      </c>
    </row>
    <row r="3657" spans="5:6" x14ac:dyDescent="0.2">
      <c r="E3657" t="e">
        <f>#REF!</f>
        <v>#REF!</v>
      </c>
      <c r="F3657">
        <v>4941</v>
      </c>
    </row>
    <row r="3658" spans="5:6" x14ac:dyDescent="0.2">
      <c r="E3658" t="e">
        <f>#REF!</f>
        <v>#REF!</v>
      </c>
      <c r="F3658">
        <v>4942</v>
      </c>
    </row>
    <row r="3659" spans="5:6" x14ac:dyDescent="0.2">
      <c r="E3659" t="e">
        <f>#REF!</f>
        <v>#REF!</v>
      </c>
      <c r="F3659">
        <v>4946</v>
      </c>
    </row>
    <row r="3660" spans="5:6" x14ac:dyDescent="0.2">
      <c r="E3660" t="e">
        <f>#REF!</f>
        <v>#REF!</v>
      </c>
      <c r="F3660">
        <v>4947</v>
      </c>
    </row>
    <row r="3661" spans="5:6" x14ac:dyDescent="0.2">
      <c r="E3661" t="e">
        <f>#REF!</f>
        <v>#REF!</v>
      </c>
      <c r="F3661">
        <v>4948</v>
      </c>
    </row>
    <row r="3662" spans="5:6" x14ac:dyDescent="0.2">
      <c r="E3662" t="e">
        <f>#REF!</f>
        <v>#REF!</v>
      </c>
      <c r="F3662">
        <v>4949</v>
      </c>
    </row>
    <row r="3663" spans="5:6" x14ac:dyDescent="0.2">
      <c r="E3663" t="e">
        <f>#REF!</f>
        <v>#REF!</v>
      </c>
      <c r="F3663">
        <v>4950</v>
      </c>
    </row>
    <row r="3664" spans="5:6" x14ac:dyDescent="0.2">
      <c r="E3664" t="e">
        <f>#REF!</f>
        <v>#REF!</v>
      </c>
      <c r="F3664">
        <v>4951</v>
      </c>
    </row>
    <row r="3665" spans="5:6" x14ac:dyDescent="0.2">
      <c r="E3665" t="e">
        <f>#REF!</f>
        <v>#REF!</v>
      </c>
      <c r="F3665">
        <v>4952</v>
      </c>
    </row>
    <row r="3666" spans="5:6" x14ac:dyDescent="0.2">
      <c r="E3666" t="e">
        <f>#REF!</f>
        <v>#REF!</v>
      </c>
      <c r="F3666">
        <v>4953</v>
      </c>
    </row>
    <row r="3667" spans="5:6" x14ac:dyDescent="0.2">
      <c r="E3667" t="e">
        <f>#REF!</f>
        <v>#REF!</v>
      </c>
      <c r="F3667">
        <v>4954</v>
      </c>
    </row>
    <row r="3668" spans="5:6" x14ac:dyDescent="0.2">
      <c r="E3668" t="e">
        <f>#REF!</f>
        <v>#REF!</v>
      </c>
      <c r="F3668">
        <v>4955</v>
      </c>
    </row>
    <row r="3669" spans="5:6" x14ac:dyDescent="0.2">
      <c r="E3669" t="e">
        <f>#REF!</f>
        <v>#REF!</v>
      </c>
      <c r="F3669">
        <v>4959</v>
      </c>
    </row>
    <row r="3670" spans="5:6" x14ac:dyDescent="0.2">
      <c r="E3670" t="e">
        <f>#REF!</f>
        <v>#REF!</v>
      </c>
      <c r="F3670">
        <v>4960</v>
      </c>
    </row>
    <row r="3671" spans="5:6" x14ac:dyDescent="0.2">
      <c r="E3671" t="e">
        <f>#REF!</f>
        <v>#REF!</v>
      </c>
      <c r="F3671">
        <v>4961</v>
      </c>
    </row>
    <row r="3672" spans="5:6" x14ac:dyDescent="0.2">
      <c r="E3672" t="e">
        <f>#REF!</f>
        <v>#REF!</v>
      </c>
      <c r="F3672">
        <v>4962</v>
      </c>
    </row>
    <row r="3673" spans="5:6" x14ac:dyDescent="0.2">
      <c r="E3673" t="e">
        <f>#REF!</f>
        <v>#REF!</v>
      </c>
      <c r="F3673">
        <v>4963</v>
      </c>
    </row>
    <row r="3674" spans="5:6" x14ac:dyDescent="0.2">
      <c r="E3674" t="e">
        <f>#REF!</f>
        <v>#REF!</v>
      </c>
      <c r="F3674">
        <v>4964</v>
      </c>
    </row>
    <row r="3675" spans="5:6" x14ac:dyDescent="0.2">
      <c r="E3675" t="e">
        <f>#REF!</f>
        <v>#REF!</v>
      </c>
      <c r="F3675">
        <v>4965</v>
      </c>
    </row>
    <row r="3676" spans="5:6" x14ac:dyDescent="0.2">
      <c r="E3676" t="e">
        <f>#REF!</f>
        <v>#REF!</v>
      </c>
      <c r="F3676">
        <v>4966</v>
      </c>
    </row>
    <row r="3677" spans="5:6" x14ac:dyDescent="0.2">
      <c r="E3677" t="e">
        <f>#REF!</f>
        <v>#REF!</v>
      </c>
      <c r="F3677">
        <v>4967</v>
      </c>
    </row>
    <row r="3678" spans="5:6" x14ac:dyDescent="0.2">
      <c r="E3678" t="e">
        <f>#REF!</f>
        <v>#REF!</v>
      </c>
      <c r="F3678">
        <v>4968</v>
      </c>
    </row>
    <row r="3679" spans="5:6" x14ac:dyDescent="0.2">
      <c r="E3679" t="e">
        <f>#REF!</f>
        <v>#REF!</v>
      </c>
      <c r="F3679">
        <v>4972</v>
      </c>
    </row>
    <row r="3680" spans="5:6" x14ac:dyDescent="0.2">
      <c r="E3680" t="e">
        <f>#REF!</f>
        <v>#REF!</v>
      </c>
      <c r="F3680">
        <v>4973</v>
      </c>
    </row>
    <row r="3681" spans="5:6" x14ac:dyDescent="0.2">
      <c r="E3681" t="e">
        <f>#REF!</f>
        <v>#REF!</v>
      </c>
      <c r="F3681">
        <v>4974</v>
      </c>
    </row>
    <row r="3682" spans="5:6" x14ac:dyDescent="0.2">
      <c r="E3682" t="e">
        <f>#REF!</f>
        <v>#REF!</v>
      </c>
      <c r="F3682">
        <v>4975</v>
      </c>
    </row>
    <row r="3683" spans="5:6" x14ac:dyDescent="0.2">
      <c r="E3683" t="e">
        <f>#REF!</f>
        <v>#REF!</v>
      </c>
      <c r="F3683">
        <v>4976</v>
      </c>
    </row>
    <row r="3684" spans="5:6" x14ac:dyDescent="0.2">
      <c r="E3684" t="e">
        <f>#REF!</f>
        <v>#REF!</v>
      </c>
      <c r="F3684">
        <v>4977</v>
      </c>
    </row>
    <row r="3685" spans="5:6" x14ac:dyDescent="0.2">
      <c r="E3685" t="e">
        <f>#REF!</f>
        <v>#REF!</v>
      </c>
      <c r="F3685">
        <v>4978</v>
      </c>
    </row>
    <row r="3686" spans="5:6" x14ac:dyDescent="0.2">
      <c r="E3686" t="e">
        <f>#REF!</f>
        <v>#REF!</v>
      </c>
      <c r="F3686">
        <v>4979</v>
      </c>
    </row>
    <row r="3687" spans="5:6" x14ac:dyDescent="0.2">
      <c r="E3687" t="e">
        <f>#REF!</f>
        <v>#REF!</v>
      </c>
      <c r="F3687">
        <v>4980</v>
      </c>
    </row>
    <row r="3688" spans="5:6" x14ac:dyDescent="0.2">
      <c r="E3688" t="e">
        <f>#REF!</f>
        <v>#REF!</v>
      </c>
      <c r="F3688">
        <v>4981</v>
      </c>
    </row>
    <row r="3689" spans="5:6" x14ac:dyDescent="0.2">
      <c r="E3689" t="e">
        <f>#REF!</f>
        <v>#REF!</v>
      </c>
      <c r="F3689">
        <v>4985</v>
      </c>
    </row>
    <row r="3690" spans="5:6" x14ac:dyDescent="0.2">
      <c r="E3690" t="e">
        <f>#REF!</f>
        <v>#REF!</v>
      </c>
      <c r="F3690">
        <v>4986</v>
      </c>
    </row>
    <row r="3691" spans="5:6" x14ac:dyDescent="0.2">
      <c r="E3691" t="e">
        <f>#REF!</f>
        <v>#REF!</v>
      </c>
      <c r="F3691">
        <v>4987</v>
      </c>
    </row>
    <row r="3692" spans="5:6" x14ac:dyDescent="0.2">
      <c r="E3692" t="e">
        <f>#REF!</f>
        <v>#REF!</v>
      </c>
      <c r="F3692">
        <v>4988</v>
      </c>
    </row>
    <row r="3693" spans="5:6" x14ac:dyDescent="0.2">
      <c r="E3693" t="e">
        <f>#REF!</f>
        <v>#REF!</v>
      </c>
      <c r="F3693">
        <v>4989</v>
      </c>
    </row>
    <row r="3694" spans="5:6" x14ac:dyDescent="0.2">
      <c r="E3694" t="e">
        <f>#REF!</f>
        <v>#REF!</v>
      </c>
      <c r="F3694">
        <v>4990</v>
      </c>
    </row>
    <row r="3695" spans="5:6" x14ac:dyDescent="0.2">
      <c r="E3695" t="e">
        <f>#REF!</f>
        <v>#REF!</v>
      </c>
      <c r="F3695">
        <v>4991</v>
      </c>
    </row>
    <row r="3696" spans="5:6" x14ac:dyDescent="0.2">
      <c r="E3696" t="e">
        <f>#REF!</f>
        <v>#REF!</v>
      </c>
      <c r="F3696">
        <v>4992</v>
      </c>
    </row>
    <row r="3697" spans="5:6" x14ac:dyDescent="0.2">
      <c r="E3697" t="e">
        <f>#REF!</f>
        <v>#REF!</v>
      </c>
      <c r="F3697">
        <v>4993</v>
      </c>
    </row>
    <row r="3698" spans="5:6" x14ac:dyDescent="0.2">
      <c r="E3698" t="e">
        <f>#REF!</f>
        <v>#REF!</v>
      </c>
      <c r="F3698">
        <v>4994</v>
      </c>
    </row>
    <row r="3699" spans="5:6" x14ac:dyDescent="0.2">
      <c r="E3699" t="e">
        <f>#REF!</f>
        <v>#REF!</v>
      </c>
      <c r="F3699">
        <v>4998</v>
      </c>
    </row>
    <row r="3700" spans="5:6" x14ac:dyDescent="0.2">
      <c r="E3700" t="e">
        <f>#REF!</f>
        <v>#REF!</v>
      </c>
      <c r="F3700">
        <v>4999</v>
      </c>
    </row>
    <row r="3701" spans="5:6" x14ac:dyDescent="0.2">
      <c r="E3701" t="e">
        <f>#REF!</f>
        <v>#REF!</v>
      </c>
      <c r="F3701">
        <v>5000</v>
      </c>
    </row>
    <row r="3702" spans="5:6" x14ac:dyDescent="0.2">
      <c r="E3702" t="e">
        <f>#REF!</f>
        <v>#REF!</v>
      </c>
      <c r="F3702">
        <v>5001</v>
      </c>
    </row>
    <row r="3703" spans="5:6" x14ac:dyDescent="0.2">
      <c r="E3703" t="e">
        <f>#REF!</f>
        <v>#REF!</v>
      </c>
      <c r="F3703">
        <v>5002</v>
      </c>
    </row>
    <row r="3704" spans="5:6" x14ac:dyDescent="0.2">
      <c r="E3704" t="e">
        <f>#REF!</f>
        <v>#REF!</v>
      </c>
      <c r="F3704">
        <v>5003</v>
      </c>
    </row>
    <row r="3705" spans="5:6" x14ac:dyDescent="0.2">
      <c r="E3705" t="e">
        <f>#REF!</f>
        <v>#REF!</v>
      </c>
      <c r="F3705">
        <v>5004</v>
      </c>
    </row>
    <row r="3706" spans="5:6" x14ac:dyDescent="0.2">
      <c r="E3706" t="e">
        <f>#REF!</f>
        <v>#REF!</v>
      </c>
      <c r="F3706">
        <v>5005</v>
      </c>
    </row>
    <row r="3707" spans="5:6" x14ac:dyDescent="0.2">
      <c r="E3707" t="e">
        <f>#REF!</f>
        <v>#REF!</v>
      </c>
      <c r="F3707">
        <v>5006</v>
      </c>
    </row>
    <row r="3708" spans="5:6" x14ac:dyDescent="0.2">
      <c r="E3708" t="e">
        <f>#REF!</f>
        <v>#REF!</v>
      </c>
      <c r="F3708">
        <v>5007</v>
      </c>
    </row>
    <row r="3709" spans="5:6" x14ac:dyDescent="0.2">
      <c r="E3709" t="e">
        <f>#REF!</f>
        <v>#REF!</v>
      </c>
      <c r="F3709">
        <v>5011</v>
      </c>
    </row>
    <row r="3710" spans="5:6" x14ac:dyDescent="0.2">
      <c r="E3710" t="e">
        <f>#REF!</f>
        <v>#REF!</v>
      </c>
      <c r="F3710">
        <v>5012</v>
      </c>
    </row>
    <row r="3711" spans="5:6" x14ac:dyDescent="0.2">
      <c r="E3711" t="e">
        <f>#REF!</f>
        <v>#REF!</v>
      </c>
      <c r="F3711">
        <v>5013</v>
      </c>
    </row>
    <row r="3712" spans="5:6" x14ac:dyDescent="0.2">
      <c r="E3712" t="e">
        <f>#REF!</f>
        <v>#REF!</v>
      </c>
      <c r="F3712">
        <v>5014</v>
      </c>
    </row>
    <row r="3713" spans="5:6" x14ac:dyDescent="0.2">
      <c r="E3713" t="e">
        <f>#REF!</f>
        <v>#REF!</v>
      </c>
      <c r="F3713">
        <v>5015</v>
      </c>
    </row>
    <row r="3714" spans="5:6" x14ac:dyDescent="0.2">
      <c r="E3714" t="e">
        <f>#REF!</f>
        <v>#REF!</v>
      </c>
      <c r="F3714">
        <v>5016</v>
      </c>
    </row>
    <row r="3715" spans="5:6" x14ac:dyDescent="0.2">
      <c r="E3715" t="e">
        <f>#REF!</f>
        <v>#REF!</v>
      </c>
      <c r="F3715">
        <v>5017</v>
      </c>
    </row>
    <row r="3716" spans="5:6" x14ac:dyDescent="0.2">
      <c r="E3716" t="e">
        <f>#REF!</f>
        <v>#REF!</v>
      </c>
      <c r="F3716">
        <v>5018</v>
      </c>
    </row>
    <row r="3717" spans="5:6" x14ac:dyDescent="0.2">
      <c r="E3717" t="e">
        <f>#REF!</f>
        <v>#REF!</v>
      </c>
      <c r="F3717">
        <v>5019</v>
      </c>
    </row>
    <row r="3718" spans="5:6" x14ac:dyDescent="0.2">
      <c r="E3718" t="e">
        <f>#REF!</f>
        <v>#REF!</v>
      </c>
      <c r="F3718">
        <v>5020</v>
      </c>
    </row>
    <row r="3719" spans="5:6" x14ac:dyDescent="0.2">
      <c r="E3719" t="e">
        <f>#REF!</f>
        <v>#REF!</v>
      </c>
      <c r="F3719">
        <v>5024</v>
      </c>
    </row>
    <row r="3720" spans="5:6" x14ac:dyDescent="0.2">
      <c r="E3720" t="e">
        <f>#REF!</f>
        <v>#REF!</v>
      </c>
      <c r="F3720">
        <v>5025</v>
      </c>
    </row>
    <row r="3721" spans="5:6" x14ac:dyDescent="0.2">
      <c r="E3721" t="e">
        <f>#REF!</f>
        <v>#REF!</v>
      </c>
      <c r="F3721">
        <v>5026</v>
      </c>
    </row>
    <row r="3722" spans="5:6" x14ac:dyDescent="0.2">
      <c r="E3722" t="e">
        <f>#REF!</f>
        <v>#REF!</v>
      </c>
      <c r="F3722">
        <v>5027</v>
      </c>
    </row>
    <row r="3723" spans="5:6" x14ac:dyDescent="0.2">
      <c r="E3723" t="e">
        <f>#REF!</f>
        <v>#REF!</v>
      </c>
      <c r="F3723">
        <v>5028</v>
      </c>
    </row>
    <row r="3724" spans="5:6" x14ac:dyDescent="0.2">
      <c r="E3724" t="e">
        <f>#REF!</f>
        <v>#REF!</v>
      </c>
      <c r="F3724">
        <v>5029</v>
      </c>
    </row>
    <row r="3725" spans="5:6" x14ac:dyDescent="0.2">
      <c r="E3725" t="e">
        <f>#REF!</f>
        <v>#REF!</v>
      </c>
      <c r="F3725">
        <v>5030</v>
      </c>
    </row>
    <row r="3726" spans="5:6" x14ac:dyDescent="0.2">
      <c r="E3726" t="e">
        <f>#REF!</f>
        <v>#REF!</v>
      </c>
      <c r="F3726">
        <v>5031</v>
      </c>
    </row>
    <row r="3727" spans="5:6" x14ac:dyDescent="0.2">
      <c r="E3727" t="e">
        <f>#REF!</f>
        <v>#REF!</v>
      </c>
      <c r="F3727">
        <v>5032</v>
      </c>
    </row>
    <row r="3728" spans="5:6" x14ac:dyDescent="0.2">
      <c r="E3728" t="e">
        <f>#REF!</f>
        <v>#REF!</v>
      </c>
      <c r="F3728">
        <v>5033</v>
      </c>
    </row>
    <row r="3729" spans="5:6" x14ac:dyDescent="0.2">
      <c r="E3729" t="e">
        <f>#REF!</f>
        <v>#REF!</v>
      </c>
      <c r="F3729">
        <v>5037</v>
      </c>
    </row>
    <row r="3730" spans="5:6" x14ac:dyDescent="0.2">
      <c r="E3730" t="e">
        <f>#REF!</f>
        <v>#REF!</v>
      </c>
      <c r="F3730">
        <v>5038</v>
      </c>
    </row>
    <row r="3731" spans="5:6" x14ac:dyDescent="0.2">
      <c r="E3731" t="e">
        <f>#REF!</f>
        <v>#REF!</v>
      </c>
      <c r="F3731">
        <v>5039</v>
      </c>
    </row>
    <row r="3732" spans="5:6" x14ac:dyDescent="0.2">
      <c r="E3732" t="e">
        <f>#REF!</f>
        <v>#REF!</v>
      </c>
      <c r="F3732">
        <v>5040</v>
      </c>
    </row>
    <row r="3733" spans="5:6" x14ac:dyDescent="0.2">
      <c r="E3733" t="e">
        <f>#REF!</f>
        <v>#REF!</v>
      </c>
      <c r="F3733">
        <v>5041</v>
      </c>
    </row>
    <row r="3734" spans="5:6" x14ac:dyDescent="0.2">
      <c r="E3734" t="e">
        <f>#REF!</f>
        <v>#REF!</v>
      </c>
      <c r="F3734">
        <v>5042</v>
      </c>
    </row>
    <row r="3735" spans="5:6" x14ac:dyDescent="0.2">
      <c r="E3735" t="e">
        <f>#REF!</f>
        <v>#REF!</v>
      </c>
      <c r="F3735">
        <v>5043</v>
      </c>
    </row>
    <row r="3736" spans="5:6" x14ac:dyDescent="0.2">
      <c r="E3736" t="e">
        <f>#REF!</f>
        <v>#REF!</v>
      </c>
      <c r="F3736">
        <v>5044</v>
      </c>
    </row>
    <row r="3737" spans="5:6" x14ac:dyDescent="0.2">
      <c r="E3737" t="e">
        <f>#REF!</f>
        <v>#REF!</v>
      </c>
      <c r="F3737">
        <v>5045</v>
      </c>
    </row>
    <row r="3738" spans="5:6" x14ac:dyDescent="0.2">
      <c r="E3738" t="e">
        <f>#REF!</f>
        <v>#REF!</v>
      </c>
      <c r="F3738">
        <v>5046</v>
      </c>
    </row>
    <row r="3739" spans="5:6" x14ac:dyDescent="0.2">
      <c r="E3739" t="e">
        <f>#REF!</f>
        <v>#REF!</v>
      </c>
      <c r="F3739">
        <v>5050</v>
      </c>
    </row>
    <row r="3740" spans="5:6" x14ac:dyDescent="0.2">
      <c r="E3740" t="e">
        <f>#REF!</f>
        <v>#REF!</v>
      </c>
      <c r="F3740">
        <v>5051</v>
      </c>
    </row>
    <row r="3741" spans="5:6" x14ac:dyDescent="0.2">
      <c r="E3741" t="e">
        <f>#REF!</f>
        <v>#REF!</v>
      </c>
      <c r="F3741">
        <v>5052</v>
      </c>
    </row>
    <row r="3742" spans="5:6" x14ac:dyDescent="0.2">
      <c r="E3742" t="e">
        <f>#REF!</f>
        <v>#REF!</v>
      </c>
      <c r="F3742">
        <v>5053</v>
      </c>
    </row>
    <row r="3743" spans="5:6" x14ac:dyDescent="0.2">
      <c r="E3743" t="e">
        <f>#REF!</f>
        <v>#REF!</v>
      </c>
      <c r="F3743">
        <v>5054</v>
      </c>
    </row>
    <row r="3744" spans="5:6" x14ac:dyDescent="0.2">
      <c r="E3744" t="e">
        <f>#REF!</f>
        <v>#REF!</v>
      </c>
      <c r="F3744">
        <v>5055</v>
      </c>
    </row>
    <row r="3745" spans="5:6" x14ac:dyDescent="0.2">
      <c r="E3745" t="e">
        <f>#REF!</f>
        <v>#REF!</v>
      </c>
      <c r="F3745">
        <v>5056</v>
      </c>
    </row>
    <row r="3746" spans="5:6" x14ac:dyDescent="0.2">
      <c r="E3746" t="e">
        <f>#REF!</f>
        <v>#REF!</v>
      </c>
      <c r="F3746">
        <v>5057</v>
      </c>
    </row>
    <row r="3747" spans="5:6" x14ac:dyDescent="0.2">
      <c r="E3747" t="e">
        <f>#REF!</f>
        <v>#REF!</v>
      </c>
      <c r="F3747">
        <v>5058</v>
      </c>
    </row>
    <row r="3748" spans="5:6" x14ac:dyDescent="0.2">
      <c r="E3748" t="e">
        <f>#REF!</f>
        <v>#REF!</v>
      </c>
      <c r="F3748">
        <v>5059</v>
      </c>
    </row>
    <row r="3749" spans="5:6" x14ac:dyDescent="0.2">
      <c r="E3749" t="e">
        <f>#REF!</f>
        <v>#REF!</v>
      </c>
      <c r="F3749">
        <v>5063</v>
      </c>
    </row>
    <row r="3750" spans="5:6" x14ac:dyDescent="0.2">
      <c r="E3750" t="e">
        <f>#REF!</f>
        <v>#REF!</v>
      </c>
      <c r="F3750">
        <v>5064</v>
      </c>
    </row>
    <row r="3751" spans="5:6" x14ac:dyDescent="0.2">
      <c r="E3751" t="e">
        <f>#REF!</f>
        <v>#REF!</v>
      </c>
      <c r="F3751">
        <v>5065</v>
      </c>
    </row>
    <row r="3752" spans="5:6" x14ac:dyDescent="0.2">
      <c r="E3752" t="e">
        <f>#REF!</f>
        <v>#REF!</v>
      </c>
      <c r="F3752">
        <v>5066</v>
      </c>
    </row>
    <row r="3753" spans="5:6" x14ac:dyDescent="0.2">
      <c r="E3753" t="e">
        <f>#REF!</f>
        <v>#REF!</v>
      </c>
      <c r="F3753">
        <v>5067</v>
      </c>
    </row>
    <row r="3754" spans="5:6" x14ac:dyDescent="0.2">
      <c r="E3754" t="e">
        <f>#REF!</f>
        <v>#REF!</v>
      </c>
      <c r="F3754">
        <v>5068</v>
      </c>
    </row>
    <row r="3755" spans="5:6" x14ac:dyDescent="0.2">
      <c r="E3755" t="e">
        <f>#REF!</f>
        <v>#REF!</v>
      </c>
      <c r="F3755">
        <v>5069</v>
      </c>
    </row>
    <row r="3756" spans="5:6" x14ac:dyDescent="0.2">
      <c r="E3756" t="e">
        <f>#REF!</f>
        <v>#REF!</v>
      </c>
      <c r="F3756">
        <v>5070</v>
      </c>
    </row>
    <row r="3757" spans="5:6" x14ac:dyDescent="0.2">
      <c r="E3757" t="e">
        <f>#REF!</f>
        <v>#REF!</v>
      </c>
      <c r="F3757">
        <v>5071</v>
      </c>
    </row>
    <row r="3758" spans="5:6" x14ac:dyDescent="0.2">
      <c r="E3758" t="e">
        <f>#REF!</f>
        <v>#REF!</v>
      </c>
      <c r="F3758">
        <v>5072</v>
      </c>
    </row>
    <row r="3759" spans="5:6" x14ac:dyDescent="0.2">
      <c r="E3759" t="e">
        <f>#REF!</f>
        <v>#REF!</v>
      </c>
      <c r="F3759">
        <v>5076</v>
      </c>
    </row>
    <row r="3760" spans="5:6" x14ac:dyDescent="0.2">
      <c r="E3760" t="e">
        <f>#REF!</f>
        <v>#REF!</v>
      </c>
      <c r="F3760">
        <v>5077</v>
      </c>
    </row>
    <row r="3761" spans="5:6" x14ac:dyDescent="0.2">
      <c r="E3761" t="e">
        <f>#REF!</f>
        <v>#REF!</v>
      </c>
      <c r="F3761">
        <v>5078</v>
      </c>
    </row>
    <row r="3762" spans="5:6" x14ac:dyDescent="0.2">
      <c r="E3762" t="e">
        <f>#REF!</f>
        <v>#REF!</v>
      </c>
      <c r="F3762">
        <v>5079</v>
      </c>
    </row>
    <row r="3763" spans="5:6" x14ac:dyDescent="0.2">
      <c r="E3763" t="e">
        <f>#REF!</f>
        <v>#REF!</v>
      </c>
      <c r="F3763">
        <v>5080</v>
      </c>
    </row>
    <row r="3764" spans="5:6" x14ac:dyDescent="0.2">
      <c r="E3764" t="e">
        <f>#REF!</f>
        <v>#REF!</v>
      </c>
      <c r="F3764">
        <v>5081</v>
      </c>
    </row>
    <row r="3765" spans="5:6" x14ac:dyDescent="0.2">
      <c r="E3765" t="e">
        <f>#REF!</f>
        <v>#REF!</v>
      </c>
      <c r="F3765">
        <v>5082</v>
      </c>
    </row>
    <row r="3766" spans="5:6" x14ac:dyDescent="0.2">
      <c r="E3766" t="e">
        <f>#REF!</f>
        <v>#REF!</v>
      </c>
      <c r="F3766">
        <v>5083</v>
      </c>
    </row>
    <row r="3767" spans="5:6" x14ac:dyDescent="0.2">
      <c r="E3767" t="e">
        <f>#REF!</f>
        <v>#REF!</v>
      </c>
      <c r="F3767">
        <v>5084</v>
      </c>
    </row>
    <row r="3768" spans="5:6" x14ac:dyDescent="0.2">
      <c r="E3768" t="e">
        <f>#REF!</f>
        <v>#REF!</v>
      </c>
      <c r="F3768">
        <v>5085</v>
      </c>
    </row>
    <row r="3769" spans="5:6" x14ac:dyDescent="0.2">
      <c r="E3769" t="e">
        <f>#REF!</f>
        <v>#REF!</v>
      </c>
      <c r="F3769">
        <v>5089</v>
      </c>
    </row>
    <row r="3770" spans="5:6" x14ac:dyDescent="0.2">
      <c r="E3770" t="e">
        <f>#REF!</f>
        <v>#REF!</v>
      </c>
      <c r="F3770">
        <v>5090</v>
      </c>
    </row>
    <row r="3771" spans="5:6" x14ac:dyDescent="0.2">
      <c r="E3771" t="e">
        <f>#REF!</f>
        <v>#REF!</v>
      </c>
      <c r="F3771">
        <v>5091</v>
      </c>
    </row>
    <row r="3772" spans="5:6" x14ac:dyDescent="0.2">
      <c r="E3772" t="e">
        <f>#REF!</f>
        <v>#REF!</v>
      </c>
      <c r="F3772">
        <v>5092</v>
      </c>
    </row>
    <row r="3773" spans="5:6" x14ac:dyDescent="0.2">
      <c r="E3773" t="e">
        <f>#REF!</f>
        <v>#REF!</v>
      </c>
      <c r="F3773">
        <v>5093</v>
      </c>
    </row>
    <row r="3774" spans="5:6" x14ac:dyDescent="0.2">
      <c r="E3774" t="e">
        <f>#REF!</f>
        <v>#REF!</v>
      </c>
      <c r="F3774">
        <v>5094</v>
      </c>
    </row>
    <row r="3775" spans="5:6" x14ac:dyDescent="0.2">
      <c r="E3775" t="e">
        <f>#REF!</f>
        <v>#REF!</v>
      </c>
      <c r="F3775">
        <v>5095</v>
      </c>
    </row>
    <row r="3776" spans="5:6" x14ac:dyDescent="0.2">
      <c r="E3776" t="e">
        <f>#REF!</f>
        <v>#REF!</v>
      </c>
      <c r="F3776">
        <v>5096</v>
      </c>
    </row>
    <row r="3777" spans="5:6" x14ac:dyDescent="0.2">
      <c r="E3777" t="e">
        <f>#REF!</f>
        <v>#REF!</v>
      </c>
      <c r="F3777">
        <v>5097</v>
      </c>
    </row>
    <row r="3778" spans="5:6" x14ac:dyDescent="0.2">
      <c r="E3778" t="e">
        <f>#REF!</f>
        <v>#REF!</v>
      </c>
      <c r="F3778">
        <v>5098</v>
      </c>
    </row>
    <row r="3779" spans="5:6" x14ac:dyDescent="0.2">
      <c r="E3779" t="e">
        <f>#REF!</f>
        <v>#REF!</v>
      </c>
      <c r="F3779">
        <v>5102</v>
      </c>
    </row>
    <row r="3780" spans="5:6" x14ac:dyDescent="0.2">
      <c r="E3780" t="e">
        <f>#REF!</f>
        <v>#REF!</v>
      </c>
      <c r="F3780">
        <v>5103</v>
      </c>
    </row>
    <row r="3781" spans="5:6" x14ac:dyDescent="0.2">
      <c r="E3781" t="e">
        <f>#REF!</f>
        <v>#REF!</v>
      </c>
      <c r="F3781">
        <v>5104</v>
      </c>
    </row>
    <row r="3782" spans="5:6" x14ac:dyDescent="0.2">
      <c r="E3782" t="e">
        <f>#REF!</f>
        <v>#REF!</v>
      </c>
      <c r="F3782">
        <v>5105</v>
      </c>
    </row>
    <row r="3783" spans="5:6" x14ac:dyDescent="0.2">
      <c r="E3783" t="e">
        <f>#REF!</f>
        <v>#REF!</v>
      </c>
      <c r="F3783">
        <v>5106</v>
      </c>
    </row>
    <row r="3784" spans="5:6" x14ac:dyDescent="0.2">
      <c r="E3784" t="e">
        <f>#REF!</f>
        <v>#REF!</v>
      </c>
      <c r="F3784">
        <v>5107</v>
      </c>
    </row>
    <row r="3785" spans="5:6" x14ac:dyDescent="0.2">
      <c r="E3785" t="e">
        <f>#REF!</f>
        <v>#REF!</v>
      </c>
      <c r="F3785">
        <v>5108</v>
      </c>
    </row>
    <row r="3786" spans="5:6" x14ac:dyDescent="0.2">
      <c r="E3786" t="e">
        <f>#REF!</f>
        <v>#REF!</v>
      </c>
      <c r="F3786">
        <v>5109</v>
      </c>
    </row>
    <row r="3787" spans="5:6" x14ac:dyDescent="0.2">
      <c r="E3787" t="e">
        <f>#REF!</f>
        <v>#REF!</v>
      </c>
      <c r="F3787">
        <v>5110</v>
      </c>
    </row>
    <row r="3788" spans="5:6" x14ac:dyDescent="0.2">
      <c r="E3788" t="e">
        <f>#REF!</f>
        <v>#REF!</v>
      </c>
      <c r="F3788">
        <v>5111</v>
      </c>
    </row>
    <row r="3789" spans="5:6" x14ac:dyDescent="0.2">
      <c r="E3789" t="e">
        <f>#REF!</f>
        <v>#REF!</v>
      </c>
      <c r="F3789">
        <v>5115</v>
      </c>
    </row>
    <row r="3790" spans="5:6" x14ac:dyDescent="0.2">
      <c r="E3790" t="e">
        <f>#REF!</f>
        <v>#REF!</v>
      </c>
      <c r="F3790">
        <v>5116</v>
      </c>
    </row>
    <row r="3791" spans="5:6" x14ac:dyDescent="0.2">
      <c r="E3791" t="e">
        <f>#REF!</f>
        <v>#REF!</v>
      </c>
      <c r="F3791">
        <v>5117</v>
      </c>
    </row>
    <row r="3792" spans="5:6" x14ac:dyDescent="0.2">
      <c r="E3792" t="e">
        <f>#REF!</f>
        <v>#REF!</v>
      </c>
      <c r="F3792">
        <v>5118</v>
      </c>
    </row>
    <row r="3793" spans="5:6" x14ac:dyDescent="0.2">
      <c r="E3793" t="e">
        <f>#REF!</f>
        <v>#REF!</v>
      </c>
      <c r="F3793">
        <v>5119</v>
      </c>
    </row>
    <row r="3794" spans="5:6" x14ac:dyDescent="0.2">
      <c r="E3794" t="e">
        <f>#REF!</f>
        <v>#REF!</v>
      </c>
      <c r="F3794">
        <v>5120</v>
      </c>
    </row>
    <row r="3795" spans="5:6" x14ac:dyDescent="0.2">
      <c r="E3795" t="e">
        <f>#REF!</f>
        <v>#REF!</v>
      </c>
      <c r="F3795">
        <v>5121</v>
      </c>
    </row>
    <row r="3796" spans="5:6" x14ac:dyDescent="0.2">
      <c r="E3796" t="e">
        <f>#REF!</f>
        <v>#REF!</v>
      </c>
      <c r="F3796">
        <v>5122</v>
      </c>
    </row>
    <row r="3797" spans="5:6" x14ac:dyDescent="0.2">
      <c r="E3797" t="e">
        <f>#REF!</f>
        <v>#REF!</v>
      </c>
      <c r="F3797">
        <v>5123</v>
      </c>
    </row>
    <row r="3798" spans="5:6" x14ac:dyDescent="0.2">
      <c r="E3798" t="e">
        <f>#REF!</f>
        <v>#REF!</v>
      </c>
      <c r="F3798">
        <v>5124</v>
      </c>
    </row>
    <row r="3799" spans="5:6" x14ac:dyDescent="0.2">
      <c r="E3799" t="e">
        <f>#REF!</f>
        <v>#REF!</v>
      </c>
      <c r="F3799">
        <v>5128</v>
      </c>
    </row>
    <row r="3800" spans="5:6" x14ac:dyDescent="0.2">
      <c r="E3800" t="e">
        <f>#REF!</f>
        <v>#REF!</v>
      </c>
      <c r="F3800">
        <v>5129</v>
      </c>
    </row>
    <row r="3801" spans="5:6" x14ac:dyDescent="0.2">
      <c r="E3801" t="e">
        <f>#REF!</f>
        <v>#REF!</v>
      </c>
      <c r="F3801">
        <v>5130</v>
      </c>
    </row>
    <row r="3802" spans="5:6" x14ac:dyDescent="0.2">
      <c r="E3802" t="e">
        <f>#REF!</f>
        <v>#REF!</v>
      </c>
      <c r="F3802">
        <v>5131</v>
      </c>
    </row>
    <row r="3803" spans="5:6" x14ac:dyDescent="0.2">
      <c r="E3803" t="e">
        <f>#REF!</f>
        <v>#REF!</v>
      </c>
      <c r="F3803">
        <v>5132</v>
      </c>
    </row>
    <row r="3804" spans="5:6" x14ac:dyDescent="0.2">
      <c r="E3804" t="e">
        <f>#REF!</f>
        <v>#REF!</v>
      </c>
      <c r="F3804">
        <v>5133</v>
      </c>
    </row>
    <row r="3805" spans="5:6" x14ac:dyDescent="0.2">
      <c r="E3805" t="e">
        <f>#REF!</f>
        <v>#REF!</v>
      </c>
      <c r="F3805">
        <v>5134</v>
      </c>
    </row>
    <row r="3806" spans="5:6" x14ac:dyDescent="0.2">
      <c r="E3806" t="e">
        <f>#REF!</f>
        <v>#REF!</v>
      </c>
      <c r="F3806">
        <v>5135</v>
      </c>
    </row>
    <row r="3807" spans="5:6" x14ac:dyDescent="0.2">
      <c r="E3807" t="e">
        <f>#REF!</f>
        <v>#REF!</v>
      </c>
      <c r="F3807">
        <v>5136</v>
      </c>
    </row>
    <row r="3808" spans="5:6" x14ac:dyDescent="0.2">
      <c r="E3808" t="e">
        <f>#REF!</f>
        <v>#REF!</v>
      </c>
      <c r="F3808">
        <v>5137</v>
      </c>
    </row>
    <row r="3809" spans="5:6" x14ac:dyDescent="0.2">
      <c r="E3809" t="e">
        <f>#REF!</f>
        <v>#REF!</v>
      </c>
      <c r="F3809">
        <v>5141</v>
      </c>
    </row>
    <row r="3810" spans="5:6" x14ac:dyDescent="0.2">
      <c r="E3810" t="e">
        <f>#REF!</f>
        <v>#REF!</v>
      </c>
      <c r="F3810">
        <v>5142</v>
      </c>
    </row>
    <row r="3811" spans="5:6" x14ac:dyDescent="0.2">
      <c r="E3811" t="e">
        <f>#REF!</f>
        <v>#REF!</v>
      </c>
      <c r="F3811">
        <v>5143</v>
      </c>
    </row>
    <row r="3812" spans="5:6" x14ac:dyDescent="0.2">
      <c r="E3812" t="e">
        <f>#REF!</f>
        <v>#REF!</v>
      </c>
      <c r="F3812">
        <v>5144</v>
      </c>
    </row>
    <row r="3813" spans="5:6" x14ac:dyDescent="0.2">
      <c r="E3813" t="e">
        <f>#REF!</f>
        <v>#REF!</v>
      </c>
      <c r="F3813">
        <v>5145</v>
      </c>
    </row>
    <row r="3814" spans="5:6" x14ac:dyDescent="0.2">
      <c r="E3814" t="e">
        <f>#REF!</f>
        <v>#REF!</v>
      </c>
      <c r="F3814">
        <v>5146</v>
      </c>
    </row>
    <row r="3815" spans="5:6" x14ac:dyDescent="0.2">
      <c r="E3815" t="e">
        <f>#REF!</f>
        <v>#REF!</v>
      </c>
      <c r="F3815">
        <v>5147</v>
      </c>
    </row>
    <row r="3816" spans="5:6" x14ac:dyDescent="0.2">
      <c r="E3816" t="e">
        <f>#REF!</f>
        <v>#REF!</v>
      </c>
      <c r="F3816">
        <v>5148</v>
      </c>
    </row>
    <row r="3817" spans="5:6" x14ac:dyDescent="0.2">
      <c r="E3817" t="e">
        <f>#REF!</f>
        <v>#REF!</v>
      </c>
      <c r="F3817">
        <v>5149</v>
      </c>
    </row>
    <row r="3818" spans="5:6" x14ac:dyDescent="0.2">
      <c r="E3818" t="e">
        <f>#REF!</f>
        <v>#REF!</v>
      </c>
      <c r="F3818">
        <v>5150</v>
      </c>
    </row>
    <row r="3819" spans="5:6" x14ac:dyDescent="0.2">
      <c r="E3819" t="e">
        <f>#REF!</f>
        <v>#REF!</v>
      </c>
      <c r="F3819">
        <v>5154</v>
      </c>
    </row>
    <row r="3820" spans="5:6" x14ac:dyDescent="0.2">
      <c r="E3820" t="e">
        <f>#REF!</f>
        <v>#REF!</v>
      </c>
      <c r="F3820">
        <v>5155</v>
      </c>
    </row>
    <row r="3821" spans="5:6" x14ac:dyDescent="0.2">
      <c r="E3821" t="e">
        <f>#REF!</f>
        <v>#REF!</v>
      </c>
      <c r="F3821">
        <v>5156</v>
      </c>
    </row>
    <row r="3822" spans="5:6" x14ac:dyDescent="0.2">
      <c r="E3822" t="e">
        <f>#REF!</f>
        <v>#REF!</v>
      </c>
      <c r="F3822">
        <v>5157</v>
      </c>
    </row>
    <row r="3823" spans="5:6" x14ac:dyDescent="0.2">
      <c r="E3823" t="e">
        <f>#REF!</f>
        <v>#REF!</v>
      </c>
      <c r="F3823">
        <v>5158</v>
      </c>
    </row>
    <row r="3824" spans="5:6" x14ac:dyDescent="0.2">
      <c r="E3824" t="e">
        <f>#REF!</f>
        <v>#REF!</v>
      </c>
      <c r="F3824">
        <v>5159</v>
      </c>
    </row>
    <row r="3825" spans="5:6" x14ac:dyDescent="0.2">
      <c r="E3825" t="e">
        <f>#REF!</f>
        <v>#REF!</v>
      </c>
      <c r="F3825">
        <v>5160</v>
      </c>
    </row>
    <row r="3826" spans="5:6" x14ac:dyDescent="0.2">
      <c r="E3826" t="e">
        <f>#REF!</f>
        <v>#REF!</v>
      </c>
      <c r="F3826">
        <v>5161</v>
      </c>
    </row>
    <row r="3827" spans="5:6" x14ac:dyDescent="0.2">
      <c r="E3827" t="e">
        <f>#REF!</f>
        <v>#REF!</v>
      </c>
      <c r="F3827">
        <v>5162</v>
      </c>
    </row>
    <row r="3828" spans="5:6" x14ac:dyDescent="0.2">
      <c r="E3828" t="e">
        <f>#REF!</f>
        <v>#REF!</v>
      </c>
      <c r="F3828">
        <v>5163</v>
      </c>
    </row>
    <row r="3829" spans="5:6" x14ac:dyDescent="0.2">
      <c r="E3829" t="e">
        <f>#REF!</f>
        <v>#REF!</v>
      </c>
      <c r="F3829">
        <v>5167</v>
      </c>
    </row>
    <row r="3830" spans="5:6" x14ac:dyDescent="0.2">
      <c r="E3830" t="e">
        <f>#REF!</f>
        <v>#REF!</v>
      </c>
      <c r="F3830">
        <v>5168</v>
      </c>
    </row>
    <row r="3831" spans="5:6" x14ac:dyDescent="0.2">
      <c r="E3831" t="e">
        <f>#REF!</f>
        <v>#REF!</v>
      </c>
      <c r="F3831">
        <v>5169</v>
      </c>
    </row>
    <row r="3832" spans="5:6" x14ac:dyDescent="0.2">
      <c r="E3832" t="e">
        <f>#REF!</f>
        <v>#REF!</v>
      </c>
      <c r="F3832">
        <v>5170</v>
      </c>
    </row>
    <row r="3833" spans="5:6" x14ac:dyDescent="0.2">
      <c r="E3833" t="e">
        <f>#REF!</f>
        <v>#REF!</v>
      </c>
      <c r="F3833">
        <v>5171</v>
      </c>
    </row>
    <row r="3834" spans="5:6" x14ac:dyDescent="0.2">
      <c r="E3834" t="e">
        <f>#REF!</f>
        <v>#REF!</v>
      </c>
      <c r="F3834">
        <v>5172</v>
      </c>
    </row>
    <row r="3835" spans="5:6" x14ac:dyDescent="0.2">
      <c r="E3835" t="e">
        <f>#REF!</f>
        <v>#REF!</v>
      </c>
      <c r="F3835">
        <v>5173</v>
      </c>
    </row>
    <row r="3836" spans="5:6" x14ac:dyDescent="0.2">
      <c r="E3836" t="e">
        <f>#REF!</f>
        <v>#REF!</v>
      </c>
      <c r="F3836">
        <v>5174</v>
      </c>
    </row>
    <row r="3837" spans="5:6" x14ac:dyDescent="0.2">
      <c r="E3837" t="e">
        <f>#REF!</f>
        <v>#REF!</v>
      </c>
      <c r="F3837">
        <v>5175</v>
      </c>
    </row>
    <row r="3838" spans="5:6" x14ac:dyDescent="0.2">
      <c r="E3838" t="e">
        <f>#REF!</f>
        <v>#REF!</v>
      </c>
      <c r="F3838">
        <v>5176</v>
      </c>
    </row>
    <row r="3839" spans="5:6" x14ac:dyDescent="0.2">
      <c r="E3839" t="e">
        <f>#REF!</f>
        <v>#REF!</v>
      </c>
      <c r="F3839">
        <v>5180</v>
      </c>
    </row>
    <row r="3840" spans="5:6" x14ac:dyDescent="0.2">
      <c r="E3840" t="e">
        <f>#REF!</f>
        <v>#REF!</v>
      </c>
      <c r="F3840">
        <v>5181</v>
      </c>
    </row>
    <row r="3841" spans="5:6" x14ac:dyDescent="0.2">
      <c r="E3841" t="e">
        <f>#REF!</f>
        <v>#REF!</v>
      </c>
      <c r="F3841">
        <v>5182</v>
      </c>
    </row>
    <row r="3842" spans="5:6" x14ac:dyDescent="0.2">
      <c r="E3842" t="e">
        <f>#REF!</f>
        <v>#REF!</v>
      </c>
      <c r="F3842">
        <v>5183</v>
      </c>
    </row>
    <row r="3843" spans="5:6" x14ac:dyDescent="0.2">
      <c r="E3843" t="e">
        <f>#REF!</f>
        <v>#REF!</v>
      </c>
      <c r="F3843">
        <v>5184</v>
      </c>
    </row>
    <row r="3844" spans="5:6" x14ac:dyDescent="0.2">
      <c r="E3844" t="e">
        <f>#REF!</f>
        <v>#REF!</v>
      </c>
      <c r="F3844">
        <v>5185</v>
      </c>
    </row>
    <row r="3845" spans="5:6" x14ac:dyDescent="0.2">
      <c r="E3845" t="e">
        <f>#REF!</f>
        <v>#REF!</v>
      </c>
      <c r="F3845">
        <v>5186</v>
      </c>
    </row>
    <row r="3846" spans="5:6" x14ac:dyDescent="0.2">
      <c r="E3846" t="e">
        <f>#REF!</f>
        <v>#REF!</v>
      </c>
      <c r="F3846">
        <v>5187</v>
      </c>
    </row>
    <row r="3847" spans="5:6" x14ac:dyDescent="0.2">
      <c r="E3847" t="e">
        <f>#REF!</f>
        <v>#REF!</v>
      </c>
      <c r="F3847">
        <v>5188</v>
      </c>
    </row>
    <row r="3848" spans="5:6" x14ac:dyDescent="0.2">
      <c r="E3848" t="e">
        <f>#REF!</f>
        <v>#REF!</v>
      </c>
      <c r="F3848">
        <v>5189</v>
      </c>
    </row>
    <row r="3849" spans="5:6" x14ac:dyDescent="0.2">
      <c r="E3849" t="e">
        <f>#REF!</f>
        <v>#REF!</v>
      </c>
      <c r="F3849">
        <v>5193</v>
      </c>
    </row>
    <row r="3850" spans="5:6" x14ac:dyDescent="0.2">
      <c r="E3850" t="e">
        <f>#REF!</f>
        <v>#REF!</v>
      </c>
      <c r="F3850">
        <v>5194</v>
      </c>
    </row>
    <row r="3851" spans="5:6" x14ac:dyDescent="0.2">
      <c r="E3851" t="e">
        <f>#REF!</f>
        <v>#REF!</v>
      </c>
      <c r="F3851">
        <v>5195</v>
      </c>
    </row>
    <row r="3852" spans="5:6" x14ac:dyDescent="0.2">
      <c r="E3852" t="e">
        <f>#REF!</f>
        <v>#REF!</v>
      </c>
      <c r="F3852">
        <v>5196</v>
      </c>
    </row>
    <row r="3853" spans="5:6" x14ac:dyDescent="0.2">
      <c r="E3853" t="e">
        <f>#REF!</f>
        <v>#REF!</v>
      </c>
      <c r="F3853">
        <v>5197</v>
      </c>
    </row>
    <row r="3854" spans="5:6" x14ac:dyDescent="0.2">
      <c r="E3854" t="e">
        <f>#REF!</f>
        <v>#REF!</v>
      </c>
      <c r="F3854">
        <v>5198</v>
      </c>
    </row>
    <row r="3855" spans="5:6" x14ac:dyDescent="0.2">
      <c r="E3855" t="e">
        <f>#REF!</f>
        <v>#REF!</v>
      </c>
      <c r="F3855">
        <v>5199</v>
      </c>
    </row>
    <row r="3856" spans="5:6" x14ac:dyDescent="0.2">
      <c r="E3856" t="e">
        <f>#REF!</f>
        <v>#REF!</v>
      </c>
      <c r="F3856">
        <v>5200</v>
      </c>
    </row>
    <row r="3857" spans="5:6" x14ac:dyDescent="0.2">
      <c r="E3857" t="e">
        <f>#REF!</f>
        <v>#REF!</v>
      </c>
      <c r="F3857">
        <v>5201</v>
      </c>
    </row>
    <row r="3858" spans="5:6" x14ac:dyDescent="0.2">
      <c r="E3858" t="e">
        <f>#REF!</f>
        <v>#REF!</v>
      </c>
      <c r="F3858">
        <v>5202</v>
      </c>
    </row>
    <row r="3859" spans="5:6" x14ac:dyDescent="0.2">
      <c r="E3859" t="e">
        <f>#REF!</f>
        <v>#REF!</v>
      </c>
      <c r="F3859">
        <v>5206</v>
      </c>
    </row>
    <row r="3860" spans="5:6" x14ac:dyDescent="0.2">
      <c r="E3860" t="e">
        <f>#REF!</f>
        <v>#REF!</v>
      </c>
      <c r="F3860">
        <v>5207</v>
      </c>
    </row>
    <row r="3861" spans="5:6" x14ac:dyDescent="0.2">
      <c r="E3861" t="e">
        <f>#REF!</f>
        <v>#REF!</v>
      </c>
      <c r="F3861">
        <v>5208</v>
      </c>
    </row>
    <row r="3862" spans="5:6" x14ac:dyDescent="0.2">
      <c r="E3862" t="e">
        <f>#REF!</f>
        <v>#REF!</v>
      </c>
      <c r="F3862">
        <v>5209</v>
      </c>
    </row>
    <row r="3863" spans="5:6" x14ac:dyDescent="0.2">
      <c r="E3863" t="e">
        <f>#REF!</f>
        <v>#REF!</v>
      </c>
      <c r="F3863">
        <v>5210</v>
      </c>
    </row>
    <row r="3864" spans="5:6" x14ac:dyDescent="0.2">
      <c r="E3864" t="e">
        <f>#REF!</f>
        <v>#REF!</v>
      </c>
      <c r="F3864">
        <v>5211</v>
      </c>
    </row>
    <row r="3865" spans="5:6" x14ac:dyDescent="0.2">
      <c r="E3865" t="e">
        <f>#REF!</f>
        <v>#REF!</v>
      </c>
      <c r="F3865">
        <v>5212</v>
      </c>
    </row>
    <row r="3866" spans="5:6" x14ac:dyDescent="0.2">
      <c r="E3866" t="e">
        <f>#REF!</f>
        <v>#REF!</v>
      </c>
      <c r="F3866">
        <v>5213</v>
      </c>
    </row>
    <row r="3867" spans="5:6" x14ac:dyDescent="0.2">
      <c r="E3867" t="e">
        <f>#REF!</f>
        <v>#REF!</v>
      </c>
      <c r="F3867">
        <v>5214</v>
      </c>
    </row>
    <row r="3868" spans="5:6" x14ac:dyDescent="0.2">
      <c r="E3868" t="e">
        <f>#REF!</f>
        <v>#REF!</v>
      </c>
      <c r="F3868">
        <v>5215</v>
      </c>
    </row>
    <row r="3869" spans="5:6" x14ac:dyDescent="0.2">
      <c r="E3869" t="e">
        <f>#REF!</f>
        <v>#REF!</v>
      </c>
      <c r="F3869">
        <v>5219</v>
      </c>
    </row>
    <row r="3870" spans="5:6" x14ac:dyDescent="0.2">
      <c r="E3870" t="e">
        <f>#REF!</f>
        <v>#REF!</v>
      </c>
      <c r="F3870">
        <v>5220</v>
      </c>
    </row>
    <row r="3871" spans="5:6" x14ac:dyDescent="0.2">
      <c r="E3871" t="e">
        <f>#REF!</f>
        <v>#REF!</v>
      </c>
      <c r="F3871">
        <v>5221</v>
      </c>
    </row>
    <row r="3872" spans="5:6" x14ac:dyDescent="0.2">
      <c r="E3872" t="e">
        <f>#REF!</f>
        <v>#REF!</v>
      </c>
      <c r="F3872">
        <v>5222</v>
      </c>
    </row>
    <row r="3873" spans="5:6" x14ac:dyDescent="0.2">
      <c r="E3873" t="e">
        <f>#REF!</f>
        <v>#REF!</v>
      </c>
      <c r="F3873">
        <v>5223</v>
      </c>
    </row>
    <row r="3874" spans="5:6" x14ac:dyDescent="0.2">
      <c r="E3874" t="e">
        <f>#REF!</f>
        <v>#REF!</v>
      </c>
      <c r="F3874">
        <v>5224</v>
      </c>
    </row>
    <row r="3875" spans="5:6" x14ac:dyDescent="0.2">
      <c r="E3875" t="e">
        <f>#REF!</f>
        <v>#REF!</v>
      </c>
      <c r="F3875">
        <v>5225</v>
      </c>
    </row>
    <row r="3876" spans="5:6" x14ac:dyDescent="0.2">
      <c r="E3876" t="e">
        <f>#REF!</f>
        <v>#REF!</v>
      </c>
      <c r="F3876">
        <v>5226</v>
      </c>
    </row>
    <row r="3877" spans="5:6" x14ac:dyDescent="0.2">
      <c r="E3877" t="e">
        <f>#REF!</f>
        <v>#REF!</v>
      </c>
      <c r="F3877">
        <v>5227</v>
      </c>
    </row>
    <row r="3878" spans="5:6" x14ac:dyDescent="0.2">
      <c r="E3878" t="e">
        <f>#REF!</f>
        <v>#REF!</v>
      </c>
      <c r="F3878">
        <v>5228</v>
      </c>
    </row>
    <row r="3879" spans="5:6" x14ac:dyDescent="0.2">
      <c r="E3879" t="e">
        <f>#REF!</f>
        <v>#REF!</v>
      </c>
      <c r="F3879">
        <v>5232</v>
      </c>
    </row>
    <row r="3880" spans="5:6" x14ac:dyDescent="0.2">
      <c r="E3880" t="e">
        <f>#REF!</f>
        <v>#REF!</v>
      </c>
      <c r="F3880">
        <v>5233</v>
      </c>
    </row>
    <row r="3881" spans="5:6" x14ac:dyDescent="0.2">
      <c r="E3881" t="e">
        <f>#REF!</f>
        <v>#REF!</v>
      </c>
      <c r="F3881">
        <v>5234</v>
      </c>
    </row>
    <row r="3882" spans="5:6" x14ac:dyDescent="0.2">
      <c r="E3882" t="e">
        <f>#REF!</f>
        <v>#REF!</v>
      </c>
      <c r="F3882">
        <v>5235</v>
      </c>
    </row>
    <row r="3883" spans="5:6" x14ac:dyDescent="0.2">
      <c r="E3883" t="e">
        <f>#REF!</f>
        <v>#REF!</v>
      </c>
      <c r="F3883">
        <v>5236</v>
      </c>
    </row>
    <row r="3884" spans="5:6" x14ac:dyDescent="0.2">
      <c r="E3884" t="e">
        <f>#REF!</f>
        <v>#REF!</v>
      </c>
      <c r="F3884">
        <v>5237</v>
      </c>
    </row>
    <row r="3885" spans="5:6" x14ac:dyDescent="0.2">
      <c r="E3885" t="e">
        <f>#REF!</f>
        <v>#REF!</v>
      </c>
      <c r="F3885">
        <v>5238</v>
      </c>
    </row>
    <row r="3886" spans="5:6" x14ac:dyDescent="0.2">
      <c r="E3886" t="e">
        <f>#REF!</f>
        <v>#REF!</v>
      </c>
      <c r="F3886">
        <v>5239</v>
      </c>
    </row>
    <row r="3887" spans="5:6" x14ac:dyDescent="0.2">
      <c r="E3887" t="e">
        <f>#REF!</f>
        <v>#REF!</v>
      </c>
      <c r="F3887">
        <v>5240</v>
      </c>
    </row>
    <row r="3888" spans="5:6" x14ac:dyDescent="0.2">
      <c r="E3888" t="e">
        <f>#REF!</f>
        <v>#REF!</v>
      </c>
      <c r="F3888">
        <v>5241</v>
      </c>
    </row>
    <row r="3889" spans="5:6" x14ac:dyDescent="0.2">
      <c r="E3889" t="e">
        <f>#REF!</f>
        <v>#REF!</v>
      </c>
      <c r="F3889">
        <v>5245</v>
      </c>
    </row>
    <row r="3890" spans="5:6" x14ac:dyDescent="0.2">
      <c r="E3890" t="e">
        <f>#REF!</f>
        <v>#REF!</v>
      </c>
      <c r="F3890">
        <v>5246</v>
      </c>
    </row>
    <row r="3891" spans="5:6" x14ac:dyDescent="0.2">
      <c r="E3891" t="e">
        <f>#REF!</f>
        <v>#REF!</v>
      </c>
      <c r="F3891">
        <v>5247</v>
      </c>
    </row>
    <row r="3892" spans="5:6" x14ac:dyDescent="0.2">
      <c r="E3892" t="e">
        <f>#REF!</f>
        <v>#REF!</v>
      </c>
      <c r="F3892">
        <v>5248</v>
      </c>
    </row>
    <row r="3893" spans="5:6" x14ac:dyDescent="0.2">
      <c r="E3893" t="e">
        <f>#REF!</f>
        <v>#REF!</v>
      </c>
      <c r="F3893">
        <v>5249</v>
      </c>
    </row>
    <row r="3894" spans="5:6" x14ac:dyDescent="0.2">
      <c r="E3894" t="e">
        <f>#REF!</f>
        <v>#REF!</v>
      </c>
      <c r="F3894">
        <v>5250</v>
      </c>
    </row>
    <row r="3895" spans="5:6" x14ac:dyDescent="0.2">
      <c r="E3895" t="e">
        <f>#REF!</f>
        <v>#REF!</v>
      </c>
      <c r="F3895">
        <v>5251</v>
      </c>
    </row>
    <row r="3896" spans="5:6" x14ac:dyDescent="0.2">
      <c r="E3896" t="e">
        <f>#REF!</f>
        <v>#REF!</v>
      </c>
      <c r="F3896">
        <v>5252</v>
      </c>
    </row>
    <row r="3897" spans="5:6" x14ac:dyDescent="0.2">
      <c r="E3897" t="e">
        <f>#REF!</f>
        <v>#REF!</v>
      </c>
      <c r="F3897">
        <v>5253</v>
      </c>
    </row>
    <row r="3898" spans="5:6" x14ac:dyDescent="0.2">
      <c r="E3898" t="e">
        <f>#REF!</f>
        <v>#REF!</v>
      </c>
      <c r="F3898">
        <v>5254</v>
      </c>
    </row>
    <row r="3899" spans="5:6" x14ac:dyDescent="0.2">
      <c r="E3899" t="e">
        <f>#REF!</f>
        <v>#REF!</v>
      </c>
      <c r="F3899">
        <v>5258</v>
      </c>
    </row>
    <row r="3900" spans="5:6" x14ac:dyDescent="0.2">
      <c r="E3900" t="e">
        <f>#REF!</f>
        <v>#REF!</v>
      </c>
      <c r="F3900">
        <v>5259</v>
      </c>
    </row>
    <row r="3901" spans="5:6" x14ac:dyDescent="0.2">
      <c r="E3901" t="e">
        <f>#REF!</f>
        <v>#REF!</v>
      </c>
      <c r="F3901">
        <v>5260</v>
      </c>
    </row>
    <row r="3902" spans="5:6" x14ac:dyDescent="0.2">
      <c r="E3902" t="e">
        <f>#REF!</f>
        <v>#REF!</v>
      </c>
      <c r="F3902">
        <v>5261</v>
      </c>
    </row>
    <row r="3903" spans="5:6" x14ac:dyDescent="0.2">
      <c r="E3903" t="e">
        <f>#REF!</f>
        <v>#REF!</v>
      </c>
      <c r="F3903">
        <v>5262</v>
      </c>
    </row>
    <row r="3904" spans="5:6" x14ac:dyDescent="0.2">
      <c r="E3904" t="e">
        <f>#REF!</f>
        <v>#REF!</v>
      </c>
      <c r="F3904">
        <v>5263</v>
      </c>
    </row>
    <row r="3905" spans="5:6" x14ac:dyDescent="0.2">
      <c r="E3905" t="e">
        <f>#REF!</f>
        <v>#REF!</v>
      </c>
      <c r="F3905">
        <v>5264</v>
      </c>
    </row>
    <row r="3906" spans="5:6" x14ac:dyDescent="0.2">
      <c r="E3906" t="e">
        <f>#REF!</f>
        <v>#REF!</v>
      </c>
      <c r="F3906">
        <v>5265</v>
      </c>
    </row>
    <row r="3907" spans="5:6" x14ac:dyDescent="0.2">
      <c r="E3907" t="e">
        <f>#REF!</f>
        <v>#REF!</v>
      </c>
      <c r="F3907">
        <v>5266</v>
      </c>
    </row>
    <row r="3908" spans="5:6" x14ac:dyDescent="0.2">
      <c r="E3908" t="e">
        <f>#REF!</f>
        <v>#REF!</v>
      </c>
      <c r="F3908">
        <v>5267</v>
      </c>
    </row>
    <row r="3909" spans="5:6" x14ac:dyDescent="0.2">
      <c r="E3909" t="e">
        <f>#REF!</f>
        <v>#REF!</v>
      </c>
      <c r="F3909">
        <v>5271</v>
      </c>
    </row>
    <row r="3910" spans="5:6" x14ac:dyDescent="0.2">
      <c r="E3910" t="e">
        <f>#REF!</f>
        <v>#REF!</v>
      </c>
      <c r="F3910">
        <v>5272</v>
      </c>
    </row>
    <row r="3911" spans="5:6" x14ac:dyDescent="0.2">
      <c r="E3911" t="e">
        <f>#REF!</f>
        <v>#REF!</v>
      </c>
      <c r="F3911">
        <v>5273</v>
      </c>
    </row>
    <row r="3912" spans="5:6" x14ac:dyDescent="0.2">
      <c r="E3912" t="e">
        <f>#REF!</f>
        <v>#REF!</v>
      </c>
      <c r="F3912">
        <v>5274</v>
      </c>
    </row>
    <row r="3913" spans="5:6" x14ac:dyDescent="0.2">
      <c r="E3913" t="e">
        <f>#REF!</f>
        <v>#REF!</v>
      </c>
      <c r="F3913">
        <v>5275</v>
      </c>
    </row>
    <row r="3914" spans="5:6" x14ac:dyDescent="0.2">
      <c r="E3914" t="e">
        <f>#REF!</f>
        <v>#REF!</v>
      </c>
      <c r="F3914">
        <v>5276</v>
      </c>
    </row>
    <row r="3915" spans="5:6" x14ac:dyDescent="0.2">
      <c r="E3915" t="e">
        <f>#REF!</f>
        <v>#REF!</v>
      </c>
      <c r="F3915">
        <v>5277</v>
      </c>
    </row>
    <row r="3916" spans="5:6" x14ac:dyDescent="0.2">
      <c r="E3916" t="e">
        <f>#REF!</f>
        <v>#REF!</v>
      </c>
      <c r="F3916">
        <v>5278</v>
      </c>
    </row>
    <row r="3917" spans="5:6" x14ac:dyDescent="0.2">
      <c r="E3917" t="e">
        <f>#REF!</f>
        <v>#REF!</v>
      </c>
      <c r="F3917">
        <v>5279</v>
      </c>
    </row>
    <row r="3918" spans="5:6" x14ac:dyDescent="0.2">
      <c r="E3918" t="e">
        <f>#REF!</f>
        <v>#REF!</v>
      </c>
      <c r="F3918">
        <v>5280</v>
      </c>
    </row>
    <row r="3919" spans="5:6" x14ac:dyDescent="0.2">
      <c r="E3919" t="e">
        <f>#REF!</f>
        <v>#REF!</v>
      </c>
      <c r="F3919">
        <v>5284</v>
      </c>
    </row>
    <row r="3920" spans="5:6" x14ac:dyDescent="0.2">
      <c r="E3920" t="e">
        <f>#REF!</f>
        <v>#REF!</v>
      </c>
      <c r="F3920">
        <v>5285</v>
      </c>
    </row>
    <row r="3921" spans="5:6" x14ac:dyDescent="0.2">
      <c r="E3921" t="e">
        <f>#REF!</f>
        <v>#REF!</v>
      </c>
      <c r="F3921">
        <v>5286</v>
      </c>
    </row>
    <row r="3922" spans="5:6" x14ac:dyDescent="0.2">
      <c r="E3922" t="e">
        <f>#REF!</f>
        <v>#REF!</v>
      </c>
      <c r="F3922">
        <v>5287</v>
      </c>
    </row>
    <row r="3923" spans="5:6" x14ac:dyDescent="0.2">
      <c r="E3923" t="e">
        <f>#REF!</f>
        <v>#REF!</v>
      </c>
      <c r="F3923">
        <v>5288</v>
      </c>
    </row>
    <row r="3924" spans="5:6" x14ac:dyDescent="0.2">
      <c r="E3924" t="e">
        <f>#REF!</f>
        <v>#REF!</v>
      </c>
      <c r="F3924">
        <v>5289</v>
      </c>
    </row>
    <row r="3925" spans="5:6" x14ac:dyDescent="0.2">
      <c r="E3925" t="e">
        <f>#REF!</f>
        <v>#REF!</v>
      </c>
      <c r="F3925">
        <v>5290</v>
      </c>
    </row>
    <row r="3926" spans="5:6" x14ac:dyDescent="0.2">
      <c r="E3926" t="e">
        <f>#REF!</f>
        <v>#REF!</v>
      </c>
      <c r="F3926">
        <v>5291</v>
      </c>
    </row>
    <row r="3927" spans="5:6" x14ac:dyDescent="0.2">
      <c r="E3927" t="e">
        <f>#REF!</f>
        <v>#REF!</v>
      </c>
      <c r="F3927">
        <v>5292</v>
      </c>
    </row>
    <row r="3928" spans="5:6" x14ac:dyDescent="0.2">
      <c r="E3928" t="e">
        <f>#REF!</f>
        <v>#REF!</v>
      </c>
      <c r="F3928">
        <v>5293</v>
      </c>
    </row>
    <row r="3929" spans="5:6" x14ac:dyDescent="0.2">
      <c r="E3929" t="e">
        <f>#REF!</f>
        <v>#REF!</v>
      </c>
      <c r="F3929">
        <v>5297</v>
      </c>
    </row>
    <row r="3930" spans="5:6" x14ac:dyDescent="0.2">
      <c r="E3930" t="e">
        <f>#REF!</f>
        <v>#REF!</v>
      </c>
      <c r="F3930">
        <v>5298</v>
      </c>
    </row>
    <row r="3931" spans="5:6" x14ac:dyDescent="0.2">
      <c r="E3931" t="e">
        <f>#REF!</f>
        <v>#REF!</v>
      </c>
      <c r="F3931">
        <v>5299</v>
      </c>
    </row>
    <row r="3932" spans="5:6" x14ac:dyDescent="0.2">
      <c r="E3932" t="e">
        <f>#REF!</f>
        <v>#REF!</v>
      </c>
      <c r="F3932">
        <v>5300</v>
      </c>
    </row>
    <row r="3933" spans="5:6" x14ac:dyDescent="0.2">
      <c r="E3933" t="e">
        <f>#REF!</f>
        <v>#REF!</v>
      </c>
      <c r="F3933">
        <v>5301</v>
      </c>
    </row>
    <row r="3934" spans="5:6" x14ac:dyDescent="0.2">
      <c r="E3934" t="e">
        <f>#REF!</f>
        <v>#REF!</v>
      </c>
      <c r="F3934">
        <v>5302</v>
      </c>
    </row>
    <row r="3935" spans="5:6" x14ac:dyDescent="0.2">
      <c r="E3935" t="e">
        <f>#REF!</f>
        <v>#REF!</v>
      </c>
      <c r="F3935">
        <v>5303</v>
      </c>
    </row>
    <row r="3936" spans="5:6" x14ac:dyDescent="0.2">
      <c r="E3936" t="e">
        <f>#REF!</f>
        <v>#REF!</v>
      </c>
      <c r="F3936">
        <v>5304</v>
      </c>
    </row>
    <row r="3937" spans="5:6" x14ac:dyDescent="0.2">
      <c r="E3937" t="e">
        <f>#REF!</f>
        <v>#REF!</v>
      </c>
      <c r="F3937">
        <v>5305</v>
      </c>
    </row>
    <row r="3938" spans="5:6" x14ac:dyDescent="0.2">
      <c r="E3938" t="e">
        <f>#REF!</f>
        <v>#REF!</v>
      </c>
      <c r="F3938">
        <v>5306</v>
      </c>
    </row>
    <row r="3939" spans="5:6" x14ac:dyDescent="0.2">
      <c r="E3939" t="e">
        <f>#REF!</f>
        <v>#REF!</v>
      </c>
      <c r="F3939">
        <v>5310</v>
      </c>
    </row>
    <row r="3940" spans="5:6" x14ac:dyDescent="0.2">
      <c r="E3940" t="e">
        <f>#REF!</f>
        <v>#REF!</v>
      </c>
      <c r="F3940">
        <v>5311</v>
      </c>
    </row>
    <row r="3941" spans="5:6" x14ac:dyDescent="0.2">
      <c r="E3941" t="e">
        <f>#REF!</f>
        <v>#REF!</v>
      </c>
      <c r="F3941">
        <v>5312</v>
      </c>
    </row>
    <row r="3942" spans="5:6" x14ac:dyDescent="0.2">
      <c r="E3942" t="e">
        <f>#REF!</f>
        <v>#REF!</v>
      </c>
      <c r="F3942">
        <v>5313</v>
      </c>
    </row>
    <row r="3943" spans="5:6" x14ac:dyDescent="0.2">
      <c r="E3943" t="e">
        <f>#REF!</f>
        <v>#REF!</v>
      </c>
      <c r="F3943">
        <v>5314</v>
      </c>
    </row>
    <row r="3944" spans="5:6" x14ac:dyDescent="0.2">
      <c r="E3944" t="e">
        <f>#REF!</f>
        <v>#REF!</v>
      </c>
      <c r="F3944">
        <v>5315</v>
      </c>
    </row>
    <row r="3945" spans="5:6" x14ac:dyDescent="0.2">
      <c r="E3945" t="e">
        <f>#REF!</f>
        <v>#REF!</v>
      </c>
      <c r="F3945">
        <v>5316</v>
      </c>
    </row>
    <row r="3946" spans="5:6" x14ac:dyDescent="0.2">
      <c r="E3946" t="e">
        <f>#REF!</f>
        <v>#REF!</v>
      </c>
      <c r="F3946">
        <v>5317</v>
      </c>
    </row>
    <row r="3947" spans="5:6" x14ac:dyDescent="0.2">
      <c r="E3947" t="e">
        <f>#REF!</f>
        <v>#REF!</v>
      </c>
      <c r="F3947">
        <v>5318</v>
      </c>
    </row>
    <row r="3948" spans="5:6" x14ac:dyDescent="0.2">
      <c r="E3948" t="e">
        <f>#REF!</f>
        <v>#REF!</v>
      </c>
      <c r="F3948">
        <v>5319</v>
      </c>
    </row>
    <row r="3949" spans="5:6" x14ac:dyDescent="0.2">
      <c r="E3949" t="e">
        <f>#REF!</f>
        <v>#REF!</v>
      </c>
      <c r="F3949">
        <v>5323</v>
      </c>
    </row>
    <row r="3950" spans="5:6" x14ac:dyDescent="0.2">
      <c r="E3950" t="e">
        <f>#REF!</f>
        <v>#REF!</v>
      </c>
      <c r="F3950">
        <v>5324</v>
      </c>
    </row>
    <row r="3951" spans="5:6" x14ac:dyDescent="0.2">
      <c r="E3951" t="e">
        <f>#REF!</f>
        <v>#REF!</v>
      </c>
      <c r="F3951">
        <v>5325</v>
      </c>
    </row>
    <row r="3952" spans="5:6" x14ac:dyDescent="0.2">
      <c r="E3952" t="e">
        <f>#REF!</f>
        <v>#REF!</v>
      </c>
      <c r="F3952">
        <v>5326</v>
      </c>
    </row>
    <row r="3953" spans="5:6" x14ac:dyDescent="0.2">
      <c r="E3953" t="e">
        <f>#REF!</f>
        <v>#REF!</v>
      </c>
      <c r="F3953">
        <v>5327</v>
      </c>
    </row>
    <row r="3954" spans="5:6" x14ac:dyDescent="0.2">
      <c r="E3954" t="e">
        <f>#REF!</f>
        <v>#REF!</v>
      </c>
      <c r="F3954">
        <v>5328</v>
      </c>
    </row>
    <row r="3955" spans="5:6" x14ac:dyDescent="0.2">
      <c r="E3955" t="e">
        <f>#REF!</f>
        <v>#REF!</v>
      </c>
      <c r="F3955">
        <v>5329</v>
      </c>
    </row>
    <row r="3956" spans="5:6" x14ac:dyDescent="0.2">
      <c r="E3956" t="e">
        <f>#REF!</f>
        <v>#REF!</v>
      </c>
      <c r="F3956">
        <v>5330</v>
      </c>
    </row>
    <row r="3957" spans="5:6" x14ac:dyDescent="0.2">
      <c r="E3957" t="e">
        <f>#REF!</f>
        <v>#REF!</v>
      </c>
      <c r="F3957">
        <v>5331</v>
      </c>
    </row>
    <row r="3958" spans="5:6" x14ac:dyDescent="0.2">
      <c r="E3958" t="e">
        <f>#REF!</f>
        <v>#REF!</v>
      </c>
      <c r="F3958">
        <v>5332</v>
      </c>
    </row>
    <row r="3959" spans="5:6" x14ac:dyDescent="0.2">
      <c r="E3959" t="e">
        <f>#REF!</f>
        <v>#REF!</v>
      </c>
      <c r="F3959">
        <v>5336</v>
      </c>
    </row>
    <row r="3960" spans="5:6" x14ac:dyDescent="0.2">
      <c r="E3960" t="e">
        <f>#REF!</f>
        <v>#REF!</v>
      </c>
      <c r="F3960">
        <v>5337</v>
      </c>
    </row>
    <row r="3961" spans="5:6" x14ac:dyDescent="0.2">
      <c r="E3961" t="e">
        <f>#REF!</f>
        <v>#REF!</v>
      </c>
      <c r="F3961">
        <v>5338</v>
      </c>
    </row>
    <row r="3962" spans="5:6" x14ac:dyDescent="0.2">
      <c r="E3962" t="e">
        <f>#REF!</f>
        <v>#REF!</v>
      </c>
      <c r="F3962">
        <v>5339</v>
      </c>
    </row>
    <row r="3963" spans="5:6" x14ac:dyDescent="0.2">
      <c r="E3963" t="e">
        <f>#REF!</f>
        <v>#REF!</v>
      </c>
      <c r="F3963">
        <v>5340</v>
      </c>
    </row>
    <row r="3964" spans="5:6" x14ac:dyDescent="0.2">
      <c r="E3964" t="e">
        <f>#REF!</f>
        <v>#REF!</v>
      </c>
      <c r="F3964">
        <v>5341</v>
      </c>
    </row>
    <row r="3965" spans="5:6" x14ac:dyDescent="0.2">
      <c r="E3965" t="e">
        <f>#REF!</f>
        <v>#REF!</v>
      </c>
      <c r="F3965">
        <v>5342</v>
      </c>
    </row>
    <row r="3966" spans="5:6" x14ac:dyDescent="0.2">
      <c r="E3966" t="e">
        <f>#REF!</f>
        <v>#REF!</v>
      </c>
      <c r="F3966">
        <v>5343</v>
      </c>
    </row>
    <row r="3967" spans="5:6" x14ac:dyDescent="0.2">
      <c r="E3967" t="e">
        <f>#REF!</f>
        <v>#REF!</v>
      </c>
      <c r="F3967">
        <v>5344</v>
      </c>
    </row>
    <row r="3968" spans="5:6" x14ac:dyDescent="0.2">
      <c r="E3968" t="e">
        <f>#REF!</f>
        <v>#REF!</v>
      </c>
      <c r="F3968">
        <v>5345</v>
      </c>
    </row>
    <row r="3969" spans="5:6" x14ac:dyDescent="0.2">
      <c r="E3969" t="e">
        <f>#REF!</f>
        <v>#REF!</v>
      </c>
      <c r="F3969">
        <v>5349</v>
      </c>
    </row>
    <row r="3970" spans="5:6" x14ac:dyDescent="0.2">
      <c r="E3970" t="e">
        <f>#REF!</f>
        <v>#REF!</v>
      </c>
      <c r="F3970">
        <v>5350</v>
      </c>
    </row>
    <row r="3971" spans="5:6" x14ac:dyDescent="0.2">
      <c r="E3971" t="e">
        <f>#REF!</f>
        <v>#REF!</v>
      </c>
      <c r="F3971">
        <v>5351</v>
      </c>
    </row>
    <row r="3972" spans="5:6" x14ac:dyDescent="0.2">
      <c r="E3972" t="e">
        <f>#REF!</f>
        <v>#REF!</v>
      </c>
      <c r="F3972">
        <v>5352</v>
      </c>
    </row>
    <row r="3973" spans="5:6" x14ac:dyDescent="0.2">
      <c r="E3973" t="e">
        <f>#REF!</f>
        <v>#REF!</v>
      </c>
      <c r="F3973">
        <v>5353</v>
      </c>
    </row>
    <row r="3974" spans="5:6" x14ac:dyDescent="0.2">
      <c r="E3974" t="e">
        <f>#REF!</f>
        <v>#REF!</v>
      </c>
      <c r="F3974">
        <v>5354</v>
      </c>
    </row>
    <row r="3975" spans="5:6" x14ac:dyDescent="0.2">
      <c r="E3975" t="e">
        <f>#REF!</f>
        <v>#REF!</v>
      </c>
      <c r="F3975">
        <v>5355</v>
      </c>
    </row>
    <row r="3976" spans="5:6" x14ac:dyDescent="0.2">
      <c r="E3976" t="e">
        <f>#REF!</f>
        <v>#REF!</v>
      </c>
      <c r="F3976">
        <v>5356</v>
      </c>
    </row>
    <row r="3977" spans="5:6" x14ac:dyDescent="0.2">
      <c r="E3977" t="e">
        <f>#REF!</f>
        <v>#REF!</v>
      </c>
      <c r="F3977">
        <v>5357</v>
      </c>
    </row>
    <row r="3978" spans="5:6" x14ac:dyDescent="0.2">
      <c r="E3978" t="e">
        <f>#REF!</f>
        <v>#REF!</v>
      </c>
      <c r="F3978">
        <v>5358</v>
      </c>
    </row>
    <row r="3979" spans="5:6" x14ac:dyDescent="0.2">
      <c r="E3979" t="e">
        <f>#REF!</f>
        <v>#REF!</v>
      </c>
      <c r="F3979">
        <v>5362</v>
      </c>
    </row>
    <row r="3980" spans="5:6" x14ac:dyDescent="0.2">
      <c r="E3980" t="e">
        <f>#REF!</f>
        <v>#REF!</v>
      </c>
      <c r="F3980">
        <v>5363</v>
      </c>
    </row>
    <row r="3981" spans="5:6" x14ac:dyDescent="0.2">
      <c r="E3981" t="e">
        <f>#REF!</f>
        <v>#REF!</v>
      </c>
      <c r="F3981">
        <v>5364</v>
      </c>
    </row>
    <row r="3982" spans="5:6" x14ac:dyDescent="0.2">
      <c r="E3982" t="e">
        <f>#REF!</f>
        <v>#REF!</v>
      </c>
      <c r="F3982">
        <v>5365</v>
      </c>
    </row>
    <row r="3983" spans="5:6" x14ac:dyDescent="0.2">
      <c r="E3983" t="e">
        <f>#REF!</f>
        <v>#REF!</v>
      </c>
      <c r="F3983">
        <v>5366</v>
      </c>
    </row>
    <row r="3984" spans="5:6" x14ac:dyDescent="0.2">
      <c r="E3984" t="e">
        <f>#REF!</f>
        <v>#REF!</v>
      </c>
      <c r="F3984">
        <v>5367</v>
      </c>
    </row>
    <row r="3985" spans="5:6" x14ac:dyDescent="0.2">
      <c r="E3985" t="e">
        <f>#REF!</f>
        <v>#REF!</v>
      </c>
      <c r="F3985">
        <v>5368</v>
      </c>
    </row>
    <row r="3986" spans="5:6" x14ac:dyDescent="0.2">
      <c r="E3986" t="e">
        <f>#REF!</f>
        <v>#REF!</v>
      </c>
      <c r="F3986">
        <v>5369</v>
      </c>
    </row>
    <row r="3987" spans="5:6" x14ac:dyDescent="0.2">
      <c r="E3987" t="e">
        <f>#REF!</f>
        <v>#REF!</v>
      </c>
      <c r="F3987">
        <v>5370</v>
      </c>
    </row>
    <row r="3988" spans="5:6" x14ac:dyDescent="0.2">
      <c r="E3988" t="e">
        <f>#REF!</f>
        <v>#REF!</v>
      </c>
      <c r="F3988">
        <v>5371</v>
      </c>
    </row>
    <row r="3989" spans="5:6" x14ac:dyDescent="0.2">
      <c r="E3989" t="e">
        <f>#REF!</f>
        <v>#REF!</v>
      </c>
      <c r="F3989">
        <v>5375</v>
      </c>
    </row>
    <row r="3990" spans="5:6" x14ac:dyDescent="0.2">
      <c r="E3990" t="e">
        <f>#REF!</f>
        <v>#REF!</v>
      </c>
      <c r="F3990">
        <v>5376</v>
      </c>
    </row>
    <row r="3991" spans="5:6" x14ac:dyDescent="0.2">
      <c r="E3991" t="e">
        <f>#REF!</f>
        <v>#REF!</v>
      </c>
      <c r="F3991">
        <v>5377</v>
      </c>
    </row>
    <row r="3992" spans="5:6" x14ac:dyDescent="0.2">
      <c r="E3992" t="e">
        <f>#REF!</f>
        <v>#REF!</v>
      </c>
      <c r="F3992">
        <v>5378</v>
      </c>
    </row>
    <row r="3993" spans="5:6" x14ac:dyDescent="0.2">
      <c r="E3993" t="e">
        <f>#REF!</f>
        <v>#REF!</v>
      </c>
      <c r="F3993">
        <v>5379</v>
      </c>
    </row>
    <row r="3994" spans="5:6" x14ac:dyDescent="0.2">
      <c r="E3994" t="e">
        <f>#REF!</f>
        <v>#REF!</v>
      </c>
      <c r="F3994">
        <v>5380</v>
      </c>
    </row>
    <row r="3995" spans="5:6" x14ac:dyDescent="0.2">
      <c r="E3995" t="e">
        <f>#REF!</f>
        <v>#REF!</v>
      </c>
      <c r="F3995">
        <v>5381</v>
      </c>
    </row>
    <row r="3996" spans="5:6" x14ac:dyDescent="0.2">
      <c r="E3996" t="e">
        <f>#REF!</f>
        <v>#REF!</v>
      </c>
      <c r="F3996">
        <v>5382</v>
      </c>
    </row>
    <row r="3997" spans="5:6" x14ac:dyDescent="0.2">
      <c r="E3997" t="e">
        <f>#REF!</f>
        <v>#REF!</v>
      </c>
      <c r="F3997">
        <v>5383</v>
      </c>
    </row>
    <row r="3998" spans="5:6" x14ac:dyDescent="0.2">
      <c r="E3998" t="e">
        <f>#REF!</f>
        <v>#REF!</v>
      </c>
      <c r="F3998">
        <v>5384</v>
      </c>
    </row>
    <row r="3999" spans="5:6" x14ac:dyDescent="0.2">
      <c r="E3999" t="e">
        <f>#REF!</f>
        <v>#REF!</v>
      </c>
      <c r="F3999">
        <v>5388</v>
      </c>
    </row>
    <row r="4000" spans="5:6" x14ac:dyDescent="0.2">
      <c r="E4000" t="e">
        <f>#REF!</f>
        <v>#REF!</v>
      </c>
      <c r="F4000">
        <v>5389</v>
      </c>
    </row>
    <row r="4001" spans="5:6" x14ac:dyDescent="0.2">
      <c r="E4001" t="e">
        <f>#REF!</f>
        <v>#REF!</v>
      </c>
      <c r="F4001">
        <v>5390</v>
      </c>
    </row>
    <row r="4002" spans="5:6" x14ac:dyDescent="0.2">
      <c r="E4002" t="e">
        <f>#REF!</f>
        <v>#REF!</v>
      </c>
      <c r="F4002">
        <v>5391</v>
      </c>
    </row>
    <row r="4003" spans="5:6" x14ac:dyDescent="0.2">
      <c r="E4003" t="e">
        <f>#REF!</f>
        <v>#REF!</v>
      </c>
      <c r="F4003">
        <v>5392</v>
      </c>
    </row>
    <row r="4004" spans="5:6" x14ac:dyDescent="0.2">
      <c r="E4004" t="e">
        <f>#REF!</f>
        <v>#REF!</v>
      </c>
      <c r="F4004">
        <v>5393</v>
      </c>
    </row>
    <row r="4005" spans="5:6" x14ac:dyDescent="0.2">
      <c r="E4005" t="e">
        <f>#REF!</f>
        <v>#REF!</v>
      </c>
      <c r="F4005">
        <v>5394</v>
      </c>
    </row>
    <row r="4006" spans="5:6" x14ac:dyDescent="0.2">
      <c r="E4006" t="e">
        <f>#REF!</f>
        <v>#REF!</v>
      </c>
      <c r="F4006">
        <v>5395</v>
      </c>
    </row>
    <row r="4007" spans="5:6" x14ac:dyDescent="0.2">
      <c r="E4007" t="e">
        <f>#REF!</f>
        <v>#REF!</v>
      </c>
      <c r="F4007">
        <v>5396</v>
      </c>
    </row>
    <row r="4008" spans="5:6" x14ac:dyDescent="0.2">
      <c r="E4008" t="e">
        <f>#REF!</f>
        <v>#REF!</v>
      </c>
      <c r="F4008">
        <v>5397</v>
      </c>
    </row>
    <row r="4009" spans="5:6" x14ac:dyDescent="0.2">
      <c r="E4009" t="e">
        <f>#REF!</f>
        <v>#REF!</v>
      </c>
      <c r="F4009">
        <v>5401</v>
      </c>
    </row>
    <row r="4010" spans="5:6" x14ac:dyDescent="0.2">
      <c r="E4010" t="e">
        <f>#REF!</f>
        <v>#REF!</v>
      </c>
      <c r="F4010">
        <v>5402</v>
      </c>
    </row>
    <row r="4011" spans="5:6" x14ac:dyDescent="0.2">
      <c r="E4011" t="e">
        <f>#REF!</f>
        <v>#REF!</v>
      </c>
      <c r="F4011">
        <v>5403</v>
      </c>
    </row>
    <row r="4012" spans="5:6" x14ac:dyDescent="0.2">
      <c r="E4012" t="e">
        <f>#REF!</f>
        <v>#REF!</v>
      </c>
      <c r="F4012">
        <v>5404</v>
      </c>
    </row>
    <row r="4013" spans="5:6" x14ac:dyDescent="0.2">
      <c r="E4013" t="e">
        <f>#REF!</f>
        <v>#REF!</v>
      </c>
      <c r="F4013">
        <v>5405</v>
      </c>
    </row>
    <row r="4014" spans="5:6" x14ac:dyDescent="0.2">
      <c r="E4014" t="e">
        <f>#REF!</f>
        <v>#REF!</v>
      </c>
      <c r="F4014">
        <v>5406</v>
      </c>
    </row>
    <row r="4015" spans="5:6" x14ac:dyDescent="0.2">
      <c r="E4015" t="e">
        <f>#REF!</f>
        <v>#REF!</v>
      </c>
      <c r="F4015">
        <v>5407</v>
      </c>
    </row>
    <row r="4016" spans="5:6" x14ac:dyDescent="0.2">
      <c r="E4016" t="e">
        <f>#REF!</f>
        <v>#REF!</v>
      </c>
      <c r="F4016">
        <v>5408</v>
      </c>
    </row>
    <row r="4017" spans="5:6" x14ac:dyDescent="0.2">
      <c r="E4017" t="e">
        <f>#REF!</f>
        <v>#REF!</v>
      </c>
      <c r="F4017">
        <v>5409</v>
      </c>
    </row>
    <row r="4018" spans="5:6" x14ac:dyDescent="0.2">
      <c r="E4018" t="e">
        <f>#REF!</f>
        <v>#REF!</v>
      </c>
      <c r="F4018">
        <v>5410</v>
      </c>
    </row>
    <row r="4019" spans="5:6" x14ac:dyDescent="0.2">
      <c r="E4019" t="e">
        <f>#REF!</f>
        <v>#REF!</v>
      </c>
      <c r="F4019">
        <v>5414</v>
      </c>
    </row>
    <row r="4020" spans="5:6" x14ac:dyDescent="0.2">
      <c r="E4020" t="e">
        <f>#REF!</f>
        <v>#REF!</v>
      </c>
      <c r="F4020">
        <v>5415</v>
      </c>
    </row>
    <row r="4021" spans="5:6" x14ac:dyDescent="0.2">
      <c r="E4021" t="e">
        <f>#REF!</f>
        <v>#REF!</v>
      </c>
      <c r="F4021">
        <v>5416</v>
      </c>
    </row>
    <row r="4022" spans="5:6" x14ac:dyDescent="0.2">
      <c r="E4022" t="e">
        <f>#REF!</f>
        <v>#REF!</v>
      </c>
      <c r="F4022">
        <v>5417</v>
      </c>
    </row>
    <row r="4023" spans="5:6" x14ac:dyDescent="0.2">
      <c r="E4023" t="e">
        <f>#REF!</f>
        <v>#REF!</v>
      </c>
      <c r="F4023">
        <v>5418</v>
      </c>
    </row>
    <row r="4024" spans="5:6" x14ac:dyDescent="0.2">
      <c r="E4024" t="e">
        <f>#REF!</f>
        <v>#REF!</v>
      </c>
      <c r="F4024">
        <v>5419</v>
      </c>
    </row>
    <row r="4025" spans="5:6" x14ac:dyDescent="0.2">
      <c r="E4025" t="e">
        <f>#REF!</f>
        <v>#REF!</v>
      </c>
      <c r="F4025">
        <v>5420</v>
      </c>
    </row>
    <row r="4026" spans="5:6" x14ac:dyDescent="0.2">
      <c r="E4026" t="e">
        <f>#REF!</f>
        <v>#REF!</v>
      </c>
      <c r="F4026">
        <v>5421</v>
      </c>
    </row>
    <row r="4027" spans="5:6" x14ac:dyDescent="0.2">
      <c r="E4027" t="e">
        <f>#REF!</f>
        <v>#REF!</v>
      </c>
      <c r="F4027">
        <v>5422</v>
      </c>
    </row>
    <row r="4028" spans="5:6" x14ac:dyDescent="0.2">
      <c r="E4028" t="e">
        <f>#REF!</f>
        <v>#REF!</v>
      </c>
      <c r="F4028">
        <v>5423</v>
      </c>
    </row>
    <row r="4029" spans="5:6" x14ac:dyDescent="0.2">
      <c r="E4029" t="e">
        <f>#REF!</f>
        <v>#REF!</v>
      </c>
      <c r="F4029">
        <v>5427</v>
      </c>
    </row>
    <row r="4030" spans="5:6" x14ac:dyDescent="0.2">
      <c r="E4030" t="e">
        <f>#REF!</f>
        <v>#REF!</v>
      </c>
      <c r="F4030">
        <v>5428</v>
      </c>
    </row>
    <row r="4031" spans="5:6" x14ac:dyDescent="0.2">
      <c r="E4031" t="e">
        <f>#REF!</f>
        <v>#REF!</v>
      </c>
      <c r="F4031">
        <v>5429</v>
      </c>
    </row>
    <row r="4032" spans="5:6" x14ac:dyDescent="0.2">
      <c r="E4032" t="e">
        <f>#REF!</f>
        <v>#REF!</v>
      </c>
      <c r="F4032">
        <v>5430</v>
      </c>
    </row>
    <row r="4033" spans="5:6" x14ac:dyDescent="0.2">
      <c r="E4033" t="e">
        <f>#REF!</f>
        <v>#REF!</v>
      </c>
      <c r="F4033">
        <v>5431</v>
      </c>
    </row>
    <row r="4034" spans="5:6" x14ac:dyDescent="0.2">
      <c r="E4034" t="e">
        <f>#REF!</f>
        <v>#REF!</v>
      </c>
      <c r="F4034">
        <v>5432</v>
      </c>
    </row>
    <row r="4035" spans="5:6" x14ac:dyDescent="0.2">
      <c r="E4035" t="e">
        <f>#REF!</f>
        <v>#REF!</v>
      </c>
      <c r="F4035">
        <v>5433</v>
      </c>
    </row>
    <row r="4036" spans="5:6" x14ac:dyDescent="0.2">
      <c r="E4036" t="e">
        <f>#REF!</f>
        <v>#REF!</v>
      </c>
      <c r="F4036">
        <v>5434</v>
      </c>
    </row>
    <row r="4037" spans="5:6" x14ac:dyDescent="0.2">
      <c r="E4037" t="e">
        <f>#REF!</f>
        <v>#REF!</v>
      </c>
      <c r="F4037">
        <v>5435</v>
      </c>
    </row>
    <row r="4038" spans="5:6" x14ac:dyDescent="0.2">
      <c r="E4038" t="e">
        <f>#REF!</f>
        <v>#REF!</v>
      </c>
      <c r="F4038">
        <v>5436</v>
      </c>
    </row>
    <row r="4039" spans="5:6" x14ac:dyDescent="0.2">
      <c r="E4039" t="e">
        <f>#REF!</f>
        <v>#REF!</v>
      </c>
      <c r="F4039">
        <v>5440</v>
      </c>
    </row>
    <row r="4040" spans="5:6" x14ac:dyDescent="0.2">
      <c r="E4040" t="e">
        <f>#REF!</f>
        <v>#REF!</v>
      </c>
      <c r="F4040">
        <v>5441</v>
      </c>
    </row>
    <row r="4041" spans="5:6" x14ac:dyDescent="0.2">
      <c r="E4041" t="e">
        <f>#REF!</f>
        <v>#REF!</v>
      </c>
      <c r="F4041">
        <v>5442</v>
      </c>
    </row>
    <row r="4042" spans="5:6" x14ac:dyDescent="0.2">
      <c r="E4042" t="e">
        <f>#REF!</f>
        <v>#REF!</v>
      </c>
      <c r="F4042">
        <v>5443</v>
      </c>
    </row>
    <row r="4043" spans="5:6" x14ac:dyDescent="0.2">
      <c r="E4043" t="e">
        <f>#REF!</f>
        <v>#REF!</v>
      </c>
      <c r="F4043">
        <v>5444</v>
      </c>
    </row>
    <row r="4044" spans="5:6" x14ac:dyDescent="0.2">
      <c r="E4044" t="e">
        <f>#REF!</f>
        <v>#REF!</v>
      </c>
      <c r="F4044">
        <v>5445</v>
      </c>
    </row>
    <row r="4045" spans="5:6" x14ac:dyDescent="0.2">
      <c r="E4045" t="e">
        <f>#REF!</f>
        <v>#REF!</v>
      </c>
      <c r="F4045">
        <v>5446</v>
      </c>
    </row>
    <row r="4046" spans="5:6" x14ac:dyDescent="0.2">
      <c r="E4046" t="e">
        <f>#REF!</f>
        <v>#REF!</v>
      </c>
      <c r="F4046">
        <v>5447</v>
      </c>
    </row>
    <row r="4047" spans="5:6" x14ac:dyDescent="0.2">
      <c r="E4047" t="e">
        <f>#REF!</f>
        <v>#REF!</v>
      </c>
      <c r="F4047">
        <v>5448</v>
      </c>
    </row>
    <row r="4048" spans="5:6" x14ac:dyDescent="0.2">
      <c r="E4048" t="e">
        <f>#REF!</f>
        <v>#REF!</v>
      </c>
      <c r="F4048">
        <v>5449</v>
      </c>
    </row>
    <row r="4049" spans="5:6" x14ac:dyDescent="0.2">
      <c r="E4049" t="e">
        <f>#REF!</f>
        <v>#REF!</v>
      </c>
      <c r="F4049">
        <v>5453</v>
      </c>
    </row>
    <row r="4050" spans="5:6" x14ac:dyDescent="0.2">
      <c r="E4050" t="e">
        <f>#REF!</f>
        <v>#REF!</v>
      </c>
      <c r="F4050">
        <v>5454</v>
      </c>
    </row>
    <row r="4051" spans="5:6" x14ac:dyDescent="0.2">
      <c r="E4051" t="e">
        <f>#REF!</f>
        <v>#REF!</v>
      </c>
      <c r="F4051">
        <v>5455</v>
      </c>
    </row>
    <row r="4052" spans="5:6" x14ac:dyDescent="0.2">
      <c r="E4052" t="e">
        <f>#REF!</f>
        <v>#REF!</v>
      </c>
      <c r="F4052">
        <v>5456</v>
      </c>
    </row>
    <row r="4053" spans="5:6" x14ac:dyDescent="0.2">
      <c r="E4053" t="e">
        <f>#REF!</f>
        <v>#REF!</v>
      </c>
      <c r="F4053">
        <v>5457</v>
      </c>
    </row>
    <row r="4054" spans="5:6" x14ac:dyDescent="0.2">
      <c r="E4054" t="e">
        <f>#REF!</f>
        <v>#REF!</v>
      </c>
      <c r="F4054">
        <v>5458</v>
      </c>
    </row>
    <row r="4055" spans="5:6" x14ac:dyDescent="0.2">
      <c r="E4055" t="e">
        <f>#REF!</f>
        <v>#REF!</v>
      </c>
      <c r="F4055">
        <v>5459</v>
      </c>
    </row>
    <row r="4056" spans="5:6" x14ac:dyDescent="0.2">
      <c r="E4056" t="e">
        <f>#REF!</f>
        <v>#REF!</v>
      </c>
      <c r="F4056">
        <v>5460</v>
      </c>
    </row>
    <row r="4057" spans="5:6" x14ac:dyDescent="0.2">
      <c r="E4057" t="e">
        <f>#REF!</f>
        <v>#REF!</v>
      </c>
      <c r="F4057">
        <v>5461</v>
      </c>
    </row>
    <row r="4058" spans="5:6" x14ac:dyDescent="0.2">
      <c r="E4058" t="e">
        <f>#REF!</f>
        <v>#REF!</v>
      </c>
      <c r="F4058">
        <v>5462</v>
      </c>
    </row>
    <row r="4059" spans="5:6" x14ac:dyDescent="0.2">
      <c r="E4059" t="e">
        <f>#REF!</f>
        <v>#REF!</v>
      </c>
      <c r="F4059">
        <v>5466</v>
      </c>
    </row>
    <row r="4060" spans="5:6" x14ac:dyDescent="0.2">
      <c r="E4060" t="e">
        <f>#REF!</f>
        <v>#REF!</v>
      </c>
      <c r="F4060">
        <v>5467</v>
      </c>
    </row>
    <row r="4061" spans="5:6" x14ac:dyDescent="0.2">
      <c r="E4061" t="e">
        <f>#REF!</f>
        <v>#REF!</v>
      </c>
      <c r="F4061">
        <v>5468</v>
      </c>
    </row>
    <row r="4062" spans="5:6" x14ac:dyDescent="0.2">
      <c r="E4062" t="e">
        <f>#REF!</f>
        <v>#REF!</v>
      </c>
      <c r="F4062">
        <v>5469</v>
      </c>
    </row>
    <row r="4063" spans="5:6" x14ac:dyDescent="0.2">
      <c r="E4063" t="e">
        <f>#REF!</f>
        <v>#REF!</v>
      </c>
      <c r="F4063">
        <v>5470</v>
      </c>
    </row>
    <row r="4064" spans="5:6" x14ac:dyDescent="0.2">
      <c r="E4064" t="e">
        <f>#REF!</f>
        <v>#REF!</v>
      </c>
      <c r="F4064">
        <v>5471</v>
      </c>
    </row>
    <row r="4065" spans="5:6" x14ac:dyDescent="0.2">
      <c r="E4065" t="e">
        <f>#REF!</f>
        <v>#REF!</v>
      </c>
      <c r="F4065">
        <v>5472</v>
      </c>
    </row>
    <row r="4066" spans="5:6" x14ac:dyDescent="0.2">
      <c r="E4066" t="e">
        <f>#REF!</f>
        <v>#REF!</v>
      </c>
      <c r="F4066">
        <v>5473</v>
      </c>
    </row>
    <row r="4067" spans="5:6" x14ac:dyDescent="0.2">
      <c r="E4067" t="e">
        <f>#REF!</f>
        <v>#REF!</v>
      </c>
      <c r="F4067">
        <v>5474</v>
      </c>
    </row>
    <row r="4068" spans="5:6" x14ac:dyDescent="0.2">
      <c r="E4068" t="e">
        <f>#REF!</f>
        <v>#REF!</v>
      </c>
      <c r="F4068">
        <v>5475</v>
      </c>
    </row>
    <row r="4069" spans="5:6" x14ac:dyDescent="0.2">
      <c r="E4069" t="e">
        <f>#REF!</f>
        <v>#REF!</v>
      </c>
      <c r="F4069">
        <v>5479</v>
      </c>
    </row>
    <row r="4070" spans="5:6" x14ac:dyDescent="0.2">
      <c r="E4070" t="e">
        <f>#REF!</f>
        <v>#REF!</v>
      </c>
      <c r="F4070">
        <v>5480</v>
      </c>
    </row>
    <row r="4071" spans="5:6" x14ac:dyDescent="0.2">
      <c r="E4071" t="e">
        <f>#REF!</f>
        <v>#REF!</v>
      </c>
      <c r="F4071">
        <v>5481</v>
      </c>
    </row>
    <row r="4072" spans="5:6" x14ac:dyDescent="0.2">
      <c r="E4072" t="e">
        <f>#REF!</f>
        <v>#REF!</v>
      </c>
      <c r="F4072">
        <v>5482</v>
      </c>
    </row>
    <row r="4073" spans="5:6" x14ac:dyDescent="0.2">
      <c r="E4073" t="e">
        <f>#REF!</f>
        <v>#REF!</v>
      </c>
      <c r="F4073">
        <v>5483</v>
      </c>
    </row>
    <row r="4074" spans="5:6" x14ac:dyDescent="0.2">
      <c r="E4074" t="e">
        <f>#REF!</f>
        <v>#REF!</v>
      </c>
      <c r="F4074">
        <v>5484</v>
      </c>
    </row>
    <row r="4075" spans="5:6" x14ac:dyDescent="0.2">
      <c r="E4075" t="e">
        <f>#REF!</f>
        <v>#REF!</v>
      </c>
      <c r="F4075">
        <v>5485</v>
      </c>
    </row>
    <row r="4076" spans="5:6" x14ac:dyDescent="0.2">
      <c r="E4076" t="e">
        <f>#REF!</f>
        <v>#REF!</v>
      </c>
      <c r="F4076">
        <v>5486</v>
      </c>
    </row>
    <row r="4077" spans="5:6" x14ac:dyDescent="0.2">
      <c r="E4077" t="e">
        <f>#REF!</f>
        <v>#REF!</v>
      </c>
      <c r="F4077">
        <v>5487</v>
      </c>
    </row>
    <row r="4078" spans="5:6" x14ac:dyDescent="0.2">
      <c r="E4078" t="e">
        <f>#REF!</f>
        <v>#REF!</v>
      </c>
      <c r="F4078">
        <v>5488</v>
      </c>
    </row>
    <row r="4079" spans="5:6" x14ac:dyDescent="0.2">
      <c r="E4079" t="e">
        <f>#REF!</f>
        <v>#REF!</v>
      </c>
      <c r="F4079">
        <v>5492</v>
      </c>
    </row>
    <row r="4080" spans="5:6" x14ac:dyDescent="0.2">
      <c r="E4080" t="e">
        <f>#REF!</f>
        <v>#REF!</v>
      </c>
      <c r="F4080">
        <v>5493</v>
      </c>
    </row>
    <row r="4081" spans="5:6" x14ac:dyDescent="0.2">
      <c r="E4081" t="e">
        <f>#REF!</f>
        <v>#REF!</v>
      </c>
      <c r="F4081">
        <v>5494</v>
      </c>
    </row>
    <row r="4082" spans="5:6" x14ac:dyDescent="0.2">
      <c r="E4082" t="e">
        <f>#REF!</f>
        <v>#REF!</v>
      </c>
      <c r="F4082">
        <v>5495</v>
      </c>
    </row>
    <row r="4083" spans="5:6" x14ac:dyDescent="0.2">
      <c r="E4083" t="e">
        <f>#REF!</f>
        <v>#REF!</v>
      </c>
      <c r="F4083">
        <v>5496</v>
      </c>
    </row>
    <row r="4084" spans="5:6" x14ac:dyDescent="0.2">
      <c r="E4084" t="e">
        <f>#REF!</f>
        <v>#REF!</v>
      </c>
      <c r="F4084">
        <v>5497</v>
      </c>
    </row>
    <row r="4085" spans="5:6" x14ac:dyDescent="0.2">
      <c r="E4085" t="e">
        <f>#REF!</f>
        <v>#REF!</v>
      </c>
      <c r="F4085">
        <v>5498</v>
      </c>
    </row>
    <row r="4086" spans="5:6" x14ac:dyDescent="0.2">
      <c r="E4086" t="e">
        <f>#REF!</f>
        <v>#REF!</v>
      </c>
      <c r="F4086">
        <v>5499</v>
      </c>
    </row>
    <row r="4087" spans="5:6" x14ac:dyDescent="0.2">
      <c r="E4087" t="e">
        <f>#REF!</f>
        <v>#REF!</v>
      </c>
      <c r="F4087">
        <v>5500</v>
      </c>
    </row>
    <row r="4088" spans="5:6" x14ac:dyDescent="0.2">
      <c r="E4088" t="e">
        <f>#REF!</f>
        <v>#REF!</v>
      </c>
      <c r="F4088">
        <v>5501</v>
      </c>
    </row>
    <row r="4089" spans="5:6" x14ac:dyDescent="0.2">
      <c r="E4089" t="e">
        <f>#REF!</f>
        <v>#REF!</v>
      </c>
      <c r="F4089">
        <v>5505</v>
      </c>
    </row>
    <row r="4090" spans="5:6" x14ac:dyDescent="0.2">
      <c r="E4090" t="e">
        <f>#REF!</f>
        <v>#REF!</v>
      </c>
      <c r="F4090">
        <v>5506</v>
      </c>
    </row>
    <row r="4091" spans="5:6" x14ac:dyDescent="0.2">
      <c r="E4091" t="e">
        <f>#REF!</f>
        <v>#REF!</v>
      </c>
      <c r="F4091">
        <v>5507</v>
      </c>
    </row>
    <row r="4092" spans="5:6" x14ac:dyDescent="0.2">
      <c r="E4092" t="e">
        <f>#REF!</f>
        <v>#REF!</v>
      </c>
      <c r="F4092">
        <v>5508</v>
      </c>
    </row>
    <row r="4093" spans="5:6" x14ac:dyDescent="0.2">
      <c r="E4093" t="e">
        <f>#REF!</f>
        <v>#REF!</v>
      </c>
      <c r="F4093">
        <v>5509</v>
      </c>
    </row>
    <row r="4094" spans="5:6" x14ac:dyDescent="0.2">
      <c r="E4094" t="e">
        <f>#REF!</f>
        <v>#REF!</v>
      </c>
      <c r="F4094">
        <v>5510</v>
      </c>
    </row>
    <row r="4095" spans="5:6" x14ac:dyDescent="0.2">
      <c r="E4095" t="e">
        <f>#REF!</f>
        <v>#REF!</v>
      </c>
      <c r="F4095">
        <v>5511</v>
      </c>
    </row>
    <row r="4096" spans="5:6" x14ac:dyDescent="0.2">
      <c r="E4096" t="e">
        <f>#REF!</f>
        <v>#REF!</v>
      </c>
      <c r="F4096">
        <v>5512</v>
      </c>
    </row>
    <row r="4097" spans="5:6" x14ac:dyDescent="0.2">
      <c r="E4097" t="e">
        <f>#REF!</f>
        <v>#REF!</v>
      </c>
      <c r="F4097">
        <v>5513</v>
      </c>
    </row>
    <row r="4098" spans="5:6" x14ac:dyDescent="0.2">
      <c r="E4098" t="e">
        <f>#REF!</f>
        <v>#REF!</v>
      </c>
      <c r="F4098">
        <v>5514</v>
      </c>
    </row>
    <row r="4099" spans="5:6" x14ac:dyDescent="0.2">
      <c r="E4099" t="e">
        <f>#REF!</f>
        <v>#REF!</v>
      </c>
      <c r="F4099">
        <v>5518</v>
      </c>
    </row>
    <row r="4100" spans="5:6" x14ac:dyDescent="0.2">
      <c r="E4100" t="e">
        <f>#REF!</f>
        <v>#REF!</v>
      </c>
      <c r="F4100">
        <v>5519</v>
      </c>
    </row>
    <row r="4101" spans="5:6" x14ac:dyDescent="0.2">
      <c r="E4101" t="e">
        <f>#REF!</f>
        <v>#REF!</v>
      </c>
      <c r="F4101">
        <v>5520</v>
      </c>
    </row>
    <row r="4102" spans="5:6" x14ac:dyDescent="0.2">
      <c r="E4102" t="e">
        <f>#REF!</f>
        <v>#REF!</v>
      </c>
      <c r="F4102">
        <v>5521</v>
      </c>
    </row>
    <row r="4103" spans="5:6" x14ac:dyDescent="0.2">
      <c r="E4103" t="e">
        <f>#REF!</f>
        <v>#REF!</v>
      </c>
      <c r="F4103">
        <v>5522</v>
      </c>
    </row>
    <row r="4104" spans="5:6" x14ac:dyDescent="0.2">
      <c r="E4104" t="e">
        <f>#REF!</f>
        <v>#REF!</v>
      </c>
      <c r="F4104">
        <v>5523</v>
      </c>
    </row>
    <row r="4105" spans="5:6" x14ac:dyDescent="0.2">
      <c r="E4105" t="e">
        <f>#REF!</f>
        <v>#REF!</v>
      </c>
      <c r="F4105">
        <v>5524</v>
      </c>
    </row>
    <row r="4106" spans="5:6" x14ac:dyDescent="0.2">
      <c r="E4106" t="e">
        <f>#REF!</f>
        <v>#REF!</v>
      </c>
      <c r="F4106">
        <v>5525</v>
      </c>
    </row>
    <row r="4107" spans="5:6" x14ac:dyDescent="0.2">
      <c r="E4107" t="e">
        <f>#REF!</f>
        <v>#REF!</v>
      </c>
      <c r="F4107">
        <v>5526</v>
      </c>
    </row>
    <row r="4108" spans="5:6" x14ac:dyDescent="0.2">
      <c r="E4108" t="e">
        <f>#REF!</f>
        <v>#REF!</v>
      </c>
      <c r="F4108">
        <v>5527</v>
      </c>
    </row>
    <row r="4109" spans="5:6" x14ac:dyDescent="0.2">
      <c r="E4109" t="e">
        <f>#REF!</f>
        <v>#REF!</v>
      </c>
      <c r="F4109">
        <v>5531</v>
      </c>
    </row>
    <row r="4110" spans="5:6" x14ac:dyDescent="0.2">
      <c r="E4110" t="e">
        <f>#REF!</f>
        <v>#REF!</v>
      </c>
      <c r="F4110">
        <v>5532</v>
      </c>
    </row>
    <row r="4111" spans="5:6" x14ac:dyDescent="0.2">
      <c r="E4111" t="e">
        <f>#REF!</f>
        <v>#REF!</v>
      </c>
      <c r="F4111">
        <v>5533</v>
      </c>
    </row>
    <row r="4112" spans="5:6" x14ac:dyDescent="0.2">
      <c r="E4112" t="e">
        <f>#REF!</f>
        <v>#REF!</v>
      </c>
      <c r="F4112">
        <v>5534</v>
      </c>
    </row>
    <row r="4113" spans="5:6" x14ac:dyDescent="0.2">
      <c r="E4113" t="e">
        <f>#REF!</f>
        <v>#REF!</v>
      </c>
      <c r="F4113">
        <v>5535</v>
      </c>
    </row>
    <row r="4114" spans="5:6" x14ac:dyDescent="0.2">
      <c r="E4114" t="e">
        <f>#REF!</f>
        <v>#REF!</v>
      </c>
      <c r="F4114">
        <v>5536</v>
      </c>
    </row>
    <row r="4115" spans="5:6" x14ac:dyDescent="0.2">
      <c r="E4115" t="e">
        <f>#REF!</f>
        <v>#REF!</v>
      </c>
      <c r="F4115">
        <v>5537</v>
      </c>
    </row>
    <row r="4116" spans="5:6" x14ac:dyDescent="0.2">
      <c r="E4116" t="e">
        <f>#REF!</f>
        <v>#REF!</v>
      </c>
      <c r="F4116">
        <v>5538</v>
      </c>
    </row>
    <row r="4117" spans="5:6" x14ac:dyDescent="0.2">
      <c r="E4117" t="e">
        <f>#REF!</f>
        <v>#REF!</v>
      </c>
      <c r="F4117">
        <v>5539</v>
      </c>
    </row>
    <row r="4118" spans="5:6" x14ac:dyDescent="0.2">
      <c r="E4118" t="e">
        <f>#REF!</f>
        <v>#REF!</v>
      </c>
      <c r="F4118">
        <v>5540</v>
      </c>
    </row>
    <row r="4119" spans="5:6" x14ac:dyDescent="0.2">
      <c r="E4119" t="e">
        <f>#REF!</f>
        <v>#REF!</v>
      </c>
      <c r="F4119">
        <v>5544</v>
      </c>
    </row>
    <row r="4120" spans="5:6" x14ac:dyDescent="0.2">
      <c r="E4120" t="e">
        <f>#REF!</f>
        <v>#REF!</v>
      </c>
      <c r="F4120">
        <v>5545</v>
      </c>
    </row>
    <row r="4121" spans="5:6" x14ac:dyDescent="0.2">
      <c r="E4121" t="e">
        <f>#REF!</f>
        <v>#REF!</v>
      </c>
      <c r="F4121">
        <v>5546</v>
      </c>
    </row>
    <row r="4122" spans="5:6" x14ac:dyDescent="0.2">
      <c r="E4122" t="e">
        <f>#REF!</f>
        <v>#REF!</v>
      </c>
      <c r="F4122">
        <v>5547</v>
      </c>
    </row>
    <row r="4123" spans="5:6" x14ac:dyDescent="0.2">
      <c r="E4123" t="e">
        <f>#REF!</f>
        <v>#REF!</v>
      </c>
      <c r="F4123">
        <v>5548</v>
      </c>
    </row>
    <row r="4124" spans="5:6" x14ac:dyDescent="0.2">
      <c r="E4124" t="e">
        <f>#REF!</f>
        <v>#REF!</v>
      </c>
      <c r="F4124">
        <v>5549</v>
      </c>
    </row>
    <row r="4125" spans="5:6" x14ac:dyDescent="0.2">
      <c r="E4125" t="e">
        <f>#REF!</f>
        <v>#REF!</v>
      </c>
      <c r="F4125">
        <v>5550</v>
      </c>
    </row>
    <row r="4126" spans="5:6" x14ac:dyDescent="0.2">
      <c r="E4126" t="e">
        <f>#REF!</f>
        <v>#REF!</v>
      </c>
      <c r="F4126">
        <v>5551</v>
      </c>
    </row>
    <row r="4127" spans="5:6" x14ac:dyDescent="0.2">
      <c r="E4127" t="e">
        <f>#REF!</f>
        <v>#REF!</v>
      </c>
      <c r="F4127">
        <v>5552</v>
      </c>
    </row>
    <row r="4128" spans="5:6" x14ac:dyDescent="0.2">
      <c r="E4128" t="e">
        <f>#REF!</f>
        <v>#REF!</v>
      </c>
      <c r="F4128">
        <v>5553</v>
      </c>
    </row>
    <row r="4129" spans="5:6" x14ac:dyDescent="0.2">
      <c r="E4129" t="e">
        <f>#REF!</f>
        <v>#REF!</v>
      </c>
      <c r="F4129">
        <v>5557</v>
      </c>
    </row>
    <row r="4130" spans="5:6" x14ac:dyDescent="0.2">
      <c r="E4130" t="e">
        <f>#REF!</f>
        <v>#REF!</v>
      </c>
      <c r="F4130">
        <v>5558</v>
      </c>
    </row>
    <row r="4131" spans="5:6" x14ac:dyDescent="0.2">
      <c r="E4131" t="e">
        <f>#REF!</f>
        <v>#REF!</v>
      </c>
      <c r="F4131">
        <v>5559</v>
      </c>
    </row>
    <row r="4132" spans="5:6" x14ac:dyDescent="0.2">
      <c r="E4132" t="e">
        <f>#REF!</f>
        <v>#REF!</v>
      </c>
      <c r="F4132">
        <v>5560</v>
      </c>
    </row>
    <row r="4133" spans="5:6" x14ac:dyDescent="0.2">
      <c r="E4133" t="e">
        <f>#REF!</f>
        <v>#REF!</v>
      </c>
      <c r="F4133">
        <v>5561</v>
      </c>
    </row>
    <row r="4134" spans="5:6" x14ac:dyDescent="0.2">
      <c r="E4134" t="e">
        <f>#REF!</f>
        <v>#REF!</v>
      </c>
      <c r="F4134">
        <v>5562</v>
      </c>
    </row>
    <row r="4135" spans="5:6" x14ac:dyDescent="0.2">
      <c r="E4135" t="e">
        <f>#REF!</f>
        <v>#REF!</v>
      </c>
      <c r="F4135">
        <v>5563</v>
      </c>
    </row>
    <row r="4136" spans="5:6" x14ac:dyDescent="0.2">
      <c r="E4136" t="e">
        <f>#REF!</f>
        <v>#REF!</v>
      </c>
      <c r="F4136">
        <v>5564</v>
      </c>
    </row>
    <row r="4137" spans="5:6" x14ac:dyDescent="0.2">
      <c r="E4137" t="e">
        <f>#REF!</f>
        <v>#REF!</v>
      </c>
      <c r="F4137">
        <v>5565</v>
      </c>
    </row>
    <row r="4138" spans="5:6" x14ac:dyDescent="0.2">
      <c r="E4138" t="e">
        <f>#REF!</f>
        <v>#REF!</v>
      </c>
      <c r="F4138">
        <v>5566</v>
      </c>
    </row>
    <row r="4139" spans="5:6" x14ac:dyDescent="0.2">
      <c r="E4139" t="e">
        <f>#REF!</f>
        <v>#REF!</v>
      </c>
      <c r="F4139">
        <v>5570</v>
      </c>
    </row>
    <row r="4140" spans="5:6" x14ac:dyDescent="0.2">
      <c r="E4140" t="e">
        <f>#REF!</f>
        <v>#REF!</v>
      </c>
      <c r="F4140">
        <v>5571</v>
      </c>
    </row>
    <row r="4141" spans="5:6" x14ac:dyDescent="0.2">
      <c r="E4141" t="e">
        <f>#REF!</f>
        <v>#REF!</v>
      </c>
      <c r="F4141">
        <v>5572</v>
      </c>
    </row>
    <row r="4142" spans="5:6" x14ac:dyDescent="0.2">
      <c r="E4142" t="e">
        <f>#REF!</f>
        <v>#REF!</v>
      </c>
      <c r="F4142">
        <v>5573</v>
      </c>
    </row>
    <row r="4143" spans="5:6" x14ac:dyDescent="0.2">
      <c r="E4143" t="e">
        <f>#REF!</f>
        <v>#REF!</v>
      </c>
      <c r="F4143">
        <v>5574</v>
      </c>
    </row>
    <row r="4144" spans="5:6" x14ac:dyDescent="0.2">
      <c r="E4144" t="e">
        <f>#REF!</f>
        <v>#REF!</v>
      </c>
      <c r="F4144">
        <v>5575</v>
      </c>
    </row>
    <row r="4145" spans="5:6" x14ac:dyDescent="0.2">
      <c r="E4145" t="e">
        <f>#REF!</f>
        <v>#REF!</v>
      </c>
      <c r="F4145">
        <v>5576</v>
      </c>
    </row>
    <row r="4146" spans="5:6" x14ac:dyDescent="0.2">
      <c r="E4146" t="e">
        <f>#REF!</f>
        <v>#REF!</v>
      </c>
      <c r="F4146">
        <v>5577</v>
      </c>
    </row>
    <row r="4147" spans="5:6" x14ac:dyDescent="0.2">
      <c r="E4147" t="e">
        <f>#REF!</f>
        <v>#REF!</v>
      </c>
      <c r="F4147">
        <v>5578</v>
      </c>
    </row>
    <row r="4148" spans="5:6" x14ac:dyDescent="0.2">
      <c r="E4148" t="e">
        <f>#REF!</f>
        <v>#REF!</v>
      </c>
      <c r="F4148">
        <v>5579</v>
      </c>
    </row>
    <row r="4149" spans="5:6" x14ac:dyDescent="0.2">
      <c r="E4149" t="e">
        <f>#REF!</f>
        <v>#REF!</v>
      </c>
      <c r="F4149">
        <v>5583</v>
      </c>
    </row>
    <row r="4150" spans="5:6" x14ac:dyDescent="0.2">
      <c r="E4150" t="e">
        <f>#REF!</f>
        <v>#REF!</v>
      </c>
      <c r="F4150">
        <v>5584</v>
      </c>
    </row>
    <row r="4151" spans="5:6" x14ac:dyDescent="0.2">
      <c r="E4151" t="e">
        <f>#REF!</f>
        <v>#REF!</v>
      </c>
      <c r="F4151">
        <v>5585</v>
      </c>
    </row>
    <row r="4152" spans="5:6" x14ac:dyDescent="0.2">
      <c r="E4152" t="e">
        <f>#REF!</f>
        <v>#REF!</v>
      </c>
      <c r="F4152">
        <v>5586</v>
      </c>
    </row>
    <row r="4153" spans="5:6" x14ac:dyDescent="0.2">
      <c r="E4153" t="e">
        <f>#REF!</f>
        <v>#REF!</v>
      </c>
      <c r="F4153">
        <v>5587</v>
      </c>
    </row>
    <row r="4154" spans="5:6" x14ac:dyDescent="0.2">
      <c r="E4154" t="e">
        <f>#REF!</f>
        <v>#REF!</v>
      </c>
      <c r="F4154">
        <v>5588</v>
      </c>
    </row>
    <row r="4155" spans="5:6" x14ac:dyDescent="0.2">
      <c r="E4155" t="e">
        <f>#REF!</f>
        <v>#REF!</v>
      </c>
      <c r="F4155">
        <v>5589</v>
      </c>
    </row>
    <row r="4156" spans="5:6" x14ac:dyDescent="0.2">
      <c r="E4156" t="e">
        <f>#REF!</f>
        <v>#REF!</v>
      </c>
      <c r="F4156">
        <v>5590</v>
      </c>
    </row>
    <row r="4157" spans="5:6" x14ac:dyDescent="0.2">
      <c r="E4157" t="e">
        <f>#REF!</f>
        <v>#REF!</v>
      </c>
      <c r="F4157">
        <v>5591</v>
      </c>
    </row>
    <row r="4158" spans="5:6" x14ac:dyDescent="0.2">
      <c r="E4158" t="e">
        <f>#REF!</f>
        <v>#REF!</v>
      </c>
      <c r="F4158">
        <v>5592</v>
      </c>
    </row>
    <row r="4159" spans="5:6" x14ac:dyDescent="0.2">
      <c r="E4159" t="e">
        <f>#REF!</f>
        <v>#REF!</v>
      </c>
      <c r="F4159">
        <v>5596</v>
      </c>
    </row>
    <row r="4160" spans="5:6" x14ac:dyDescent="0.2">
      <c r="E4160" t="e">
        <f>#REF!</f>
        <v>#REF!</v>
      </c>
      <c r="F4160">
        <v>5597</v>
      </c>
    </row>
    <row r="4161" spans="5:6" x14ac:dyDescent="0.2">
      <c r="E4161" t="e">
        <f>#REF!</f>
        <v>#REF!</v>
      </c>
      <c r="F4161">
        <v>5598</v>
      </c>
    </row>
    <row r="4162" spans="5:6" x14ac:dyDescent="0.2">
      <c r="E4162" t="e">
        <f>#REF!</f>
        <v>#REF!</v>
      </c>
      <c r="F4162">
        <v>5599</v>
      </c>
    </row>
    <row r="4163" spans="5:6" x14ac:dyDescent="0.2">
      <c r="E4163" t="e">
        <f>#REF!</f>
        <v>#REF!</v>
      </c>
      <c r="F4163">
        <v>5600</v>
      </c>
    </row>
    <row r="4164" spans="5:6" x14ac:dyDescent="0.2">
      <c r="E4164" t="e">
        <f>#REF!</f>
        <v>#REF!</v>
      </c>
      <c r="F4164">
        <v>5601</v>
      </c>
    </row>
    <row r="4165" spans="5:6" x14ac:dyDescent="0.2">
      <c r="E4165" t="e">
        <f>#REF!</f>
        <v>#REF!</v>
      </c>
      <c r="F4165">
        <v>5602</v>
      </c>
    </row>
    <row r="4166" spans="5:6" x14ac:dyDescent="0.2">
      <c r="E4166" t="e">
        <f>#REF!</f>
        <v>#REF!</v>
      </c>
      <c r="F4166">
        <v>5603</v>
      </c>
    </row>
    <row r="4167" spans="5:6" x14ac:dyDescent="0.2">
      <c r="E4167" t="e">
        <f>#REF!</f>
        <v>#REF!</v>
      </c>
      <c r="F4167">
        <v>5604</v>
      </c>
    </row>
    <row r="4168" spans="5:6" x14ac:dyDescent="0.2">
      <c r="E4168" t="e">
        <f>#REF!</f>
        <v>#REF!</v>
      </c>
      <c r="F4168">
        <v>5605</v>
      </c>
    </row>
    <row r="4169" spans="5:6" x14ac:dyDescent="0.2">
      <c r="E4169" t="e">
        <f>#REF!</f>
        <v>#REF!</v>
      </c>
      <c r="F4169">
        <v>5609</v>
      </c>
    </row>
    <row r="4170" spans="5:6" x14ac:dyDescent="0.2">
      <c r="E4170" t="e">
        <f>#REF!</f>
        <v>#REF!</v>
      </c>
      <c r="F4170">
        <v>5610</v>
      </c>
    </row>
    <row r="4171" spans="5:6" x14ac:dyDescent="0.2">
      <c r="E4171" t="e">
        <f>#REF!</f>
        <v>#REF!</v>
      </c>
      <c r="F4171">
        <v>5611</v>
      </c>
    </row>
    <row r="4172" spans="5:6" x14ac:dyDescent="0.2">
      <c r="E4172" t="e">
        <f>#REF!</f>
        <v>#REF!</v>
      </c>
      <c r="F4172">
        <v>5612</v>
      </c>
    </row>
    <row r="4173" spans="5:6" x14ac:dyDescent="0.2">
      <c r="E4173" t="e">
        <f>#REF!</f>
        <v>#REF!</v>
      </c>
      <c r="F4173">
        <v>5613</v>
      </c>
    </row>
    <row r="4174" spans="5:6" x14ac:dyDescent="0.2">
      <c r="E4174" t="e">
        <f>#REF!</f>
        <v>#REF!</v>
      </c>
      <c r="F4174">
        <v>5614</v>
      </c>
    </row>
    <row r="4175" spans="5:6" x14ac:dyDescent="0.2">
      <c r="E4175" t="e">
        <f>#REF!</f>
        <v>#REF!</v>
      </c>
      <c r="F4175">
        <v>5615</v>
      </c>
    </row>
    <row r="4176" spans="5:6" x14ac:dyDescent="0.2">
      <c r="E4176" t="e">
        <f>#REF!</f>
        <v>#REF!</v>
      </c>
      <c r="F4176">
        <v>5616</v>
      </c>
    </row>
    <row r="4177" spans="5:6" x14ac:dyDescent="0.2">
      <c r="E4177" t="e">
        <f>#REF!</f>
        <v>#REF!</v>
      </c>
      <c r="F4177">
        <v>5617</v>
      </c>
    </row>
    <row r="4178" spans="5:6" x14ac:dyDescent="0.2">
      <c r="E4178" t="e">
        <f>#REF!</f>
        <v>#REF!</v>
      </c>
      <c r="F4178">
        <v>5618</v>
      </c>
    </row>
    <row r="4179" spans="5:6" x14ac:dyDescent="0.2">
      <c r="E4179" t="e">
        <f>#REF!</f>
        <v>#REF!</v>
      </c>
      <c r="F4179">
        <v>5622</v>
      </c>
    </row>
    <row r="4180" spans="5:6" x14ac:dyDescent="0.2">
      <c r="E4180" t="e">
        <f>#REF!</f>
        <v>#REF!</v>
      </c>
      <c r="F4180">
        <v>5623</v>
      </c>
    </row>
    <row r="4181" spans="5:6" x14ac:dyDescent="0.2">
      <c r="E4181" t="e">
        <f>#REF!</f>
        <v>#REF!</v>
      </c>
      <c r="F4181">
        <v>5624</v>
      </c>
    </row>
    <row r="4182" spans="5:6" x14ac:dyDescent="0.2">
      <c r="E4182" t="e">
        <f>#REF!</f>
        <v>#REF!</v>
      </c>
      <c r="F4182">
        <v>5625</v>
      </c>
    </row>
    <row r="4183" spans="5:6" x14ac:dyDescent="0.2">
      <c r="E4183" t="e">
        <f>#REF!</f>
        <v>#REF!</v>
      </c>
      <c r="F4183">
        <v>5626</v>
      </c>
    </row>
    <row r="4184" spans="5:6" x14ac:dyDescent="0.2">
      <c r="E4184" t="e">
        <f>#REF!</f>
        <v>#REF!</v>
      </c>
      <c r="F4184">
        <v>5627</v>
      </c>
    </row>
    <row r="4185" spans="5:6" x14ac:dyDescent="0.2">
      <c r="E4185" t="e">
        <f>#REF!</f>
        <v>#REF!</v>
      </c>
      <c r="F4185">
        <v>5628</v>
      </c>
    </row>
    <row r="4186" spans="5:6" x14ac:dyDescent="0.2">
      <c r="E4186" t="e">
        <f>#REF!</f>
        <v>#REF!</v>
      </c>
      <c r="F4186">
        <v>5629</v>
      </c>
    </row>
    <row r="4187" spans="5:6" x14ac:dyDescent="0.2">
      <c r="E4187" t="e">
        <f>#REF!</f>
        <v>#REF!</v>
      </c>
      <c r="F4187">
        <v>5630</v>
      </c>
    </row>
    <row r="4188" spans="5:6" x14ac:dyDescent="0.2">
      <c r="E4188" t="e">
        <f>#REF!</f>
        <v>#REF!</v>
      </c>
      <c r="F4188">
        <v>5631</v>
      </c>
    </row>
    <row r="4189" spans="5:6" x14ac:dyDescent="0.2">
      <c r="E4189" t="e">
        <f>#REF!</f>
        <v>#REF!</v>
      </c>
      <c r="F4189">
        <v>5635</v>
      </c>
    </row>
    <row r="4190" spans="5:6" x14ac:dyDescent="0.2">
      <c r="E4190" t="e">
        <f>#REF!</f>
        <v>#REF!</v>
      </c>
      <c r="F4190">
        <v>5636</v>
      </c>
    </row>
    <row r="4191" spans="5:6" x14ac:dyDescent="0.2">
      <c r="E4191" t="e">
        <f>#REF!</f>
        <v>#REF!</v>
      </c>
      <c r="F4191">
        <v>5637</v>
      </c>
    </row>
    <row r="4192" spans="5:6" x14ac:dyDescent="0.2">
      <c r="E4192" t="e">
        <f>#REF!</f>
        <v>#REF!</v>
      </c>
      <c r="F4192">
        <v>5638</v>
      </c>
    </row>
    <row r="4193" spans="5:6" x14ac:dyDescent="0.2">
      <c r="E4193" t="e">
        <f>#REF!</f>
        <v>#REF!</v>
      </c>
      <c r="F4193">
        <v>5639</v>
      </c>
    </row>
    <row r="4194" spans="5:6" x14ac:dyDescent="0.2">
      <c r="E4194" t="e">
        <f>#REF!</f>
        <v>#REF!</v>
      </c>
      <c r="F4194">
        <v>5640</v>
      </c>
    </row>
    <row r="4195" spans="5:6" x14ac:dyDescent="0.2">
      <c r="E4195" t="e">
        <f>#REF!</f>
        <v>#REF!</v>
      </c>
      <c r="F4195">
        <v>5641</v>
      </c>
    </row>
    <row r="4196" spans="5:6" x14ac:dyDescent="0.2">
      <c r="E4196" t="e">
        <f>#REF!</f>
        <v>#REF!</v>
      </c>
      <c r="F4196">
        <v>5642</v>
      </c>
    </row>
    <row r="4197" spans="5:6" x14ac:dyDescent="0.2">
      <c r="E4197" t="e">
        <f>#REF!</f>
        <v>#REF!</v>
      </c>
      <c r="F4197">
        <v>5643</v>
      </c>
    </row>
    <row r="4198" spans="5:6" x14ac:dyDescent="0.2">
      <c r="E4198" t="e">
        <f>#REF!</f>
        <v>#REF!</v>
      </c>
      <c r="F4198">
        <v>5644</v>
      </c>
    </row>
    <row r="4199" spans="5:6" x14ac:dyDescent="0.2">
      <c r="E4199" t="e">
        <f>#REF!</f>
        <v>#REF!</v>
      </c>
      <c r="F4199">
        <v>5648</v>
      </c>
    </row>
    <row r="4200" spans="5:6" x14ac:dyDescent="0.2">
      <c r="E4200" t="e">
        <f>#REF!</f>
        <v>#REF!</v>
      </c>
      <c r="F4200">
        <v>5649</v>
      </c>
    </row>
    <row r="4201" spans="5:6" x14ac:dyDescent="0.2">
      <c r="E4201" t="e">
        <f>#REF!</f>
        <v>#REF!</v>
      </c>
      <c r="F4201">
        <v>5650</v>
      </c>
    </row>
    <row r="4202" spans="5:6" x14ac:dyDescent="0.2">
      <c r="E4202" t="e">
        <f>#REF!</f>
        <v>#REF!</v>
      </c>
      <c r="F4202">
        <v>5651</v>
      </c>
    </row>
    <row r="4203" spans="5:6" x14ac:dyDescent="0.2">
      <c r="E4203" t="e">
        <f>#REF!</f>
        <v>#REF!</v>
      </c>
      <c r="F4203">
        <v>5652</v>
      </c>
    </row>
    <row r="4204" spans="5:6" x14ac:dyDescent="0.2">
      <c r="E4204" t="e">
        <f>#REF!</f>
        <v>#REF!</v>
      </c>
      <c r="F4204">
        <v>5653</v>
      </c>
    </row>
    <row r="4205" spans="5:6" x14ac:dyDescent="0.2">
      <c r="E4205" t="e">
        <f>#REF!</f>
        <v>#REF!</v>
      </c>
      <c r="F4205">
        <v>5654</v>
      </c>
    </row>
    <row r="4206" spans="5:6" x14ac:dyDescent="0.2">
      <c r="E4206" t="e">
        <f>#REF!</f>
        <v>#REF!</v>
      </c>
      <c r="F4206">
        <v>5655</v>
      </c>
    </row>
    <row r="4207" spans="5:6" x14ac:dyDescent="0.2">
      <c r="E4207" t="e">
        <f>#REF!</f>
        <v>#REF!</v>
      </c>
      <c r="F4207">
        <v>5656</v>
      </c>
    </row>
    <row r="4208" spans="5:6" x14ac:dyDescent="0.2">
      <c r="E4208" t="e">
        <f>#REF!</f>
        <v>#REF!</v>
      </c>
      <c r="F4208">
        <v>5657</v>
      </c>
    </row>
    <row r="4209" spans="5:6" x14ac:dyDescent="0.2">
      <c r="E4209" t="e">
        <f>#REF!</f>
        <v>#REF!</v>
      </c>
      <c r="F4209">
        <v>5661</v>
      </c>
    </row>
    <row r="4210" spans="5:6" x14ac:dyDescent="0.2">
      <c r="E4210" t="e">
        <f>#REF!</f>
        <v>#REF!</v>
      </c>
      <c r="F4210">
        <v>5662</v>
      </c>
    </row>
    <row r="4211" spans="5:6" x14ac:dyDescent="0.2">
      <c r="E4211" t="e">
        <f>#REF!</f>
        <v>#REF!</v>
      </c>
      <c r="F4211">
        <v>5663</v>
      </c>
    </row>
    <row r="4212" spans="5:6" x14ac:dyDescent="0.2">
      <c r="E4212" t="e">
        <f>#REF!</f>
        <v>#REF!</v>
      </c>
      <c r="F4212">
        <v>5664</v>
      </c>
    </row>
    <row r="4213" spans="5:6" x14ac:dyDescent="0.2">
      <c r="E4213" t="e">
        <f>#REF!</f>
        <v>#REF!</v>
      </c>
      <c r="F4213">
        <v>5665</v>
      </c>
    </row>
    <row r="4214" spans="5:6" x14ac:dyDescent="0.2">
      <c r="E4214" t="e">
        <f>#REF!</f>
        <v>#REF!</v>
      </c>
      <c r="F4214">
        <v>5666</v>
      </c>
    </row>
    <row r="4215" spans="5:6" x14ac:dyDescent="0.2">
      <c r="E4215" t="e">
        <f>#REF!</f>
        <v>#REF!</v>
      </c>
      <c r="F4215">
        <v>5667</v>
      </c>
    </row>
    <row r="4216" spans="5:6" x14ac:dyDescent="0.2">
      <c r="E4216" t="e">
        <f>#REF!</f>
        <v>#REF!</v>
      </c>
      <c r="F4216">
        <v>5668</v>
      </c>
    </row>
    <row r="4217" spans="5:6" x14ac:dyDescent="0.2">
      <c r="E4217" t="e">
        <f>#REF!</f>
        <v>#REF!</v>
      </c>
      <c r="F4217">
        <v>5669</v>
      </c>
    </row>
    <row r="4218" spans="5:6" x14ac:dyDescent="0.2">
      <c r="E4218" t="e">
        <f>#REF!</f>
        <v>#REF!</v>
      </c>
      <c r="F4218">
        <v>5670</v>
      </c>
    </row>
    <row r="4219" spans="5:6" x14ac:dyDescent="0.2">
      <c r="E4219" t="e">
        <f>#REF!</f>
        <v>#REF!</v>
      </c>
      <c r="F4219">
        <v>5674</v>
      </c>
    </row>
    <row r="4220" spans="5:6" x14ac:dyDescent="0.2">
      <c r="E4220" t="e">
        <f>#REF!</f>
        <v>#REF!</v>
      </c>
      <c r="F4220">
        <v>5675</v>
      </c>
    </row>
    <row r="4221" spans="5:6" x14ac:dyDescent="0.2">
      <c r="E4221" t="e">
        <f>#REF!</f>
        <v>#REF!</v>
      </c>
      <c r="F4221">
        <v>5676</v>
      </c>
    </row>
    <row r="4222" spans="5:6" x14ac:dyDescent="0.2">
      <c r="E4222" t="e">
        <f>#REF!</f>
        <v>#REF!</v>
      </c>
      <c r="F4222">
        <v>5677</v>
      </c>
    </row>
    <row r="4223" spans="5:6" x14ac:dyDescent="0.2">
      <c r="E4223" t="e">
        <f>#REF!</f>
        <v>#REF!</v>
      </c>
      <c r="F4223">
        <v>5678</v>
      </c>
    </row>
    <row r="4224" spans="5:6" x14ac:dyDescent="0.2">
      <c r="E4224" t="e">
        <f>#REF!</f>
        <v>#REF!</v>
      </c>
      <c r="F4224">
        <v>5679</v>
      </c>
    </row>
    <row r="4225" spans="5:6" x14ac:dyDescent="0.2">
      <c r="E4225" t="e">
        <f>#REF!</f>
        <v>#REF!</v>
      </c>
      <c r="F4225">
        <v>5680</v>
      </c>
    </row>
    <row r="4226" spans="5:6" x14ac:dyDescent="0.2">
      <c r="E4226" t="e">
        <f>#REF!</f>
        <v>#REF!</v>
      </c>
      <c r="F4226">
        <v>5681</v>
      </c>
    </row>
    <row r="4227" spans="5:6" x14ac:dyDescent="0.2">
      <c r="E4227" t="e">
        <f>#REF!</f>
        <v>#REF!</v>
      </c>
      <c r="F4227">
        <v>5682</v>
      </c>
    </row>
    <row r="4228" spans="5:6" x14ac:dyDescent="0.2">
      <c r="E4228" t="e">
        <f>#REF!</f>
        <v>#REF!</v>
      </c>
      <c r="F4228">
        <v>5683</v>
      </c>
    </row>
    <row r="4229" spans="5:6" x14ac:dyDescent="0.2">
      <c r="E4229" t="e">
        <f>#REF!</f>
        <v>#REF!</v>
      </c>
      <c r="F4229">
        <v>5687</v>
      </c>
    </row>
    <row r="4230" spans="5:6" x14ac:dyDescent="0.2">
      <c r="E4230" t="e">
        <f>#REF!</f>
        <v>#REF!</v>
      </c>
      <c r="F4230">
        <v>5688</v>
      </c>
    </row>
    <row r="4231" spans="5:6" x14ac:dyDescent="0.2">
      <c r="E4231" t="e">
        <f>#REF!</f>
        <v>#REF!</v>
      </c>
      <c r="F4231">
        <v>5689</v>
      </c>
    </row>
    <row r="4232" spans="5:6" x14ac:dyDescent="0.2">
      <c r="E4232" t="e">
        <f>#REF!</f>
        <v>#REF!</v>
      </c>
      <c r="F4232">
        <v>5690</v>
      </c>
    </row>
    <row r="4233" spans="5:6" x14ac:dyDescent="0.2">
      <c r="E4233" t="e">
        <f>#REF!</f>
        <v>#REF!</v>
      </c>
      <c r="F4233">
        <v>5691</v>
      </c>
    </row>
    <row r="4234" spans="5:6" x14ac:dyDescent="0.2">
      <c r="E4234" t="e">
        <f>#REF!</f>
        <v>#REF!</v>
      </c>
      <c r="F4234">
        <v>5692</v>
      </c>
    </row>
    <row r="4235" spans="5:6" x14ac:dyDescent="0.2">
      <c r="E4235" t="e">
        <f>#REF!</f>
        <v>#REF!</v>
      </c>
      <c r="F4235">
        <v>5693</v>
      </c>
    </row>
    <row r="4236" spans="5:6" x14ac:dyDescent="0.2">
      <c r="E4236" t="e">
        <f>#REF!</f>
        <v>#REF!</v>
      </c>
      <c r="F4236">
        <v>5694</v>
      </c>
    </row>
    <row r="4237" spans="5:6" x14ac:dyDescent="0.2">
      <c r="E4237" t="e">
        <f>#REF!</f>
        <v>#REF!</v>
      </c>
      <c r="F4237">
        <v>5695</v>
      </c>
    </row>
    <row r="4238" spans="5:6" x14ac:dyDescent="0.2">
      <c r="E4238" t="e">
        <f>#REF!</f>
        <v>#REF!</v>
      </c>
      <c r="F4238">
        <v>5696</v>
      </c>
    </row>
    <row r="4239" spans="5:6" x14ac:dyDescent="0.2">
      <c r="E4239" t="e">
        <f>#REF!</f>
        <v>#REF!</v>
      </c>
      <c r="F4239">
        <v>5700</v>
      </c>
    </row>
    <row r="4240" spans="5:6" x14ac:dyDescent="0.2">
      <c r="E4240" t="e">
        <f>#REF!</f>
        <v>#REF!</v>
      </c>
      <c r="F4240">
        <v>5701</v>
      </c>
    </row>
    <row r="4241" spans="5:6" x14ac:dyDescent="0.2">
      <c r="E4241" t="e">
        <f>#REF!</f>
        <v>#REF!</v>
      </c>
      <c r="F4241">
        <v>5702</v>
      </c>
    </row>
    <row r="4242" spans="5:6" x14ac:dyDescent="0.2">
      <c r="E4242" t="e">
        <f>#REF!</f>
        <v>#REF!</v>
      </c>
      <c r="F4242">
        <v>5703</v>
      </c>
    </row>
    <row r="4243" spans="5:6" x14ac:dyDescent="0.2">
      <c r="E4243" t="e">
        <f>#REF!</f>
        <v>#REF!</v>
      </c>
      <c r="F4243">
        <v>5704</v>
      </c>
    </row>
    <row r="4244" spans="5:6" x14ac:dyDescent="0.2">
      <c r="E4244" t="e">
        <f>#REF!</f>
        <v>#REF!</v>
      </c>
      <c r="F4244">
        <v>5705</v>
      </c>
    </row>
    <row r="4245" spans="5:6" x14ac:dyDescent="0.2">
      <c r="E4245" t="e">
        <f>#REF!</f>
        <v>#REF!</v>
      </c>
      <c r="F4245">
        <v>5706</v>
      </c>
    </row>
    <row r="4246" spans="5:6" x14ac:dyDescent="0.2">
      <c r="E4246" t="e">
        <f>#REF!</f>
        <v>#REF!</v>
      </c>
      <c r="F4246">
        <v>5707</v>
      </c>
    </row>
    <row r="4247" spans="5:6" x14ac:dyDescent="0.2">
      <c r="E4247" t="e">
        <f>#REF!</f>
        <v>#REF!</v>
      </c>
      <c r="F4247">
        <v>5708</v>
      </c>
    </row>
    <row r="4248" spans="5:6" x14ac:dyDescent="0.2">
      <c r="E4248" t="e">
        <f>#REF!</f>
        <v>#REF!</v>
      </c>
      <c r="F4248">
        <v>5709</v>
      </c>
    </row>
    <row r="4249" spans="5:6" x14ac:dyDescent="0.2">
      <c r="E4249" t="e">
        <f>#REF!</f>
        <v>#REF!</v>
      </c>
      <c r="F4249">
        <v>5713</v>
      </c>
    </row>
    <row r="4250" spans="5:6" x14ac:dyDescent="0.2">
      <c r="E4250" t="e">
        <f>#REF!</f>
        <v>#REF!</v>
      </c>
      <c r="F4250">
        <v>5714</v>
      </c>
    </row>
    <row r="4251" spans="5:6" x14ac:dyDescent="0.2">
      <c r="E4251" t="e">
        <f>#REF!</f>
        <v>#REF!</v>
      </c>
      <c r="F4251">
        <v>5715</v>
      </c>
    </row>
    <row r="4252" spans="5:6" x14ac:dyDescent="0.2">
      <c r="E4252" t="e">
        <f>#REF!</f>
        <v>#REF!</v>
      </c>
      <c r="F4252">
        <v>5716</v>
      </c>
    </row>
    <row r="4253" spans="5:6" x14ac:dyDescent="0.2">
      <c r="E4253" t="e">
        <f>#REF!</f>
        <v>#REF!</v>
      </c>
      <c r="F4253">
        <v>5717</v>
      </c>
    </row>
    <row r="4254" spans="5:6" x14ac:dyDescent="0.2">
      <c r="E4254" t="e">
        <f>#REF!</f>
        <v>#REF!</v>
      </c>
      <c r="F4254">
        <v>5718</v>
      </c>
    </row>
    <row r="4255" spans="5:6" x14ac:dyDescent="0.2">
      <c r="E4255" t="e">
        <f>#REF!</f>
        <v>#REF!</v>
      </c>
      <c r="F4255">
        <v>5719</v>
      </c>
    </row>
    <row r="4256" spans="5:6" x14ac:dyDescent="0.2">
      <c r="E4256" t="e">
        <f>#REF!</f>
        <v>#REF!</v>
      </c>
      <c r="F4256">
        <v>5720</v>
      </c>
    </row>
    <row r="4257" spans="5:6" x14ac:dyDescent="0.2">
      <c r="E4257" t="e">
        <f>#REF!</f>
        <v>#REF!</v>
      </c>
      <c r="F4257">
        <v>5721</v>
      </c>
    </row>
    <row r="4258" spans="5:6" x14ac:dyDescent="0.2">
      <c r="E4258" t="e">
        <f>#REF!</f>
        <v>#REF!</v>
      </c>
      <c r="F4258">
        <v>5722</v>
      </c>
    </row>
    <row r="4259" spans="5:6" x14ac:dyDescent="0.2">
      <c r="E4259" t="e">
        <f>#REF!</f>
        <v>#REF!</v>
      </c>
      <c r="F4259">
        <v>5726</v>
      </c>
    </row>
    <row r="4260" spans="5:6" x14ac:dyDescent="0.2">
      <c r="E4260" t="e">
        <f>#REF!</f>
        <v>#REF!</v>
      </c>
      <c r="F4260">
        <v>5727</v>
      </c>
    </row>
    <row r="4261" spans="5:6" x14ac:dyDescent="0.2">
      <c r="E4261" t="e">
        <f>#REF!</f>
        <v>#REF!</v>
      </c>
      <c r="F4261">
        <v>5728</v>
      </c>
    </row>
    <row r="4262" spans="5:6" x14ac:dyDescent="0.2">
      <c r="E4262" t="e">
        <f>#REF!</f>
        <v>#REF!</v>
      </c>
      <c r="F4262">
        <v>5729</v>
      </c>
    </row>
    <row r="4263" spans="5:6" x14ac:dyDescent="0.2">
      <c r="E4263" t="e">
        <f>#REF!</f>
        <v>#REF!</v>
      </c>
      <c r="F4263">
        <v>5730</v>
      </c>
    </row>
    <row r="4264" spans="5:6" x14ac:dyDescent="0.2">
      <c r="E4264" t="e">
        <f>#REF!</f>
        <v>#REF!</v>
      </c>
      <c r="F4264">
        <v>5731</v>
      </c>
    </row>
    <row r="4265" spans="5:6" x14ac:dyDescent="0.2">
      <c r="E4265" t="e">
        <f>#REF!</f>
        <v>#REF!</v>
      </c>
      <c r="F4265">
        <v>5732</v>
      </c>
    </row>
    <row r="4266" spans="5:6" x14ac:dyDescent="0.2">
      <c r="E4266" t="e">
        <f>#REF!</f>
        <v>#REF!</v>
      </c>
      <c r="F4266">
        <v>5733</v>
      </c>
    </row>
    <row r="4267" spans="5:6" x14ac:dyDescent="0.2">
      <c r="E4267" t="e">
        <f>#REF!</f>
        <v>#REF!</v>
      </c>
      <c r="F4267">
        <v>5734</v>
      </c>
    </row>
    <row r="4268" spans="5:6" x14ac:dyDescent="0.2">
      <c r="E4268" t="e">
        <f>#REF!</f>
        <v>#REF!</v>
      </c>
      <c r="F4268">
        <v>5735</v>
      </c>
    </row>
    <row r="4269" spans="5:6" x14ac:dyDescent="0.2">
      <c r="E4269" t="e">
        <f>#REF!</f>
        <v>#REF!</v>
      </c>
      <c r="F4269">
        <v>5739</v>
      </c>
    </row>
    <row r="4270" spans="5:6" x14ac:dyDescent="0.2">
      <c r="E4270" t="e">
        <f>#REF!</f>
        <v>#REF!</v>
      </c>
      <c r="F4270">
        <v>5740</v>
      </c>
    </row>
    <row r="4271" spans="5:6" x14ac:dyDescent="0.2">
      <c r="E4271" t="e">
        <f>#REF!</f>
        <v>#REF!</v>
      </c>
      <c r="F4271">
        <v>5741</v>
      </c>
    </row>
    <row r="4272" spans="5:6" x14ac:dyDescent="0.2">
      <c r="E4272" t="e">
        <f>#REF!</f>
        <v>#REF!</v>
      </c>
      <c r="F4272">
        <v>5742</v>
      </c>
    </row>
    <row r="4273" spans="5:6" x14ac:dyDescent="0.2">
      <c r="E4273" t="e">
        <f>#REF!</f>
        <v>#REF!</v>
      </c>
      <c r="F4273">
        <v>5743</v>
      </c>
    </row>
    <row r="4274" spans="5:6" x14ac:dyDescent="0.2">
      <c r="E4274" t="e">
        <f>#REF!</f>
        <v>#REF!</v>
      </c>
      <c r="F4274">
        <v>5744</v>
      </c>
    </row>
    <row r="4275" spans="5:6" x14ac:dyDescent="0.2">
      <c r="E4275" t="e">
        <f>#REF!</f>
        <v>#REF!</v>
      </c>
      <c r="F4275">
        <v>5745</v>
      </c>
    </row>
    <row r="4276" spans="5:6" x14ac:dyDescent="0.2">
      <c r="E4276" t="e">
        <f>#REF!</f>
        <v>#REF!</v>
      </c>
      <c r="F4276">
        <v>5746</v>
      </c>
    </row>
    <row r="4277" spans="5:6" x14ac:dyDescent="0.2">
      <c r="E4277" t="e">
        <f>#REF!</f>
        <v>#REF!</v>
      </c>
      <c r="F4277">
        <v>5747</v>
      </c>
    </row>
    <row r="4278" spans="5:6" x14ac:dyDescent="0.2">
      <c r="E4278" t="e">
        <f>#REF!</f>
        <v>#REF!</v>
      </c>
      <c r="F4278">
        <v>5748</v>
      </c>
    </row>
    <row r="4279" spans="5:6" x14ac:dyDescent="0.2">
      <c r="E4279" t="e">
        <f>#REF!</f>
        <v>#REF!</v>
      </c>
      <c r="F4279">
        <v>5752</v>
      </c>
    </row>
    <row r="4280" spans="5:6" x14ac:dyDescent="0.2">
      <c r="E4280" t="e">
        <f>#REF!</f>
        <v>#REF!</v>
      </c>
      <c r="F4280">
        <v>5753</v>
      </c>
    </row>
    <row r="4281" spans="5:6" x14ac:dyDescent="0.2">
      <c r="E4281" t="e">
        <f>#REF!</f>
        <v>#REF!</v>
      </c>
      <c r="F4281">
        <v>5754</v>
      </c>
    </row>
    <row r="4282" spans="5:6" x14ac:dyDescent="0.2">
      <c r="E4282" t="e">
        <f>#REF!</f>
        <v>#REF!</v>
      </c>
      <c r="F4282">
        <v>5755</v>
      </c>
    </row>
    <row r="4283" spans="5:6" x14ac:dyDescent="0.2">
      <c r="E4283" t="e">
        <f>#REF!</f>
        <v>#REF!</v>
      </c>
      <c r="F4283">
        <v>5756</v>
      </c>
    </row>
    <row r="4284" spans="5:6" x14ac:dyDescent="0.2">
      <c r="E4284" t="e">
        <f>#REF!</f>
        <v>#REF!</v>
      </c>
      <c r="F4284">
        <v>5757</v>
      </c>
    </row>
    <row r="4285" spans="5:6" x14ac:dyDescent="0.2">
      <c r="E4285" t="e">
        <f>#REF!</f>
        <v>#REF!</v>
      </c>
      <c r="F4285">
        <v>5758</v>
      </c>
    </row>
    <row r="4286" spans="5:6" x14ac:dyDescent="0.2">
      <c r="E4286" t="e">
        <f>#REF!</f>
        <v>#REF!</v>
      </c>
      <c r="F4286">
        <v>5759</v>
      </c>
    </row>
    <row r="4287" spans="5:6" x14ac:dyDescent="0.2">
      <c r="E4287" t="e">
        <f>#REF!</f>
        <v>#REF!</v>
      </c>
      <c r="F4287">
        <v>5760</v>
      </c>
    </row>
    <row r="4288" spans="5:6" x14ac:dyDescent="0.2">
      <c r="E4288" t="e">
        <f>#REF!</f>
        <v>#REF!</v>
      </c>
      <c r="F4288">
        <v>5761</v>
      </c>
    </row>
    <row r="4289" spans="5:6" x14ac:dyDescent="0.2">
      <c r="E4289" t="e">
        <f>#REF!</f>
        <v>#REF!</v>
      </c>
      <c r="F4289">
        <v>5765</v>
      </c>
    </row>
    <row r="4290" spans="5:6" x14ac:dyDescent="0.2">
      <c r="E4290" t="e">
        <f>#REF!</f>
        <v>#REF!</v>
      </c>
      <c r="F4290">
        <v>5766</v>
      </c>
    </row>
    <row r="4291" spans="5:6" x14ac:dyDescent="0.2">
      <c r="E4291" t="e">
        <f>#REF!</f>
        <v>#REF!</v>
      </c>
      <c r="F4291">
        <v>5767</v>
      </c>
    </row>
    <row r="4292" spans="5:6" x14ac:dyDescent="0.2">
      <c r="E4292" t="e">
        <f>#REF!</f>
        <v>#REF!</v>
      </c>
      <c r="F4292">
        <v>5768</v>
      </c>
    </row>
    <row r="4293" spans="5:6" x14ac:dyDescent="0.2">
      <c r="E4293" t="e">
        <f>#REF!</f>
        <v>#REF!</v>
      </c>
      <c r="F4293">
        <v>5769</v>
      </c>
    </row>
    <row r="4294" spans="5:6" x14ac:dyDescent="0.2">
      <c r="E4294" t="e">
        <f>#REF!</f>
        <v>#REF!</v>
      </c>
      <c r="F4294">
        <v>5770</v>
      </c>
    </row>
    <row r="4295" spans="5:6" x14ac:dyDescent="0.2">
      <c r="E4295" t="e">
        <f>#REF!</f>
        <v>#REF!</v>
      </c>
      <c r="F4295">
        <v>5771</v>
      </c>
    </row>
    <row r="4296" spans="5:6" x14ac:dyDescent="0.2">
      <c r="E4296" t="e">
        <f>#REF!</f>
        <v>#REF!</v>
      </c>
      <c r="F4296">
        <v>5772</v>
      </c>
    </row>
    <row r="4297" spans="5:6" x14ac:dyDescent="0.2">
      <c r="E4297" t="e">
        <f>#REF!</f>
        <v>#REF!</v>
      </c>
      <c r="F4297">
        <v>5773</v>
      </c>
    </row>
    <row r="4298" spans="5:6" x14ac:dyDescent="0.2">
      <c r="E4298" t="e">
        <f>#REF!</f>
        <v>#REF!</v>
      </c>
      <c r="F4298">
        <v>5774</v>
      </c>
    </row>
    <row r="4299" spans="5:6" x14ac:dyDescent="0.2">
      <c r="E4299" t="e">
        <f>#REF!</f>
        <v>#REF!</v>
      </c>
      <c r="F4299">
        <v>5778</v>
      </c>
    </row>
    <row r="4300" spans="5:6" x14ac:dyDescent="0.2">
      <c r="E4300" t="e">
        <f>#REF!</f>
        <v>#REF!</v>
      </c>
      <c r="F4300">
        <v>5779</v>
      </c>
    </row>
    <row r="4301" spans="5:6" x14ac:dyDescent="0.2">
      <c r="E4301" t="e">
        <f>#REF!</f>
        <v>#REF!</v>
      </c>
      <c r="F4301">
        <v>5780</v>
      </c>
    </row>
    <row r="4302" spans="5:6" x14ac:dyDescent="0.2">
      <c r="E4302" t="e">
        <f>#REF!</f>
        <v>#REF!</v>
      </c>
      <c r="F4302">
        <v>5781</v>
      </c>
    </row>
    <row r="4303" spans="5:6" x14ac:dyDescent="0.2">
      <c r="E4303" t="e">
        <f>#REF!</f>
        <v>#REF!</v>
      </c>
      <c r="F4303">
        <v>5782</v>
      </c>
    </row>
    <row r="4304" spans="5:6" x14ac:dyDescent="0.2">
      <c r="E4304" t="e">
        <f>#REF!</f>
        <v>#REF!</v>
      </c>
      <c r="F4304">
        <v>5783</v>
      </c>
    </row>
    <row r="4305" spans="5:6" x14ac:dyDescent="0.2">
      <c r="E4305" t="e">
        <f>#REF!</f>
        <v>#REF!</v>
      </c>
      <c r="F4305">
        <v>5784</v>
      </c>
    </row>
    <row r="4306" spans="5:6" x14ac:dyDescent="0.2">
      <c r="E4306" t="e">
        <f>#REF!</f>
        <v>#REF!</v>
      </c>
      <c r="F4306">
        <v>5785</v>
      </c>
    </row>
    <row r="4307" spans="5:6" x14ac:dyDescent="0.2">
      <c r="E4307" t="e">
        <f>#REF!</f>
        <v>#REF!</v>
      </c>
      <c r="F4307">
        <v>5786</v>
      </c>
    </row>
    <row r="4308" spans="5:6" x14ac:dyDescent="0.2">
      <c r="E4308" t="e">
        <f>#REF!</f>
        <v>#REF!</v>
      </c>
      <c r="F4308">
        <v>5787</v>
      </c>
    </row>
    <row r="4309" spans="5:6" x14ac:dyDescent="0.2">
      <c r="E4309" t="e">
        <f>#REF!</f>
        <v>#REF!</v>
      </c>
      <c r="F4309">
        <v>5791</v>
      </c>
    </row>
    <row r="4310" spans="5:6" x14ac:dyDescent="0.2">
      <c r="E4310" t="e">
        <f>#REF!</f>
        <v>#REF!</v>
      </c>
      <c r="F4310">
        <v>5792</v>
      </c>
    </row>
    <row r="4311" spans="5:6" x14ac:dyDescent="0.2">
      <c r="E4311" t="e">
        <f>#REF!</f>
        <v>#REF!</v>
      </c>
      <c r="F4311">
        <v>5793</v>
      </c>
    </row>
    <row r="4312" spans="5:6" x14ac:dyDescent="0.2">
      <c r="E4312" t="e">
        <f>#REF!</f>
        <v>#REF!</v>
      </c>
      <c r="F4312">
        <v>5794</v>
      </c>
    </row>
    <row r="4313" spans="5:6" x14ac:dyDescent="0.2">
      <c r="E4313" t="e">
        <f>#REF!</f>
        <v>#REF!</v>
      </c>
      <c r="F4313">
        <v>5795</v>
      </c>
    </row>
    <row r="4314" spans="5:6" x14ac:dyDescent="0.2">
      <c r="E4314" t="e">
        <f>#REF!</f>
        <v>#REF!</v>
      </c>
      <c r="F4314">
        <v>5796</v>
      </c>
    </row>
    <row r="4315" spans="5:6" x14ac:dyDescent="0.2">
      <c r="E4315" t="e">
        <f>#REF!</f>
        <v>#REF!</v>
      </c>
      <c r="F4315">
        <v>5797</v>
      </c>
    </row>
    <row r="4316" spans="5:6" x14ac:dyDescent="0.2">
      <c r="E4316" t="e">
        <f>#REF!</f>
        <v>#REF!</v>
      </c>
      <c r="F4316">
        <v>5798</v>
      </c>
    </row>
    <row r="4317" spans="5:6" x14ac:dyDescent="0.2">
      <c r="E4317" t="e">
        <f>#REF!</f>
        <v>#REF!</v>
      </c>
      <c r="F4317">
        <v>5799</v>
      </c>
    </row>
    <row r="4318" spans="5:6" x14ac:dyDescent="0.2">
      <c r="E4318" t="e">
        <f>#REF!</f>
        <v>#REF!</v>
      </c>
      <c r="F4318">
        <v>5800</v>
      </c>
    </row>
    <row r="4319" spans="5:6" x14ac:dyDescent="0.2">
      <c r="E4319" t="e">
        <f>#REF!</f>
        <v>#REF!</v>
      </c>
      <c r="F4319">
        <v>5804</v>
      </c>
    </row>
    <row r="4320" spans="5:6" x14ac:dyDescent="0.2">
      <c r="E4320" t="e">
        <f>#REF!</f>
        <v>#REF!</v>
      </c>
      <c r="F4320">
        <v>5805</v>
      </c>
    </row>
    <row r="4321" spans="5:6" x14ac:dyDescent="0.2">
      <c r="E4321" t="e">
        <f>#REF!</f>
        <v>#REF!</v>
      </c>
      <c r="F4321">
        <v>5806</v>
      </c>
    </row>
    <row r="4322" spans="5:6" x14ac:dyDescent="0.2">
      <c r="E4322" t="e">
        <f>#REF!</f>
        <v>#REF!</v>
      </c>
      <c r="F4322">
        <v>5807</v>
      </c>
    </row>
    <row r="4323" spans="5:6" x14ac:dyDescent="0.2">
      <c r="E4323" t="e">
        <f>#REF!</f>
        <v>#REF!</v>
      </c>
      <c r="F4323">
        <v>5808</v>
      </c>
    </row>
    <row r="4324" spans="5:6" x14ac:dyDescent="0.2">
      <c r="E4324" t="e">
        <f>#REF!</f>
        <v>#REF!</v>
      </c>
      <c r="F4324">
        <v>5809</v>
      </c>
    </row>
    <row r="4325" spans="5:6" x14ac:dyDescent="0.2">
      <c r="E4325" t="e">
        <f>#REF!</f>
        <v>#REF!</v>
      </c>
      <c r="F4325">
        <v>5810</v>
      </c>
    </row>
    <row r="4326" spans="5:6" x14ac:dyDescent="0.2">
      <c r="E4326" t="e">
        <f>#REF!</f>
        <v>#REF!</v>
      </c>
      <c r="F4326">
        <v>5811</v>
      </c>
    </row>
    <row r="4327" spans="5:6" x14ac:dyDescent="0.2">
      <c r="E4327" t="e">
        <f>#REF!</f>
        <v>#REF!</v>
      </c>
      <c r="F4327">
        <v>5812</v>
      </c>
    </row>
    <row r="4328" spans="5:6" x14ac:dyDescent="0.2">
      <c r="E4328" t="e">
        <f>#REF!</f>
        <v>#REF!</v>
      </c>
      <c r="F4328">
        <v>5813</v>
      </c>
    </row>
    <row r="4329" spans="5:6" x14ac:dyDescent="0.2">
      <c r="E4329" t="e">
        <f>#REF!</f>
        <v>#REF!</v>
      </c>
      <c r="F4329">
        <v>5817</v>
      </c>
    </row>
    <row r="4330" spans="5:6" x14ac:dyDescent="0.2">
      <c r="E4330" t="e">
        <f>#REF!</f>
        <v>#REF!</v>
      </c>
      <c r="F4330">
        <v>5818</v>
      </c>
    </row>
    <row r="4331" spans="5:6" x14ac:dyDescent="0.2">
      <c r="E4331" t="e">
        <f>#REF!</f>
        <v>#REF!</v>
      </c>
      <c r="F4331">
        <v>5819</v>
      </c>
    </row>
    <row r="4332" spans="5:6" x14ac:dyDescent="0.2">
      <c r="E4332" t="e">
        <f>#REF!</f>
        <v>#REF!</v>
      </c>
      <c r="F4332">
        <v>5820</v>
      </c>
    </row>
    <row r="4333" spans="5:6" x14ac:dyDescent="0.2">
      <c r="E4333" t="e">
        <f>#REF!</f>
        <v>#REF!</v>
      </c>
      <c r="F4333">
        <v>5821</v>
      </c>
    </row>
    <row r="4334" spans="5:6" x14ac:dyDescent="0.2">
      <c r="E4334" t="e">
        <f>#REF!</f>
        <v>#REF!</v>
      </c>
      <c r="F4334">
        <v>5822</v>
      </c>
    </row>
    <row r="4335" spans="5:6" x14ac:dyDescent="0.2">
      <c r="E4335" t="e">
        <f>#REF!</f>
        <v>#REF!</v>
      </c>
      <c r="F4335">
        <v>5823</v>
      </c>
    </row>
    <row r="4336" spans="5:6" x14ac:dyDescent="0.2">
      <c r="E4336" t="e">
        <f>#REF!</f>
        <v>#REF!</v>
      </c>
      <c r="F4336">
        <v>5824</v>
      </c>
    </row>
    <row r="4337" spans="5:6" x14ac:dyDescent="0.2">
      <c r="E4337" t="e">
        <f>#REF!</f>
        <v>#REF!</v>
      </c>
      <c r="F4337">
        <v>5825</v>
      </c>
    </row>
    <row r="4338" spans="5:6" x14ac:dyDescent="0.2">
      <c r="E4338" t="e">
        <f>#REF!</f>
        <v>#REF!</v>
      </c>
      <c r="F4338">
        <v>5826</v>
      </c>
    </row>
    <row r="4339" spans="5:6" x14ac:dyDescent="0.2">
      <c r="E4339" t="e">
        <f>#REF!</f>
        <v>#REF!</v>
      </c>
      <c r="F4339">
        <v>5830</v>
      </c>
    </row>
    <row r="4340" spans="5:6" x14ac:dyDescent="0.2">
      <c r="E4340" t="e">
        <f>#REF!</f>
        <v>#REF!</v>
      </c>
      <c r="F4340">
        <v>5831</v>
      </c>
    </row>
    <row r="4341" spans="5:6" x14ac:dyDescent="0.2">
      <c r="E4341" t="e">
        <f>#REF!</f>
        <v>#REF!</v>
      </c>
      <c r="F4341">
        <v>5832</v>
      </c>
    </row>
    <row r="4342" spans="5:6" x14ac:dyDescent="0.2">
      <c r="E4342" t="e">
        <f>#REF!</f>
        <v>#REF!</v>
      </c>
      <c r="F4342">
        <v>5833</v>
      </c>
    </row>
    <row r="4343" spans="5:6" x14ac:dyDescent="0.2">
      <c r="E4343" t="e">
        <f>#REF!</f>
        <v>#REF!</v>
      </c>
      <c r="F4343">
        <v>5834</v>
      </c>
    </row>
    <row r="4344" spans="5:6" x14ac:dyDescent="0.2">
      <c r="E4344" t="e">
        <f>#REF!</f>
        <v>#REF!</v>
      </c>
      <c r="F4344">
        <v>5835</v>
      </c>
    </row>
    <row r="4345" spans="5:6" x14ac:dyDescent="0.2">
      <c r="E4345" t="e">
        <f>#REF!</f>
        <v>#REF!</v>
      </c>
      <c r="F4345">
        <v>5836</v>
      </c>
    </row>
    <row r="4346" spans="5:6" x14ac:dyDescent="0.2">
      <c r="E4346" t="e">
        <f>#REF!</f>
        <v>#REF!</v>
      </c>
      <c r="F4346">
        <v>5837</v>
      </c>
    </row>
    <row r="4347" spans="5:6" x14ac:dyDescent="0.2">
      <c r="E4347" t="e">
        <f>#REF!</f>
        <v>#REF!</v>
      </c>
      <c r="F4347">
        <v>5838</v>
      </c>
    </row>
    <row r="4348" spans="5:6" x14ac:dyDescent="0.2">
      <c r="E4348" t="e">
        <f>#REF!</f>
        <v>#REF!</v>
      </c>
      <c r="F4348">
        <v>5839</v>
      </c>
    </row>
    <row r="4349" spans="5:6" x14ac:dyDescent="0.2">
      <c r="E4349" t="e">
        <f>#REF!</f>
        <v>#REF!</v>
      </c>
      <c r="F4349">
        <v>5843</v>
      </c>
    </row>
    <row r="4350" spans="5:6" x14ac:dyDescent="0.2">
      <c r="E4350" t="e">
        <f>#REF!</f>
        <v>#REF!</v>
      </c>
      <c r="F4350">
        <v>5844</v>
      </c>
    </row>
    <row r="4351" spans="5:6" x14ac:dyDescent="0.2">
      <c r="E4351" t="e">
        <f>#REF!</f>
        <v>#REF!</v>
      </c>
      <c r="F4351">
        <v>5845</v>
      </c>
    </row>
    <row r="4352" spans="5:6" x14ac:dyDescent="0.2">
      <c r="E4352" t="e">
        <f>#REF!</f>
        <v>#REF!</v>
      </c>
      <c r="F4352">
        <v>5846</v>
      </c>
    </row>
    <row r="4353" spans="5:6" x14ac:dyDescent="0.2">
      <c r="E4353" t="e">
        <f>#REF!</f>
        <v>#REF!</v>
      </c>
      <c r="F4353">
        <v>5847</v>
      </c>
    </row>
    <row r="4354" spans="5:6" x14ac:dyDescent="0.2">
      <c r="E4354" t="e">
        <f>#REF!</f>
        <v>#REF!</v>
      </c>
      <c r="F4354">
        <v>5848</v>
      </c>
    </row>
    <row r="4355" spans="5:6" x14ac:dyDescent="0.2">
      <c r="E4355" t="e">
        <f>#REF!</f>
        <v>#REF!</v>
      </c>
      <c r="F4355">
        <v>5849</v>
      </c>
    </row>
    <row r="4356" spans="5:6" x14ac:dyDescent="0.2">
      <c r="E4356" t="e">
        <f>#REF!</f>
        <v>#REF!</v>
      </c>
      <c r="F4356">
        <v>5850</v>
      </c>
    </row>
    <row r="4357" spans="5:6" x14ac:dyDescent="0.2">
      <c r="E4357" t="e">
        <f>#REF!</f>
        <v>#REF!</v>
      </c>
      <c r="F4357">
        <v>5851</v>
      </c>
    </row>
    <row r="4358" spans="5:6" x14ac:dyDescent="0.2">
      <c r="E4358" t="e">
        <f>#REF!</f>
        <v>#REF!</v>
      </c>
      <c r="F4358">
        <v>5852</v>
      </c>
    </row>
    <row r="4359" spans="5:6" x14ac:dyDescent="0.2">
      <c r="E4359" t="e">
        <f>#REF!</f>
        <v>#REF!</v>
      </c>
      <c r="F4359">
        <v>5856</v>
      </c>
    </row>
    <row r="4360" spans="5:6" x14ac:dyDescent="0.2">
      <c r="E4360" t="e">
        <f>#REF!</f>
        <v>#REF!</v>
      </c>
      <c r="F4360">
        <v>5857</v>
      </c>
    </row>
    <row r="4361" spans="5:6" x14ac:dyDescent="0.2">
      <c r="E4361" t="e">
        <f>#REF!</f>
        <v>#REF!</v>
      </c>
      <c r="F4361">
        <v>5858</v>
      </c>
    </row>
    <row r="4362" spans="5:6" x14ac:dyDescent="0.2">
      <c r="E4362" t="e">
        <f>#REF!</f>
        <v>#REF!</v>
      </c>
      <c r="F4362">
        <v>5859</v>
      </c>
    </row>
    <row r="4363" spans="5:6" x14ac:dyDescent="0.2">
      <c r="E4363" t="e">
        <f>#REF!</f>
        <v>#REF!</v>
      </c>
      <c r="F4363">
        <v>5860</v>
      </c>
    </row>
    <row r="4364" spans="5:6" x14ac:dyDescent="0.2">
      <c r="E4364" t="e">
        <f>#REF!</f>
        <v>#REF!</v>
      </c>
      <c r="F4364">
        <v>5861</v>
      </c>
    </row>
    <row r="4365" spans="5:6" x14ac:dyDescent="0.2">
      <c r="E4365" t="e">
        <f>#REF!</f>
        <v>#REF!</v>
      </c>
      <c r="F4365">
        <v>5862</v>
      </c>
    </row>
    <row r="4366" spans="5:6" x14ac:dyDescent="0.2">
      <c r="E4366" t="e">
        <f>#REF!</f>
        <v>#REF!</v>
      </c>
      <c r="F4366">
        <v>5863</v>
      </c>
    </row>
    <row r="4367" spans="5:6" x14ac:dyDescent="0.2">
      <c r="E4367" t="e">
        <f>#REF!</f>
        <v>#REF!</v>
      </c>
      <c r="F4367">
        <v>5864</v>
      </c>
    </row>
    <row r="4368" spans="5:6" x14ac:dyDescent="0.2">
      <c r="E4368" t="e">
        <f>#REF!</f>
        <v>#REF!</v>
      </c>
      <c r="F4368">
        <v>5865</v>
      </c>
    </row>
    <row r="4369" spans="5:6" x14ac:dyDescent="0.2">
      <c r="E4369" t="e">
        <f>#REF!</f>
        <v>#REF!</v>
      </c>
      <c r="F4369">
        <v>5869</v>
      </c>
    </row>
    <row r="4370" spans="5:6" x14ac:dyDescent="0.2">
      <c r="E4370" t="e">
        <f>#REF!</f>
        <v>#REF!</v>
      </c>
      <c r="F4370">
        <v>5870</v>
      </c>
    </row>
    <row r="4371" spans="5:6" x14ac:dyDescent="0.2">
      <c r="E4371" t="e">
        <f>#REF!</f>
        <v>#REF!</v>
      </c>
      <c r="F4371">
        <v>5871</v>
      </c>
    </row>
    <row r="4372" spans="5:6" x14ac:dyDescent="0.2">
      <c r="E4372" t="e">
        <f>#REF!</f>
        <v>#REF!</v>
      </c>
      <c r="F4372">
        <v>5872</v>
      </c>
    </row>
    <row r="4373" spans="5:6" x14ac:dyDescent="0.2">
      <c r="E4373" t="e">
        <f>#REF!</f>
        <v>#REF!</v>
      </c>
      <c r="F4373">
        <v>5873</v>
      </c>
    </row>
    <row r="4374" spans="5:6" x14ac:dyDescent="0.2">
      <c r="E4374" t="e">
        <f>#REF!</f>
        <v>#REF!</v>
      </c>
      <c r="F4374">
        <v>5874</v>
      </c>
    </row>
    <row r="4375" spans="5:6" x14ac:dyDescent="0.2">
      <c r="E4375" t="e">
        <f>#REF!</f>
        <v>#REF!</v>
      </c>
      <c r="F4375">
        <v>5875</v>
      </c>
    </row>
    <row r="4376" spans="5:6" x14ac:dyDescent="0.2">
      <c r="E4376" t="e">
        <f>#REF!</f>
        <v>#REF!</v>
      </c>
      <c r="F4376">
        <v>5876</v>
      </c>
    </row>
    <row r="4377" spans="5:6" x14ac:dyDescent="0.2">
      <c r="E4377" t="e">
        <f>#REF!</f>
        <v>#REF!</v>
      </c>
      <c r="F4377">
        <v>5877</v>
      </c>
    </row>
    <row r="4378" spans="5:6" x14ac:dyDescent="0.2">
      <c r="E4378" t="e">
        <f>#REF!</f>
        <v>#REF!</v>
      </c>
      <c r="F4378">
        <v>5878</v>
      </c>
    </row>
    <row r="4379" spans="5:6" x14ac:dyDescent="0.2">
      <c r="E4379" t="e">
        <f>#REF!</f>
        <v>#REF!</v>
      </c>
      <c r="F4379">
        <v>5882</v>
      </c>
    </row>
    <row r="4380" spans="5:6" x14ac:dyDescent="0.2">
      <c r="E4380" t="e">
        <f>#REF!</f>
        <v>#REF!</v>
      </c>
      <c r="F4380">
        <v>5883</v>
      </c>
    </row>
    <row r="4381" spans="5:6" x14ac:dyDescent="0.2">
      <c r="E4381" t="e">
        <f>#REF!</f>
        <v>#REF!</v>
      </c>
      <c r="F4381">
        <v>5884</v>
      </c>
    </row>
    <row r="4382" spans="5:6" x14ac:dyDescent="0.2">
      <c r="E4382" t="e">
        <f>#REF!</f>
        <v>#REF!</v>
      </c>
      <c r="F4382">
        <v>5885</v>
      </c>
    </row>
    <row r="4383" spans="5:6" x14ac:dyDescent="0.2">
      <c r="E4383" t="e">
        <f>#REF!</f>
        <v>#REF!</v>
      </c>
      <c r="F4383">
        <v>5886</v>
      </c>
    </row>
    <row r="4384" spans="5:6" x14ac:dyDescent="0.2">
      <c r="E4384" t="e">
        <f>#REF!</f>
        <v>#REF!</v>
      </c>
      <c r="F4384">
        <v>5887</v>
      </c>
    </row>
    <row r="4385" spans="5:6" x14ac:dyDescent="0.2">
      <c r="E4385" t="e">
        <f>#REF!</f>
        <v>#REF!</v>
      </c>
      <c r="F4385">
        <v>5888</v>
      </c>
    </row>
    <row r="4386" spans="5:6" x14ac:dyDescent="0.2">
      <c r="E4386" t="e">
        <f>#REF!</f>
        <v>#REF!</v>
      </c>
      <c r="F4386">
        <v>5889</v>
      </c>
    </row>
    <row r="4387" spans="5:6" x14ac:dyDescent="0.2">
      <c r="E4387" t="e">
        <f>#REF!</f>
        <v>#REF!</v>
      </c>
      <c r="F4387">
        <v>5890</v>
      </c>
    </row>
    <row r="4388" spans="5:6" x14ac:dyDescent="0.2">
      <c r="E4388" t="e">
        <f>#REF!</f>
        <v>#REF!</v>
      </c>
      <c r="F4388">
        <v>5891</v>
      </c>
    </row>
    <row r="4389" spans="5:6" x14ac:dyDescent="0.2">
      <c r="E4389" t="e">
        <f>#REF!</f>
        <v>#REF!</v>
      </c>
      <c r="F4389">
        <v>5895</v>
      </c>
    </row>
    <row r="4390" spans="5:6" x14ac:dyDescent="0.2">
      <c r="E4390" t="e">
        <f>#REF!</f>
        <v>#REF!</v>
      </c>
      <c r="F4390">
        <v>5896</v>
      </c>
    </row>
    <row r="4391" spans="5:6" x14ac:dyDescent="0.2">
      <c r="E4391" t="e">
        <f>#REF!</f>
        <v>#REF!</v>
      </c>
      <c r="F4391">
        <v>5897</v>
      </c>
    </row>
    <row r="4392" spans="5:6" x14ac:dyDescent="0.2">
      <c r="E4392" t="e">
        <f>#REF!</f>
        <v>#REF!</v>
      </c>
      <c r="F4392">
        <v>5898</v>
      </c>
    </row>
    <row r="4393" spans="5:6" x14ac:dyDescent="0.2">
      <c r="E4393" t="e">
        <f>#REF!</f>
        <v>#REF!</v>
      </c>
      <c r="F4393">
        <v>5899</v>
      </c>
    </row>
    <row r="4394" spans="5:6" x14ac:dyDescent="0.2">
      <c r="E4394" t="e">
        <f>#REF!</f>
        <v>#REF!</v>
      </c>
      <c r="F4394">
        <v>5900</v>
      </c>
    </row>
    <row r="4395" spans="5:6" x14ac:dyDescent="0.2">
      <c r="E4395" t="e">
        <f>#REF!</f>
        <v>#REF!</v>
      </c>
      <c r="F4395">
        <v>5901</v>
      </c>
    </row>
    <row r="4396" spans="5:6" x14ac:dyDescent="0.2">
      <c r="E4396" t="e">
        <f>#REF!</f>
        <v>#REF!</v>
      </c>
      <c r="F4396">
        <v>5902</v>
      </c>
    </row>
    <row r="4397" spans="5:6" x14ac:dyDescent="0.2">
      <c r="E4397" t="e">
        <f>#REF!</f>
        <v>#REF!</v>
      </c>
      <c r="F4397">
        <v>5903</v>
      </c>
    </row>
    <row r="4398" spans="5:6" x14ac:dyDescent="0.2">
      <c r="E4398" t="e">
        <f>#REF!</f>
        <v>#REF!</v>
      </c>
      <c r="F4398">
        <v>5904</v>
      </c>
    </row>
    <row r="4399" spans="5:6" x14ac:dyDescent="0.2">
      <c r="E4399" t="e">
        <f>#REF!</f>
        <v>#REF!</v>
      </c>
      <c r="F4399">
        <v>5908</v>
      </c>
    </row>
    <row r="4400" spans="5:6" x14ac:dyDescent="0.2">
      <c r="E4400" t="e">
        <f>#REF!</f>
        <v>#REF!</v>
      </c>
      <c r="F4400">
        <v>5909</v>
      </c>
    </row>
    <row r="4401" spans="5:6" x14ac:dyDescent="0.2">
      <c r="E4401" t="e">
        <f>#REF!</f>
        <v>#REF!</v>
      </c>
      <c r="F4401">
        <v>5910</v>
      </c>
    </row>
    <row r="4402" spans="5:6" x14ac:dyDescent="0.2">
      <c r="E4402" t="e">
        <f>#REF!</f>
        <v>#REF!</v>
      </c>
      <c r="F4402">
        <v>5911</v>
      </c>
    </row>
    <row r="4403" spans="5:6" x14ac:dyDescent="0.2">
      <c r="E4403" t="e">
        <f>#REF!</f>
        <v>#REF!</v>
      </c>
      <c r="F4403">
        <v>5912</v>
      </c>
    </row>
    <row r="4404" spans="5:6" x14ac:dyDescent="0.2">
      <c r="E4404" t="e">
        <f>#REF!</f>
        <v>#REF!</v>
      </c>
      <c r="F4404">
        <v>5913</v>
      </c>
    </row>
    <row r="4405" spans="5:6" x14ac:dyDescent="0.2">
      <c r="E4405" t="e">
        <f>#REF!</f>
        <v>#REF!</v>
      </c>
      <c r="F4405">
        <v>5914</v>
      </c>
    </row>
    <row r="4406" spans="5:6" x14ac:dyDescent="0.2">
      <c r="E4406" t="e">
        <f>#REF!</f>
        <v>#REF!</v>
      </c>
      <c r="F4406">
        <v>5915</v>
      </c>
    </row>
    <row r="4407" spans="5:6" x14ac:dyDescent="0.2">
      <c r="E4407" t="e">
        <f>#REF!</f>
        <v>#REF!</v>
      </c>
      <c r="F4407">
        <v>5916</v>
      </c>
    </row>
    <row r="4408" spans="5:6" x14ac:dyDescent="0.2">
      <c r="E4408" t="e">
        <f>#REF!</f>
        <v>#REF!</v>
      </c>
      <c r="F4408">
        <v>5917</v>
      </c>
    </row>
    <row r="4409" spans="5:6" x14ac:dyDescent="0.2">
      <c r="E4409" t="e">
        <f>#REF!</f>
        <v>#REF!</v>
      </c>
      <c r="F4409">
        <v>5921</v>
      </c>
    </row>
    <row r="4410" spans="5:6" x14ac:dyDescent="0.2">
      <c r="E4410" t="e">
        <f>#REF!</f>
        <v>#REF!</v>
      </c>
      <c r="F4410">
        <v>5922</v>
      </c>
    </row>
    <row r="4411" spans="5:6" x14ac:dyDescent="0.2">
      <c r="E4411" t="e">
        <f>#REF!</f>
        <v>#REF!</v>
      </c>
      <c r="F4411">
        <v>5923</v>
      </c>
    </row>
    <row r="4412" spans="5:6" x14ac:dyDescent="0.2">
      <c r="E4412" t="e">
        <f>#REF!</f>
        <v>#REF!</v>
      </c>
      <c r="F4412">
        <v>5924</v>
      </c>
    </row>
    <row r="4413" spans="5:6" x14ac:dyDescent="0.2">
      <c r="E4413" t="e">
        <f>#REF!</f>
        <v>#REF!</v>
      </c>
      <c r="F4413">
        <v>5925</v>
      </c>
    </row>
    <row r="4414" spans="5:6" x14ac:dyDescent="0.2">
      <c r="E4414" t="e">
        <f>#REF!</f>
        <v>#REF!</v>
      </c>
      <c r="F4414">
        <v>5926</v>
      </c>
    </row>
    <row r="4415" spans="5:6" x14ac:dyDescent="0.2">
      <c r="E4415" t="e">
        <f>#REF!</f>
        <v>#REF!</v>
      </c>
      <c r="F4415">
        <v>5927</v>
      </c>
    </row>
    <row r="4416" spans="5:6" x14ac:dyDescent="0.2">
      <c r="E4416" t="e">
        <f>#REF!</f>
        <v>#REF!</v>
      </c>
      <c r="F4416">
        <v>5928</v>
      </c>
    </row>
    <row r="4417" spans="5:6" x14ac:dyDescent="0.2">
      <c r="E4417" t="e">
        <f>#REF!</f>
        <v>#REF!</v>
      </c>
      <c r="F4417">
        <v>5929</v>
      </c>
    </row>
    <row r="4418" spans="5:6" x14ac:dyDescent="0.2">
      <c r="E4418" t="e">
        <f>#REF!</f>
        <v>#REF!</v>
      </c>
      <c r="F4418">
        <v>5930</v>
      </c>
    </row>
    <row r="4419" spans="5:6" x14ac:dyDescent="0.2">
      <c r="E4419" t="e">
        <f>#REF!</f>
        <v>#REF!</v>
      </c>
      <c r="F4419">
        <v>5934</v>
      </c>
    </row>
    <row r="4420" spans="5:6" x14ac:dyDescent="0.2">
      <c r="E4420" t="e">
        <f>#REF!</f>
        <v>#REF!</v>
      </c>
      <c r="F4420">
        <v>5935</v>
      </c>
    </row>
    <row r="4421" spans="5:6" x14ac:dyDescent="0.2">
      <c r="E4421" t="e">
        <f>#REF!</f>
        <v>#REF!</v>
      </c>
      <c r="F4421">
        <v>5936</v>
      </c>
    </row>
    <row r="4422" spans="5:6" x14ac:dyDescent="0.2">
      <c r="E4422" t="e">
        <f>#REF!</f>
        <v>#REF!</v>
      </c>
      <c r="F4422">
        <v>5937</v>
      </c>
    </row>
    <row r="4423" spans="5:6" x14ac:dyDescent="0.2">
      <c r="E4423" t="e">
        <f>#REF!</f>
        <v>#REF!</v>
      </c>
      <c r="F4423">
        <v>5938</v>
      </c>
    </row>
    <row r="4424" spans="5:6" x14ac:dyDescent="0.2">
      <c r="E4424" t="e">
        <f>#REF!</f>
        <v>#REF!</v>
      </c>
      <c r="F4424">
        <v>5939</v>
      </c>
    </row>
    <row r="4425" spans="5:6" x14ac:dyDescent="0.2">
      <c r="E4425" t="e">
        <f>#REF!</f>
        <v>#REF!</v>
      </c>
      <c r="F4425">
        <v>5940</v>
      </c>
    </row>
    <row r="4426" spans="5:6" x14ac:dyDescent="0.2">
      <c r="E4426" t="e">
        <f>#REF!</f>
        <v>#REF!</v>
      </c>
      <c r="F4426">
        <v>5941</v>
      </c>
    </row>
    <row r="4427" spans="5:6" x14ac:dyDescent="0.2">
      <c r="E4427" t="e">
        <f>#REF!</f>
        <v>#REF!</v>
      </c>
      <c r="F4427">
        <v>5942</v>
      </c>
    </row>
    <row r="4428" spans="5:6" x14ac:dyDescent="0.2">
      <c r="E4428" t="e">
        <f>#REF!</f>
        <v>#REF!</v>
      </c>
      <c r="F4428">
        <v>5943</v>
      </c>
    </row>
    <row r="4429" spans="5:6" x14ac:dyDescent="0.2">
      <c r="E4429" t="e">
        <f>#REF!</f>
        <v>#REF!</v>
      </c>
      <c r="F4429">
        <v>5947</v>
      </c>
    </row>
    <row r="4430" spans="5:6" x14ac:dyDescent="0.2">
      <c r="E4430" t="e">
        <f>#REF!</f>
        <v>#REF!</v>
      </c>
      <c r="F4430">
        <v>5948</v>
      </c>
    </row>
    <row r="4431" spans="5:6" x14ac:dyDescent="0.2">
      <c r="E4431" t="e">
        <f>#REF!</f>
        <v>#REF!</v>
      </c>
      <c r="F4431">
        <v>5949</v>
      </c>
    </row>
    <row r="4432" spans="5:6" x14ac:dyDescent="0.2">
      <c r="E4432" t="e">
        <f>#REF!</f>
        <v>#REF!</v>
      </c>
      <c r="F4432">
        <v>5950</v>
      </c>
    </row>
    <row r="4433" spans="5:6" x14ac:dyDescent="0.2">
      <c r="E4433" t="e">
        <f>#REF!</f>
        <v>#REF!</v>
      </c>
      <c r="F4433">
        <v>5951</v>
      </c>
    </row>
    <row r="4434" spans="5:6" x14ac:dyDescent="0.2">
      <c r="E4434" t="e">
        <f>#REF!</f>
        <v>#REF!</v>
      </c>
      <c r="F4434">
        <v>5952</v>
      </c>
    </row>
    <row r="4435" spans="5:6" x14ac:dyDescent="0.2">
      <c r="E4435" t="e">
        <f>#REF!</f>
        <v>#REF!</v>
      </c>
      <c r="F4435">
        <v>5953</v>
      </c>
    </row>
    <row r="4436" spans="5:6" x14ac:dyDescent="0.2">
      <c r="E4436" t="e">
        <f>#REF!</f>
        <v>#REF!</v>
      </c>
      <c r="F4436">
        <v>5954</v>
      </c>
    </row>
    <row r="4437" spans="5:6" x14ac:dyDescent="0.2">
      <c r="E4437" t="e">
        <f>#REF!</f>
        <v>#REF!</v>
      </c>
      <c r="F4437">
        <v>5955</v>
      </c>
    </row>
    <row r="4438" spans="5:6" x14ac:dyDescent="0.2">
      <c r="E4438" t="e">
        <f>#REF!</f>
        <v>#REF!</v>
      </c>
      <c r="F4438">
        <v>5956</v>
      </c>
    </row>
    <row r="4439" spans="5:6" x14ac:dyDescent="0.2">
      <c r="E4439" t="e">
        <f>#REF!</f>
        <v>#REF!</v>
      </c>
      <c r="F4439">
        <v>5960</v>
      </c>
    </row>
    <row r="4440" spans="5:6" x14ac:dyDescent="0.2">
      <c r="E4440" t="e">
        <f>#REF!</f>
        <v>#REF!</v>
      </c>
      <c r="F4440">
        <v>5961</v>
      </c>
    </row>
    <row r="4441" spans="5:6" x14ac:dyDescent="0.2">
      <c r="E4441" t="e">
        <f>#REF!</f>
        <v>#REF!</v>
      </c>
      <c r="F4441">
        <v>5962</v>
      </c>
    </row>
    <row r="4442" spans="5:6" x14ac:dyDescent="0.2">
      <c r="E4442" t="e">
        <f>#REF!</f>
        <v>#REF!</v>
      </c>
      <c r="F4442">
        <v>5963</v>
      </c>
    </row>
    <row r="4443" spans="5:6" x14ac:dyDescent="0.2">
      <c r="E4443" t="e">
        <f>#REF!</f>
        <v>#REF!</v>
      </c>
      <c r="F4443">
        <v>5964</v>
      </c>
    </row>
    <row r="4444" spans="5:6" x14ac:dyDescent="0.2">
      <c r="E4444" t="e">
        <f>#REF!</f>
        <v>#REF!</v>
      </c>
      <c r="F4444">
        <v>5965</v>
      </c>
    </row>
    <row r="4445" spans="5:6" x14ac:dyDescent="0.2">
      <c r="E4445" t="e">
        <f>#REF!</f>
        <v>#REF!</v>
      </c>
      <c r="F4445">
        <v>5966</v>
      </c>
    </row>
    <row r="4446" spans="5:6" x14ac:dyDescent="0.2">
      <c r="E4446" t="e">
        <f>#REF!</f>
        <v>#REF!</v>
      </c>
      <c r="F4446">
        <v>5967</v>
      </c>
    </row>
    <row r="4447" spans="5:6" x14ac:dyDescent="0.2">
      <c r="E4447" t="e">
        <f>#REF!</f>
        <v>#REF!</v>
      </c>
      <c r="F4447">
        <v>5968</v>
      </c>
    </row>
    <row r="4448" spans="5:6" x14ac:dyDescent="0.2">
      <c r="E4448" t="e">
        <f>#REF!</f>
        <v>#REF!</v>
      </c>
      <c r="F4448">
        <v>5969</v>
      </c>
    </row>
    <row r="4449" spans="5:6" x14ac:dyDescent="0.2">
      <c r="E4449" t="e">
        <f>#REF!</f>
        <v>#REF!</v>
      </c>
      <c r="F4449">
        <v>5973</v>
      </c>
    </row>
    <row r="4450" spans="5:6" x14ac:dyDescent="0.2">
      <c r="E4450" t="e">
        <f>#REF!</f>
        <v>#REF!</v>
      </c>
      <c r="F4450">
        <v>5974</v>
      </c>
    </row>
    <row r="4451" spans="5:6" x14ac:dyDescent="0.2">
      <c r="E4451" t="e">
        <f>#REF!</f>
        <v>#REF!</v>
      </c>
      <c r="F4451">
        <v>5975</v>
      </c>
    </row>
    <row r="4452" spans="5:6" x14ac:dyDescent="0.2">
      <c r="E4452" t="e">
        <f>#REF!</f>
        <v>#REF!</v>
      </c>
      <c r="F4452">
        <v>5976</v>
      </c>
    </row>
    <row r="4453" spans="5:6" x14ac:dyDescent="0.2">
      <c r="E4453" t="e">
        <f>#REF!</f>
        <v>#REF!</v>
      </c>
      <c r="F4453">
        <v>5977</v>
      </c>
    </row>
    <row r="4454" spans="5:6" x14ac:dyDescent="0.2">
      <c r="E4454" t="e">
        <f>#REF!</f>
        <v>#REF!</v>
      </c>
      <c r="F4454">
        <v>5978</v>
      </c>
    </row>
    <row r="4455" spans="5:6" x14ac:dyDescent="0.2">
      <c r="E4455" t="e">
        <f>#REF!</f>
        <v>#REF!</v>
      </c>
      <c r="F4455">
        <v>5979</v>
      </c>
    </row>
    <row r="4456" spans="5:6" x14ac:dyDescent="0.2">
      <c r="E4456" t="e">
        <f>#REF!</f>
        <v>#REF!</v>
      </c>
      <c r="F4456">
        <v>5980</v>
      </c>
    </row>
    <row r="4457" spans="5:6" x14ac:dyDescent="0.2">
      <c r="E4457" t="e">
        <f>#REF!</f>
        <v>#REF!</v>
      </c>
      <c r="F4457">
        <v>5981</v>
      </c>
    </row>
    <row r="4458" spans="5:6" x14ac:dyDescent="0.2">
      <c r="E4458" t="e">
        <f>#REF!</f>
        <v>#REF!</v>
      </c>
      <c r="F4458">
        <v>5982</v>
      </c>
    </row>
    <row r="4459" spans="5:6" x14ac:dyDescent="0.2">
      <c r="E4459" t="e">
        <f>#REF!</f>
        <v>#REF!</v>
      </c>
      <c r="F4459">
        <v>5986</v>
      </c>
    </row>
    <row r="4460" spans="5:6" x14ac:dyDescent="0.2">
      <c r="E4460" t="e">
        <f>#REF!</f>
        <v>#REF!</v>
      </c>
      <c r="F4460">
        <v>5987</v>
      </c>
    </row>
    <row r="4461" spans="5:6" x14ac:dyDescent="0.2">
      <c r="E4461" t="e">
        <f>#REF!</f>
        <v>#REF!</v>
      </c>
      <c r="F4461">
        <v>5988</v>
      </c>
    </row>
    <row r="4462" spans="5:6" x14ac:dyDescent="0.2">
      <c r="E4462" t="e">
        <f>#REF!</f>
        <v>#REF!</v>
      </c>
      <c r="F4462">
        <v>5989</v>
      </c>
    </row>
    <row r="4463" spans="5:6" x14ac:dyDescent="0.2">
      <c r="E4463" t="e">
        <f>#REF!</f>
        <v>#REF!</v>
      </c>
      <c r="F4463">
        <v>5990</v>
      </c>
    </row>
    <row r="4464" spans="5:6" x14ac:dyDescent="0.2">
      <c r="E4464" t="e">
        <f>#REF!</f>
        <v>#REF!</v>
      </c>
      <c r="F4464">
        <v>5991</v>
      </c>
    </row>
    <row r="4465" spans="5:6" x14ac:dyDescent="0.2">
      <c r="E4465" t="e">
        <f>#REF!</f>
        <v>#REF!</v>
      </c>
      <c r="F4465">
        <v>5992</v>
      </c>
    </row>
    <row r="4466" spans="5:6" x14ac:dyDescent="0.2">
      <c r="E4466" t="e">
        <f>#REF!</f>
        <v>#REF!</v>
      </c>
      <c r="F4466">
        <v>5993</v>
      </c>
    </row>
    <row r="4467" spans="5:6" x14ac:dyDescent="0.2">
      <c r="E4467" t="e">
        <f>#REF!</f>
        <v>#REF!</v>
      </c>
      <c r="F4467">
        <v>5994</v>
      </c>
    </row>
    <row r="4468" spans="5:6" x14ac:dyDescent="0.2">
      <c r="E4468" t="e">
        <f>#REF!</f>
        <v>#REF!</v>
      </c>
      <c r="F4468">
        <v>5995</v>
      </c>
    </row>
    <row r="4469" spans="5:6" x14ac:dyDescent="0.2">
      <c r="E4469" t="e">
        <f>#REF!</f>
        <v>#REF!</v>
      </c>
      <c r="F4469">
        <v>5999</v>
      </c>
    </row>
    <row r="4470" spans="5:6" x14ac:dyDescent="0.2">
      <c r="E4470" t="e">
        <f>#REF!</f>
        <v>#REF!</v>
      </c>
      <c r="F4470">
        <v>6000</v>
      </c>
    </row>
    <row r="4471" spans="5:6" x14ac:dyDescent="0.2">
      <c r="E4471" t="e">
        <f>#REF!</f>
        <v>#REF!</v>
      </c>
      <c r="F4471">
        <v>6001</v>
      </c>
    </row>
    <row r="4472" spans="5:6" x14ac:dyDescent="0.2">
      <c r="E4472" t="e">
        <f>#REF!</f>
        <v>#REF!</v>
      </c>
      <c r="F4472">
        <v>6002</v>
      </c>
    </row>
    <row r="4473" spans="5:6" x14ac:dyDescent="0.2">
      <c r="E4473" t="e">
        <f>#REF!</f>
        <v>#REF!</v>
      </c>
      <c r="F4473">
        <v>6003</v>
      </c>
    </row>
    <row r="4474" spans="5:6" x14ac:dyDescent="0.2">
      <c r="E4474" t="e">
        <f>#REF!</f>
        <v>#REF!</v>
      </c>
      <c r="F4474">
        <v>6004</v>
      </c>
    </row>
    <row r="4475" spans="5:6" x14ac:dyDescent="0.2">
      <c r="E4475" t="e">
        <f>#REF!</f>
        <v>#REF!</v>
      </c>
      <c r="F4475">
        <v>6005</v>
      </c>
    </row>
    <row r="4476" spans="5:6" x14ac:dyDescent="0.2">
      <c r="E4476" t="e">
        <f>#REF!</f>
        <v>#REF!</v>
      </c>
      <c r="F4476">
        <v>6006</v>
      </c>
    </row>
    <row r="4477" spans="5:6" x14ac:dyDescent="0.2">
      <c r="E4477" t="e">
        <f>#REF!</f>
        <v>#REF!</v>
      </c>
      <c r="F4477">
        <v>6007</v>
      </c>
    </row>
    <row r="4478" spans="5:6" x14ac:dyDescent="0.2">
      <c r="E4478" t="e">
        <f>#REF!</f>
        <v>#REF!</v>
      </c>
      <c r="F4478">
        <v>6008</v>
      </c>
    </row>
    <row r="4479" spans="5:6" x14ac:dyDescent="0.2">
      <c r="E4479" t="e">
        <f>#REF!</f>
        <v>#REF!</v>
      </c>
      <c r="F4479">
        <v>6012</v>
      </c>
    </row>
    <row r="4480" spans="5:6" x14ac:dyDescent="0.2">
      <c r="E4480" t="e">
        <f>#REF!</f>
        <v>#REF!</v>
      </c>
      <c r="F4480">
        <v>6013</v>
      </c>
    </row>
    <row r="4481" spans="5:6" x14ac:dyDescent="0.2">
      <c r="E4481" t="e">
        <f>#REF!</f>
        <v>#REF!</v>
      </c>
      <c r="F4481">
        <v>6014</v>
      </c>
    </row>
    <row r="4482" spans="5:6" x14ac:dyDescent="0.2">
      <c r="E4482" t="e">
        <f>#REF!</f>
        <v>#REF!</v>
      </c>
      <c r="F4482">
        <v>6015</v>
      </c>
    </row>
    <row r="4483" spans="5:6" x14ac:dyDescent="0.2">
      <c r="E4483" t="e">
        <f>#REF!</f>
        <v>#REF!</v>
      </c>
      <c r="F4483">
        <v>6016</v>
      </c>
    </row>
    <row r="4484" spans="5:6" x14ac:dyDescent="0.2">
      <c r="E4484" t="e">
        <f>#REF!</f>
        <v>#REF!</v>
      </c>
      <c r="F4484">
        <v>6017</v>
      </c>
    </row>
    <row r="4485" spans="5:6" x14ac:dyDescent="0.2">
      <c r="E4485" t="e">
        <f>#REF!</f>
        <v>#REF!</v>
      </c>
      <c r="F4485">
        <v>6018</v>
      </c>
    </row>
    <row r="4486" spans="5:6" x14ac:dyDescent="0.2">
      <c r="E4486" t="e">
        <f>#REF!</f>
        <v>#REF!</v>
      </c>
      <c r="F4486">
        <v>6019</v>
      </c>
    </row>
    <row r="4487" spans="5:6" x14ac:dyDescent="0.2">
      <c r="E4487" t="e">
        <f>#REF!</f>
        <v>#REF!</v>
      </c>
      <c r="F4487">
        <v>6020</v>
      </c>
    </row>
    <row r="4488" spans="5:6" x14ac:dyDescent="0.2">
      <c r="E4488" t="e">
        <f>#REF!</f>
        <v>#REF!</v>
      </c>
      <c r="F4488">
        <v>6021</v>
      </c>
    </row>
    <row r="4489" spans="5:6" x14ac:dyDescent="0.2">
      <c r="E4489" t="e">
        <f>#REF!</f>
        <v>#REF!</v>
      </c>
      <c r="F4489">
        <v>6025</v>
      </c>
    </row>
    <row r="4490" spans="5:6" x14ac:dyDescent="0.2">
      <c r="E4490" t="e">
        <f>#REF!</f>
        <v>#REF!</v>
      </c>
      <c r="F4490">
        <v>6026</v>
      </c>
    </row>
    <row r="4491" spans="5:6" x14ac:dyDescent="0.2">
      <c r="E4491" t="e">
        <f>#REF!</f>
        <v>#REF!</v>
      </c>
      <c r="F4491">
        <v>6027</v>
      </c>
    </row>
    <row r="4492" spans="5:6" x14ac:dyDescent="0.2">
      <c r="E4492" t="e">
        <f>#REF!</f>
        <v>#REF!</v>
      </c>
      <c r="F4492">
        <v>6028</v>
      </c>
    </row>
    <row r="4493" spans="5:6" x14ac:dyDescent="0.2">
      <c r="E4493" t="e">
        <f>#REF!</f>
        <v>#REF!</v>
      </c>
      <c r="F4493">
        <v>6029</v>
      </c>
    </row>
    <row r="4494" spans="5:6" x14ac:dyDescent="0.2">
      <c r="E4494" t="e">
        <f>#REF!</f>
        <v>#REF!</v>
      </c>
      <c r="F4494">
        <v>6030</v>
      </c>
    </row>
    <row r="4495" spans="5:6" x14ac:dyDescent="0.2">
      <c r="E4495" t="e">
        <f>#REF!</f>
        <v>#REF!</v>
      </c>
      <c r="F4495">
        <v>6031</v>
      </c>
    </row>
    <row r="4496" spans="5:6" x14ac:dyDescent="0.2">
      <c r="E4496" t="e">
        <f>#REF!</f>
        <v>#REF!</v>
      </c>
      <c r="F4496">
        <v>6032</v>
      </c>
    </row>
    <row r="4497" spans="5:6" x14ac:dyDescent="0.2">
      <c r="E4497" t="e">
        <f>#REF!</f>
        <v>#REF!</v>
      </c>
      <c r="F4497">
        <v>6033</v>
      </c>
    </row>
    <row r="4498" spans="5:6" x14ac:dyDescent="0.2">
      <c r="E4498" t="e">
        <f>#REF!</f>
        <v>#REF!</v>
      </c>
      <c r="F4498">
        <v>6034</v>
      </c>
    </row>
    <row r="4499" spans="5:6" x14ac:dyDescent="0.2">
      <c r="E4499" t="e">
        <f>#REF!</f>
        <v>#REF!</v>
      </c>
      <c r="F4499">
        <v>6038</v>
      </c>
    </row>
    <row r="4500" spans="5:6" x14ac:dyDescent="0.2">
      <c r="E4500" t="e">
        <f>#REF!</f>
        <v>#REF!</v>
      </c>
      <c r="F4500">
        <v>6039</v>
      </c>
    </row>
    <row r="4501" spans="5:6" x14ac:dyDescent="0.2">
      <c r="E4501" t="e">
        <f>#REF!</f>
        <v>#REF!</v>
      </c>
      <c r="F4501">
        <v>6040</v>
      </c>
    </row>
    <row r="4502" spans="5:6" x14ac:dyDescent="0.2">
      <c r="E4502" t="e">
        <f>#REF!</f>
        <v>#REF!</v>
      </c>
      <c r="F4502">
        <v>6041</v>
      </c>
    </row>
    <row r="4503" spans="5:6" x14ac:dyDescent="0.2">
      <c r="E4503" t="e">
        <f>#REF!</f>
        <v>#REF!</v>
      </c>
      <c r="F4503">
        <v>6042</v>
      </c>
    </row>
    <row r="4504" spans="5:6" x14ac:dyDescent="0.2">
      <c r="E4504" t="e">
        <f>#REF!</f>
        <v>#REF!</v>
      </c>
      <c r="F4504">
        <v>6043</v>
      </c>
    </row>
    <row r="4505" spans="5:6" x14ac:dyDescent="0.2">
      <c r="E4505" t="e">
        <f>#REF!</f>
        <v>#REF!</v>
      </c>
      <c r="F4505">
        <v>6044</v>
      </c>
    </row>
    <row r="4506" spans="5:6" x14ac:dyDescent="0.2">
      <c r="E4506" t="e">
        <f>#REF!</f>
        <v>#REF!</v>
      </c>
      <c r="F4506">
        <v>6045</v>
      </c>
    </row>
    <row r="4507" spans="5:6" x14ac:dyDescent="0.2">
      <c r="E4507" t="e">
        <f>#REF!</f>
        <v>#REF!</v>
      </c>
      <c r="F4507">
        <v>6046</v>
      </c>
    </row>
    <row r="4508" spans="5:6" x14ac:dyDescent="0.2">
      <c r="E4508" t="e">
        <f>#REF!</f>
        <v>#REF!</v>
      </c>
      <c r="F4508">
        <v>6047</v>
      </c>
    </row>
    <row r="4509" spans="5:6" x14ac:dyDescent="0.2">
      <c r="E4509" t="e">
        <f>#REF!</f>
        <v>#REF!</v>
      </c>
      <c r="F4509">
        <v>6051</v>
      </c>
    </row>
    <row r="4510" spans="5:6" x14ac:dyDescent="0.2">
      <c r="E4510" t="e">
        <f>#REF!</f>
        <v>#REF!</v>
      </c>
      <c r="F4510">
        <v>6052</v>
      </c>
    </row>
    <row r="4511" spans="5:6" x14ac:dyDescent="0.2">
      <c r="E4511" t="e">
        <f>#REF!</f>
        <v>#REF!</v>
      </c>
      <c r="F4511">
        <v>6053</v>
      </c>
    </row>
    <row r="4512" spans="5:6" x14ac:dyDescent="0.2">
      <c r="E4512" t="e">
        <f>#REF!</f>
        <v>#REF!</v>
      </c>
      <c r="F4512">
        <v>6054</v>
      </c>
    </row>
    <row r="4513" spans="5:6" x14ac:dyDescent="0.2">
      <c r="E4513" t="e">
        <f>#REF!</f>
        <v>#REF!</v>
      </c>
      <c r="F4513">
        <v>6055</v>
      </c>
    </row>
    <row r="4514" spans="5:6" x14ac:dyDescent="0.2">
      <c r="E4514" t="e">
        <f>#REF!</f>
        <v>#REF!</v>
      </c>
      <c r="F4514">
        <v>6056</v>
      </c>
    </row>
    <row r="4515" spans="5:6" x14ac:dyDescent="0.2">
      <c r="E4515" t="e">
        <f>#REF!</f>
        <v>#REF!</v>
      </c>
      <c r="F4515">
        <v>6057</v>
      </c>
    </row>
    <row r="4516" spans="5:6" x14ac:dyDescent="0.2">
      <c r="E4516" t="e">
        <f>#REF!</f>
        <v>#REF!</v>
      </c>
      <c r="F4516">
        <v>6058</v>
      </c>
    </row>
    <row r="4517" spans="5:6" x14ac:dyDescent="0.2">
      <c r="E4517" t="e">
        <f>#REF!</f>
        <v>#REF!</v>
      </c>
      <c r="F4517">
        <v>6059</v>
      </c>
    </row>
    <row r="4518" spans="5:6" x14ac:dyDescent="0.2">
      <c r="E4518" t="e">
        <f>#REF!</f>
        <v>#REF!</v>
      </c>
      <c r="F4518">
        <v>6060</v>
      </c>
    </row>
    <row r="4519" spans="5:6" x14ac:dyDescent="0.2">
      <c r="E4519" t="e">
        <f>#REF!</f>
        <v>#REF!</v>
      </c>
      <c r="F4519">
        <v>6064</v>
      </c>
    </row>
    <row r="4520" spans="5:6" x14ac:dyDescent="0.2">
      <c r="E4520" t="e">
        <f>#REF!</f>
        <v>#REF!</v>
      </c>
      <c r="F4520">
        <v>6065</v>
      </c>
    </row>
    <row r="4521" spans="5:6" x14ac:dyDescent="0.2">
      <c r="E4521" t="e">
        <f>#REF!</f>
        <v>#REF!</v>
      </c>
      <c r="F4521">
        <v>6066</v>
      </c>
    </row>
    <row r="4522" spans="5:6" x14ac:dyDescent="0.2">
      <c r="E4522" t="e">
        <f>#REF!</f>
        <v>#REF!</v>
      </c>
      <c r="F4522">
        <v>6067</v>
      </c>
    </row>
    <row r="4523" spans="5:6" x14ac:dyDescent="0.2">
      <c r="E4523" t="e">
        <f>#REF!</f>
        <v>#REF!</v>
      </c>
      <c r="F4523">
        <v>6068</v>
      </c>
    </row>
    <row r="4524" spans="5:6" x14ac:dyDescent="0.2">
      <c r="E4524" t="e">
        <f>#REF!</f>
        <v>#REF!</v>
      </c>
      <c r="F4524">
        <v>6069</v>
      </c>
    </row>
    <row r="4525" spans="5:6" x14ac:dyDescent="0.2">
      <c r="E4525" t="e">
        <f>#REF!</f>
        <v>#REF!</v>
      </c>
      <c r="F4525">
        <v>6070</v>
      </c>
    </row>
    <row r="4526" spans="5:6" x14ac:dyDescent="0.2">
      <c r="E4526" t="e">
        <f>#REF!</f>
        <v>#REF!</v>
      </c>
      <c r="F4526">
        <v>6071</v>
      </c>
    </row>
    <row r="4527" spans="5:6" x14ac:dyDescent="0.2">
      <c r="E4527" t="e">
        <f>#REF!</f>
        <v>#REF!</v>
      </c>
      <c r="F4527">
        <v>6072</v>
      </c>
    </row>
    <row r="4528" spans="5:6" x14ac:dyDescent="0.2">
      <c r="E4528" t="e">
        <f>#REF!</f>
        <v>#REF!</v>
      </c>
      <c r="F4528">
        <v>6073</v>
      </c>
    </row>
    <row r="4529" spans="5:6" x14ac:dyDescent="0.2">
      <c r="E4529" t="e">
        <f>#REF!</f>
        <v>#REF!</v>
      </c>
      <c r="F4529">
        <v>6077</v>
      </c>
    </row>
    <row r="4530" spans="5:6" x14ac:dyDescent="0.2">
      <c r="E4530" t="e">
        <f>#REF!</f>
        <v>#REF!</v>
      </c>
      <c r="F4530">
        <v>6078</v>
      </c>
    </row>
    <row r="4531" spans="5:6" x14ac:dyDescent="0.2">
      <c r="E4531" t="e">
        <f>#REF!</f>
        <v>#REF!</v>
      </c>
      <c r="F4531">
        <v>6079</v>
      </c>
    </row>
    <row r="4532" spans="5:6" x14ac:dyDescent="0.2">
      <c r="E4532" t="e">
        <f>#REF!</f>
        <v>#REF!</v>
      </c>
      <c r="F4532">
        <v>6080</v>
      </c>
    </row>
    <row r="4533" spans="5:6" x14ac:dyDescent="0.2">
      <c r="E4533" t="e">
        <f>#REF!</f>
        <v>#REF!</v>
      </c>
      <c r="F4533">
        <v>6081</v>
      </c>
    </row>
    <row r="4534" spans="5:6" x14ac:dyDescent="0.2">
      <c r="E4534" t="e">
        <f>#REF!</f>
        <v>#REF!</v>
      </c>
      <c r="F4534">
        <v>6082</v>
      </c>
    </row>
    <row r="4535" spans="5:6" x14ac:dyDescent="0.2">
      <c r="E4535" t="e">
        <f>#REF!</f>
        <v>#REF!</v>
      </c>
      <c r="F4535">
        <v>6083</v>
      </c>
    </row>
    <row r="4536" spans="5:6" x14ac:dyDescent="0.2">
      <c r="E4536" t="e">
        <f>#REF!</f>
        <v>#REF!</v>
      </c>
      <c r="F4536">
        <v>6084</v>
      </c>
    </row>
    <row r="4537" spans="5:6" x14ac:dyDescent="0.2">
      <c r="E4537" t="e">
        <f>#REF!</f>
        <v>#REF!</v>
      </c>
      <c r="F4537">
        <v>6085</v>
      </c>
    </row>
    <row r="4538" spans="5:6" x14ac:dyDescent="0.2">
      <c r="E4538" t="e">
        <f>#REF!</f>
        <v>#REF!</v>
      </c>
      <c r="F4538">
        <v>6086</v>
      </c>
    </row>
    <row r="4539" spans="5:6" x14ac:dyDescent="0.2">
      <c r="E4539" t="e">
        <f>#REF!</f>
        <v>#REF!</v>
      </c>
      <c r="F4539">
        <v>6090</v>
      </c>
    </row>
    <row r="4540" spans="5:6" x14ac:dyDescent="0.2">
      <c r="E4540" t="e">
        <f>#REF!</f>
        <v>#REF!</v>
      </c>
      <c r="F4540">
        <v>6091</v>
      </c>
    </row>
    <row r="4541" spans="5:6" x14ac:dyDescent="0.2">
      <c r="E4541" t="e">
        <f>#REF!</f>
        <v>#REF!</v>
      </c>
      <c r="F4541">
        <v>6092</v>
      </c>
    </row>
    <row r="4542" spans="5:6" x14ac:dyDescent="0.2">
      <c r="E4542" t="e">
        <f>#REF!</f>
        <v>#REF!</v>
      </c>
      <c r="F4542">
        <v>6093</v>
      </c>
    </row>
    <row r="4543" spans="5:6" x14ac:dyDescent="0.2">
      <c r="E4543" t="e">
        <f>#REF!</f>
        <v>#REF!</v>
      </c>
      <c r="F4543">
        <v>6094</v>
      </c>
    </row>
    <row r="4544" spans="5:6" x14ac:dyDescent="0.2">
      <c r="E4544" t="e">
        <f>#REF!</f>
        <v>#REF!</v>
      </c>
      <c r="F4544">
        <v>6095</v>
      </c>
    </row>
    <row r="4545" spans="5:6" x14ac:dyDescent="0.2">
      <c r="E4545" t="e">
        <f>#REF!</f>
        <v>#REF!</v>
      </c>
      <c r="F4545">
        <v>6096</v>
      </c>
    </row>
    <row r="4546" spans="5:6" x14ac:dyDescent="0.2">
      <c r="E4546" t="e">
        <f>#REF!</f>
        <v>#REF!</v>
      </c>
      <c r="F4546">
        <v>6097</v>
      </c>
    </row>
    <row r="4547" spans="5:6" x14ac:dyDescent="0.2">
      <c r="E4547" t="e">
        <f>#REF!</f>
        <v>#REF!</v>
      </c>
      <c r="F4547">
        <v>6098</v>
      </c>
    </row>
    <row r="4548" spans="5:6" x14ac:dyDescent="0.2">
      <c r="E4548" t="e">
        <f>#REF!</f>
        <v>#REF!</v>
      </c>
      <c r="F4548">
        <v>6099</v>
      </c>
    </row>
    <row r="4549" spans="5:6" x14ac:dyDescent="0.2">
      <c r="E4549" t="e">
        <f>#REF!</f>
        <v>#REF!</v>
      </c>
      <c r="F4549">
        <v>6103</v>
      </c>
    </row>
    <row r="4550" spans="5:6" x14ac:dyDescent="0.2">
      <c r="E4550" t="e">
        <f>#REF!</f>
        <v>#REF!</v>
      </c>
      <c r="F4550">
        <v>6104</v>
      </c>
    </row>
    <row r="4551" spans="5:6" x14ac:dyDescent="0.2">
      <c r="E4551" t="e">
        <f>#REF!</f>
        <v>#REF!</v>
      </c>
      <c r="F4551">
        <v>6105</v>
      </c>
    </row>
    <row r="4552" spans="5:6" x14ac:dyDescent="0.2">
      <c r="E4552" t="e">
        <f>#REF!</f>
        <v>#REF!</v>
      </c>
      <c r="F4552">
        <v>6106</v>
      </c>
    </row>
    <row r="4553" spans="5:6" x14ac:dyDescent="0.2">
      <c r="E4553" t="e">
        <f>#REF!</f>
        <v>#REF!</v>
      </c>
      <c r="F4553">
        <v>6107</v>
      </c>
    </row>
    <row r="4554" spans="5:6" x14ac:dyDescent="0.2">
      <c r="E4554" t="e">
        <f>#REF!</f>
        <v>#REF!</v>
      </c>
      <c r="F4554">
        <v>6108</v>
      </c>
    </row>
    <row r="4555" spans="5:6" x14ac:dyDescent="0.2">
      <c r="E4555" t="e">
        <f>#REF!</f>
        <v>#REF!</v>
      </c>
      <c r="F4555">
        <v>6109</v>
      </c>
    </row>
    <row r="4556" spans="5:6" x14ac:dyDescent="0.2">
      <c r="E4556" t="e">
        <f>#REF!</f>
        <v>#REF!</v>
      </c>
      <c r="F4556">
        <v>6110</v>
      </c>
    </row>
    <row r="4557" spans="5:6" x14ac:dyDescent="0.2">
      <c r="E4557" t="e">
        <f>#REF!</f>
        <v>#REF!</v>
      </c>
      <c r="F4557">
        <v>6111</v>
      </c>
    </row>
    <row r="4558" spans="5:6" x14ac:dyDescent="0.2">
      <c r="E4558" t="e">
        <f>#REF!</f>
        <v>#REF!</v>
      </c>
      <c r="F4558">
        <v>6112</v>
      </c>
    </row>
    <row r="4559" spans="5:6" x14ac:dyDescent="0.2">
      <c r="E4559" t="e">
        <f>#REF!</f>
        <v>#REF!</v>
      </c>
      <c r="F4559">
        <v>6116</v>
      </c>
    </row>
    <row r="4560" spans="5:6" x14ac:dyDescent="0.2">
      <c r="E4560" t="e">
        <f>#REF!</f>
        <v>#REF!</v>
      </c>
      <c r="F4560">
        <v>6117</v>
      </c>
    </row>
    <row r="4561" spans="5:6" x14ac:dyDescent="0.2">
      <c r="E4561" t="e">
        <f>#REF!</f>
        <v>#REF!</v>
      </c>
      <c r="F4561">
        <v>6118</v>
      </c>
    </row>
    <row r="4562" spans="5:6" x14ac:dyDescent="0.2">
      <c r="E4562" t="e">
        <f>#REF!</f>
        <v>#REF!</v>
      </c>
      <c r="F4562">
        <v>6119</v>
      </c>
    </row>
    <row r="4563" spans="5:6" x14ac:dyDescent="0.2">
      <c r="E4563" t="e">
        <f>#REF!</f>
        <v>#REF!</v>
      </c>
      <c r="F4563">
        <v>6120</v>
      </c>
    </row>
    <row r="4564" spans="5:6" x14ac:dyDescent="0.2">
      <c r="E4564" t="e">
        <f>#REF!</f>
        <v>#REF!</v>
      </c>
      <c r="F4564">
        <v>6121</v>
      </c>
    </row>
    <row r="4565" spans="5:6" x14ac:dyDescent="0.2">
      <c r="E4565" t="e">
        <f>#REF!</f>
        <v>#REF!</v>
      </c>
      <c r="F4565">
        <v>6122</v>
      </c>
    </row>
    <row r="4566" spans="5:6" x14ac:dyDescent="0.2">
      <c r="E4566" t="e">
        <f>#REF!</f>
        <v>#REF!</v>
      </c>
      <c r="F4566">
        <v>6123</v>
      </c>
    </row>
    <row r="4567" spans="5:6" x14ac:dyDescent="0.2">
      <c r="E4567" t="e">
        <f>#REF!</f>
        <v>#REF!</v>
      </c>
      <c r="F4567">
        <v>6124</v>
      </c>
    </row>
    <row r="4568" spans="5:6" x14ac:dyDescent="0.2">
      <c r="E4568" t="e">
        <f>#REF!</f>
        <v>#REF!</v>
      </c>
      <c r="F4568">
        <v>6125</v>
      </c>
    </row>
    <row r="4569" spans="5:6" x14ac:dyDescent="0.2">
      <c r="E4569" t="e">
        <f>#REF!</f>
        <v>#REF!</v>
      </c>
      <c r="F4569">
        <v>6129</v>
      </c>
    </row>
    <row r="4570" spans="5:6" x14ac:dyDescent="0.2">
      <c r="E4570" t="e">
        <f>#REF!</f>
        <v>#REF!</v>
      </c>
      <c r="F4570">
        <v>6130</v>
      </c>
    </row>
    <row r="4571" spans="5:6" x14ac:dyDescent="0.2">
      <c r="E4571" t="e">
        <f>#REF!</f>
        <v>#REF!</v>
      </c>
      <c r="F4571">
        <v>6131</v>
      </c>
    </row>
    <row r="4572" spans="5:6" x14ac:dyDescent="0.2">
      <c r="E4572" t="e">
        <f>#REF!</f>
        <v>#REF!</v>
      </c>
      <c r="F4572">
        <v>6132</v>
      </c>
    </row>
    <row r="4573" spans="5:6" x14ac:dyDescent="0.2">
      <c r="E4573" t="e">
        <f>#REF!</f>
        <v>#REF!</v>
      </c>
      <c r="F4573">
        <v>6133</v>
      </c>
    </row>
    <row r="4574" spans="5:6" x14ac:dyDescent="0.2">
      <c r="E4574" t="e">
        <f>#REF!</f>
        <v>#REF!</v>
      </c>
      <c r="F4574">
        <v>6134</v>
      </c>
    </row>
    <row r="4575" spans="5:6" x14ac:dyDescent="0.2">
      <c r="E4575" t="e">
        <f>#REF!</f>
        <v>#REF!</v>
      </c>
      <c r="F4575">
        <v>6135</v>
      </c>
    </row>
    <row r="4576" spans="5:6" x14ac:dyDescent="0.2">
      <c r="E4576" t="e">
        <f>#REF!</f>
        <v>#REF!</v>
      </c>
      <c r="F4576">
        <v>6136</v>
      </c>
    </row>
    <row r="4577" spans="5:6" x14ac:dyDescent="0.2">
      <c r="E4577" t="e">
        <f>#REF!</f>
        <v>#REF!</v>
      </c>
      <c r="F4577">
        <v>6137</v>
      </c>
    </row>
    <row r="4578" spans="5:6" x14ac:dyDescent="0.2">
      <c r="E4578" t="e">
        <f>#REF!</f>
        <v>#REF!</v>
      </c>
      <c r="F4578">
        <v>6138</v>
      </c>
    </row>
    <row r="4579" spans="5:6" x14ac:dyDescent="0.2">
      <c r="E4579" t="e">
        <f>#REF!</f>
        <v>#REF!</v>
      </c>
      <c r="F4579">
        <v>6142</v>
      </c>
    </row>
    <row r="4580" spans="5:6" x14ac:dyDescent="0.2">
      <c r="E4580" t="e">
        <f>#REF!</f>
        <v>#REF!</v>
      </c>
      <c r="F4580">
        <v>6143</v>
      </c>
    </row>
    <row r="4581" spans="5:6" x14ac:dyDescent="0.2">
      <c r="E4581" t="e">
        <f>#REF!</f>
        <v>#REF!</v>
      </c>
      <c r="F4581">
        <v>6144</v>
      </c>
    </row>
    <row r="4582" spans="5:6" x14ac:dyDescent="0.2">
      <c r="E4582" t="e">
        <f>#REF!</f>
        <v>#REF!</v>
      </c>
      <c r="F4582">
        <v>6145</v>
      </c>
    </row>
    <row r="4583" spans="5:6" x14ac:dyDescent="0.2">
      <c r="E4583" t="e">
        <f>#REF!</f>
        <v>#REF!</v>
      </c>
      <c r="F4583">
        <v>6146</v>
      </c>
    </row>
    <row r="4584" spans="5:6" x14ac:dyDescent="0.2">
      <c r="E4584" t="e">
        <f>#REF!</f>
        <v>#REF!</v>
      </c>
      <c r="F4584">
        <v>6147</v>
      </c>
    </row>
    <row r="4585" spans="5:6" x14ac:dyDescent="0.2">
      <c r="E4585" t="e">
        <f>#REF!</f>
        <v>#REF!</v>
      </c>
      <c r="F4585">
        <v>6148</v>
      </c>
    </row>
    <row r="4586" spans="5:6" x14ac:dyDescent="0.2">
      <c r="E4586" t="e">
        <f>#REF!</f>
        <v>#REF!</v>
      </c>
      <c r="F4586">
        <v>6149</v>
      </c>
    </row>
    <row r="4587" spans="5:6" x14ac:dyDescent="0.2">
      <c r="E4587" t="e">
        <f>#REF!</f>
        <v>#REF!</v>
      </c>
      <c r="F4587">
        <v>6150</v>
      </c>
    </row>
    <row r="4588" spans="5:6" x14ac:dyDescent="0.2">
      <c r="E4588" t="e">
        <f>#REF!</f>
        <v>#REF!</v>
      </c>
      <c r="F4588">
        <v>6151</v>
      </c>
    </row>
    <row r="4589" spans="5:6" x14ac:dyDescent="0.2">
      <c r="E4589" t="e">
        <f>#REF!</f>
        <v>#REF!</v>
      </c>
      <c r="F4589">
        <v>6155</v>
      </c>
    </row>
    <row r="4590" spans="5:6" x14ac:dyDescent="0.2">
      <c r="E4590" t="e">
        <f>#REF!</f>
        <v>#REF!</v>
      </c>
      <c r="F4590">
        <v>6156</v>
      </c>
    </row>
    <row r="4591" spans="5:6" x14ac:dyDescent="0.2">
      <c r="E4591" t="e">
        <f>#REF!</f>
        <v>#REF!</v>
      </c>
      <c r="F4591">
        <v>6157</v>
      </c>
    </row>
    <row r="4592" spans="5:6" x14ac:dyDescent="0.2">
      <c r="E4592" t="e">
        <f>#REF!</f>
        <v>#REF!</v>
      </c>
      <c r="F4592">
        <v>6158</v>
      </c>
    </row>
    <row r="4593" spans="5:6" x14ac:dyDescent="0.2">
      <c r="E4593" t="e">
        <f>#REF!</f>
        <v>#REF!</v>
      </c>
      <c r="F4593">
        <v>6159</v>
      </c>
    </row>
    <row r="4594" spans="5:6" x14ac:dyDescent="0.2">
      <c r="E4594" t="e">
        <f>#REF!</f>
        <v>#REF!</v>
      </c>
      <c r="F4594">
        <v>6160</v>
      </c>
    </row>
    <row r="4595" spans="5:6" x14ac:dyDescent="0.2">
      <c r="E4595" t="e">
        <f>#REF!</f>
        <v>#REF!</v>
      </c>
      <c r="F4595">
        <v>6161</v>
      </c>
    </row>
    <row r="4596" spans="5:6" x14ac:dyDescent="0.2">
      <c r="E4596" t="e">
        <f>#REF!</f>
        <v>#REF!</v>
      </c>
      <c r="F4596">
        <v>6162</v>
      </c>
    </row>
    <row r="4597" spans="5:6" x14ac:dyDescent="0.2">
      <c r="E4597" t="e">
        <f>#REF!</f>
        <v>#REF!</v>
      </c>
      <c r="F4597">
        <v>6163</v>
      </c>
    </row>
    <row r="4598" spans="5:6" x14ac:dyDescent="0.2">
      <c r="E4598" t="e">
        <f>#REF!</f>
        <v>#REF!</v>
      </c>
      <c r="F4598">
        <v>6164</v>
      </c>
    </row>
    <row r="4599" spans="5:6" x14ac:dyDescent="0.2">
      <c r="E4599" t="e">
        <f>#REF!</f>
        <v>#REF!</v>
      </c>
      <c r="F4599">
        <v>6168</v>
      </c>
    </row>
    <row r="4600" spans="5:6" x14ac:dyDescent="0.2">
      <c r="E4600" t="e">
        <f>#REF!</f>
        <v>#REF!</v>
      </c>
      <c r="F4600">
        <v>6169</v>
      </c>
    </row>
    <row r="4601" spans="5:6" x14ac:dyDescent="0.2">
      <c r="E4601" t="e">
        <f>#REF!</f>
        <v>#REF!</v>
      </c>
      <c r="F4601">
        <v>6170</v>
      </c>
    </row>
    <row r="4602" spans="5:6" x14ac:dyDescent="0.2">
      <c r="E4602" t="e">
        <f>#REF!</f>
        <v>#REF!</v>
      </c>
      <c r="F4602">
        <v>6171</v>
      </c>
    </row>
    <row r="4603" spans="5:6" x14ac:dyDescent="0.2">
      <c r="E4603" t="e">
        <f>#REF!</f>
        <v>#REF!</v>
      </c>
      <c r="F4603">
        <v>6172</v>
      </c>
    </row>
    <row r="4604" spans="5:6" x14ac:dyDescent="0.2">
      <c r="E4604" t="e">
        <f>#REF!</f>
        <v>#REF!</v>
      </c>
      <c r="F4604">
        <v>6173</v>
      </c>
    </row>
    <row r="4605" spans="5:6" x14ac:dyDescent="0.2">
      <c r="E4605" t="e">
        <f>#REF!</f>
        <v>#REF!</v>
      </c>
      <c r="F4605">
        <v>6174</v>
      </c>
    </row>
    <row r="4606" spans="5:6" x14ac:dyDescent="0.2">
      <c r="E4606" t="e">
        <f>#REF!</f>
        <v>#REF!</v>
      </c>
      <c r="F4606">
        <v>6175</v>
      </c>
    </row>
    <row r="4607" spans="5:6" x14ac:dyDescent="0.2">
      <c r="E4607" t="e">
        <f>#REF!</f>
        <v>#REF!</v>
      </c>
      <c r="F4607">
        <v>6176</v>
      </c>
    </row>
    <row r="4608" spans="5:6" x14ac:dyDescent="0.2">
      <c r="E4608" t="e">
        <f>#REF!</f>
        <v>#REF!</v>
      </c>
      <c r="F4608">
        <v>6177</v>
      </c>
    </row>
    <row r="4609" spans="5:6" x14ac:dyDescent="0.2">
      <c r="E4609" t="e">
        <f>#REF!</f>
        <v>#REF!</v>
      </c>
      <c r="F4609">
        <v>6181</v>
      </c>
    </row>
    <row r="4610" spans="5:6" x14ac:dyDescent="0.2">
      <c r="E4610" t="e">
        <f>#REF!</f>
        <v>#REF!</v>
      </c>
      <c r="F4610">
        <v>6182</v>
      </c>
    </row>
    <row r="4611" spans="5:6" x14ac:dyDescent="0.2">
      <c r="E4611" t="e">
        <f>#REF!</f>
        <v>#REF!</v>
      </c>
      <c r="F4611">
        <v>6183</v>
      </c>
    </row>
    <row r="4612" spans="5:6" x14ac:dyDescent="0.2">
      <c r="E4612" t="e">
        <f>#REF!</f>
        <v>#REF!</v>
      </c>
      <c r="F4612">
        <v>6184</v>
      </c>
    </row>
    <row r="4613" spans="5:6" x14ac:dyDescent="0.2">
      <c r="E4613" t="e">
        <f>#REF!</f>
        <v>#REF!</v>
      </c>
      <c r="F4613">
        <v>6185</v>
      </c>
    </row>
    <row r="4614" spans="5:6" x14ac:dyDescent="0.2">
      <c r="E4614" t="e">
        <f>#REF!</f>
        <v>#REF!</v>
      </c>
      <c r="F4614">
        <v>6186</v>
      </c>
    </row>
    <row r="4615" spans="5:6" x14ac:dyDescent="0.2">
      <c r="E4615" t="e">
        <f>#REF!</f>
        <v>#REF!</v>
      </c>
      <c r="F4615">
        <v>6187</v>
      </c>
    </row>
    <row r="4616" spans="5:6" x14ac:dyDescent="0.2">
      <c r="E4616" t="e">
        <f>#REF!</f>
        <v>#REF!</v>
      </c>
      <c r="F4616">
        <v>6188</v>
      </c>
    </row>
    <row r="4617" spans="5:6" x14ac:dyDescent="0.2">
      <c r="E4617" t="e">
        <f>#REF!</f>
        <v>#REF!</v>
      </c>
      <c r="F4617">
        <v>6189</v>
      </c>
    </row>
    <row r="4618" spans="5:6" x14ac:dyDescent="0.2">
      <c r="E4618" t="e">
        <f>#REF!</f>
        <v>#REF!</v>
      </c>
      <c r="F4618">
        <v>6190</v>
      </c>
    </row>
    <row r="4619" spans="5:6" x14ac:dyDescent="0.2">
      <c r="E4619" t="e">
        <f>#REF!</f>
        <v>#REF!</v>
      </c>
      <c r="F4619">
        <v>6194</v>
      </c>
    </row>
    <row r="4620" spans="5:6" x14ac:dyDescent="0.2">
      <c r="E4620" t="e">
        <f>#REF!</f>
        <v>#REF!</v>
      </c>
      <c r="F4620">
        <v>6195</v>
      </c>
    </row>
    <row r="4621" spans="5:6" x14ac:dyDescent="0.2">
      <c r="E4621" t="e">
        <f>#REF!</f>
        <v>#REF!</v>
      </c>
      <c r="F4621">
        <v>6196</v>
      </c>
    </row>
    <row r="4622" spans="5:6" x14ac:dyDescent="0.2">
      <c r="E4622" t="e">
        <f>#REF!</f>
        <v>#REF!</v>
      </c>
      <c r="F4622">
        <v>6197</v>
      </c>
    </row>
    <row r="4623" spans="5:6" x14ac:dyDescent="0.2">
      <c r="E4623" t="e">
        <f>#REF!</f>
        <v>#REF!</v>
      </c>
      <c r="F4623">
        <v>6198</v>
      </c>
    </row>
    <row r="4624" spans="5:6" x14ac:dyDescent="0.2">
      <c r="E4624" t="e">
        <f>#REF!</f>
        <v>#REF!</v>
      </c>
      <c r="F4624">
        <v>6199</v>
      </c>
    </row>
    <row r="4625" spans="5:6" x14ac:dyDescent="0.2">
      <c r="E4625" t="e">
        <f>#REF!</f>
        <v>#REF!</v>
      </c>
      <c r="F4625">
        <v>6200</v>
      </c>
    </row>
    <row r="4626" spans="5:6" x14ac:dyDescent="0.2">
      <c r="E4626" t="e">
        <f>#REF!</f>
        <v>#REF!</v>
      </c>
      <c r="F4626">
        <v>6201</v>
      </c>
    </row>
    <row r="4627" spans="5:6" x14ac:dyDescent="0.2">
      <c r="E4627" t="e">
        <f>#REF!</f>
        <v>#REF!</v>
      </c>
      <c r="F4627">
        <v>6202</v>
      </c>
    </row>
    <row r="4628" spans="5:6" x14ac:dyDescent="0.2">
      <c r="E4628" t="e">
        <f>#REF!</f>
        <v>#REF!</v>
      </c>
      <c r="F4628">
        <v>6203</v>
      </c>
    </row>
    <row r="4629" spans="5:6" x14ac:dyDescent="0.2">
      <c r="E4629" t="e">
        <f>#REF!</f>
        <v>#REF!</v>
      </c>
      <c r="F4629">
        <v>6207</v>
      </c>
    </row>
    <row r="4630" spans="5:6" x14ac:dyDescent="0.2">
      <c r="E4630" t="e">
        <f>#REF!</f>
        <v>#REF!</v>
      </c>
      <c r="F4630">
        <v>6208</v>
      </c>
    </row>
    <row r="4631" spans="5:6" x14ac:dyDescent="0.2">
      <c r="E4631" t="e">
        <f>#REF!</f>
        <v>#REF!</v>
      </c>
      <c r="F4631">
        <v>6209</v>
      </c>
    </row>
    <row r="4632" spans="5:6" x14ac:dyDescent="0.2">
      <c r="E4632" t="e">
        <f>#REF!</f>
        <v>#REF!</v>
      </c>
      <c r="F4632">
        <v>6210</v>
      </c>
    </row>
    <row r="4633" spans="5:6" x14ac:dyDescent="0.2">
      <c r="E4633" t="e">
        <f>#REF!</f>
        <v>#REF!</v>
      </c>
      <c r="F4633">
        <v>6211</v>
      </c>
    </row>
    <row r="4634" spans="5:6" x14ac:dyDescent="0.2">
      <c r="E4634" t="e">
        <f>#REF!</f>
        <v>#REF!</v>
      </c>
      <c r="F4634">
        <v>6212</v>
      </c>
    </row>
    <row r="4635" spans="5:6" x14ac:dyDescent="0.2">
      <c r="E4635" t="e">
        <f>#REF!</f>
        <v>#REF!</v>
      </c>
      <c r="F4635">
        <v>6213</v>
      </c>
    </row>
    <row r="4636" spans="5:6" x14ac:dyDescent="0.2">
      <c r="E4636" t="e">
        <f>#REF!</f>
        <v>#REF!</v>
      </c>
      <c r="F4636">
        <v>6214</v>
      </c>
    </row>
    <row r="4637" spans="5:6" x14ac:dyDescent="0.2">
      <c r="E4637" t="e">
        <f>#REF!</f>
        <v>#REF!</v>
      </c>
      <c r="F4637">
        <v>6215</v>
      </c>
    </row>
    <row r="4638" spans="5:6" x14ac:dyDescent="0.2">
      <c r="E4638" t="e">
        <f>#REF!</f>
        <v>#REF!</v>
      </c>
      <c r="F4638">
        <v>6216</v>
      </c>
    </row>
    <row r="4639" spans="5:6" x14ac:dyDescent="0.2">
      <c r="E4639" t="e">
        <f>#REF!</f>
        <v>#REF!</v>
      </c>
      <c r="F4639">
        <v>6220</v>
      </c>
    </row>
    <row r="4640" spans="5:6" x14ac:dyDescent="0.2">
      <c r="E4640" t="e">
        <f>#REF!</f>
        <v>#REF!</v>
      </c>
      <c r="F4640">
        <v>6221</v>
      </c>
    </row>
    <row r="4641" spans="5:6" x14ac:dyDescent="0.2">
      <c r="E4641" t="e">
        <f>#REF!</f>
        <v>#REF!</v>
      </c>
      <c r="F4641">
        <v>6222</v>
      </c>
    </row>
    <row r="4642" spans="5:6" x14ac:dyDescent="0.2">
      <c r="E4642" t="e">
        <f>#REF!</f>
        <v>#REF!</v>
      </c>
      <c r="F4642">
        <v>6223</v>
      </c>
    </row>
    <row r="4643" spans="5:6" x14ac:dyDescent="0.2">
      <c r="E4643" t="e">
        <f>#REF!</f>
        <v>#REF!</v>
      </c>
      <c r="F4643">
        <v>6224</v>
      </c>
    </row>
    <row r="4644" spans="5:6" x14ac:dyDescent="0.2">
      <c r="E4644" t="e">
        <f>#REF!</f>
        <v>#REF!</v>
      </c>
      <c r="F4644">
        <v>6225</v>
      </c>
    </row>
    <row r="4645" spans="5:6" x14ac:dyDescent="0.2">
      <c r="E4645" t="e">
        <f>#REF!</f>
        <v>#REF!</v>
      </c>
      <c r="F4645">
        <v>6226</v>
      </c>
    </row>
    <row r="4646" spans="5:6" x14ac:dyDescent="0.2">
      <c r="E4646" t="e">
        <f>#REF!</f>
        <v>#REF!</v>
      </c>
      <c r="F4646">
        <v>6227</v>
      </c>
    </row>
    <row r="4647" spans="5:6" x14ac:dyDescent="0.2">
      <c r="E4647" t="e">
        <f>#REF!</f>
        <v>#REF!</v>
      </c>
      <c r="F4647">
        <v>6228</v>
      </c>
    </row>
    <row r="4648" spans="5:6" x14ac:dyDescent="0.2">
      <c r="E4648" t="e">
        <f>#REF!</f>
        <v>#REF!</v>
      </c>
      <c r="F4648">
        <v>6229</v>
      </c>
    </row>
    <row r="4649" spans="5:6" x14ac:dyDescent="0.2">
      <c r="E4649" t="e">
        <f>#REF!</f>
        <v>#REF!</v>
      </c>
      <c r="F4649">
        <v>6233</v>
      </c>
    </row>
    <row r="4650" spans="5:6" x14ac:dyDescent="0.2">
      <c r="E4650" t="e">
        <f>#REF!</f>
        <v>#REF!</v>
      </c>
      <c r="F4650">
        <v>6234</v>
      </c>
    </row>
    <row r="4651" spans="5:6" x14ac:dyDescent="0.2">
      <c r="E4651" t="e">
        <f>#REF!</f>
        <v>#REF!</v>
      </c>
      <c r="F4651">
        <v>6235</v>
      </c>
    </row>
    <row r="4652" spans="5:6" x14ac:dyDescent="0.2">
      <c r="E4652" t="e">
        <f>#REF!</f>
        <v>#REF!</v>
      </c>
      <c r="F4652">
        <v>6236</v>
      </c>
    </row>
    <row r="4653" spans="5:6" x14ac:dyDescent="0.2">
      <c r="E4653" t="e">
        <f>#REF!</f>
        <v>#REF!</v>
      </c>
      <c r="F4653">
        <v>6237</v>
      </c>
    </row>
    <row r="4654" spans="5:6" x14ac:dyDescent="0.2">
      <c r="E4654" t="e">
        <f>#REF!</f>
        <v>#REF!</v>
      </c>
      <c r="F4654">
        <v>6238</v>
      </c>
    </row>
    <row r="4655" spans="5:6" x14ac:dyDescent="0.2">
      <c r="E4655" t="e">
        <f>#REF!</f>
        <v>#REF!</v>
      </c>
      <c r="F4655">
        <v>6239</v>
      </c>
    </row>
    <row r="4656" spans="5:6" x14ac:dyDescent="0.2">
      <c r="E4656" t="e">
        <f>#REF!</f>
        <v>#REF!</v>
      </c>
      <c r="F4656">
        <v>6240</v>
      </c>
    </row>
    <row r="4657" spans="5:6" x14ac:dyDescent="0.2">
      <c r="E4657" t="e">
        <f>#REF!</f>
        <v>#REF!</v>
      </c>
      <c r="F4657">
        <v>6241</v>
      </c>
    </row>
    <row r="4658" spans="5:6" x14ac:dyDescent="0.2">
      <c r="E4658" t="e">
        <f>#REF!</f>
        <v>#REF!</v>
      </c>
      <c r="F4658">
        <v>6242</v>
      </c>
    </row>
    <row r="4659" spans="5:6" x14ac:dyDescent="0.2">
      <c r="E4659" t="e">
        <f>#REF!</f>
        <v>#REF!</v>
      </c>
      <c r="F4659">
        <v>6246</v>
      </c>
    </row>
    <row r="4660" spans="5:6" x14ac:dyDescent="0.2">
      <c r="E4660" t="e">
        <f>#REF!</f>
        <v>#REF!</v>
      </c>
      <c r="F4660">
        <v>6247</v>
      </c>
    </row>
    <row r="4661" spans="5:6" x14ac:dyDescent="0.2">
      <c r="E4661" t="e">
        <f>#REF!</f>
        <v>#REF!</v>
      </c>
      <c r="F4661">
        <v>6248</v>
      </c>
    </row>
    <row r="4662" spans="5:6" x14ac:dyDescent="0.2">
      <c r="E4662" t="e">
        <f>#REF!</f>
        <v>#REF!</v>
      </c>
      <c r="F4662">
        <v>6249</v>
      </c>
    </row>
    <row r="4663" spans="5:6" x14ac:dyDescent="0.2">
      <c r="E4663" t="e">
        <f>#REF!</f>
        <v>#REF!</v>
      </c>
      <c r="F4663">
        <v>6250</v>
      </c>
    </row>
    <row r="4664" spans="5:6" x14ac:dyDescent="0.2">
      <c r="E4664" t="e">
        <f>#REF!</f>
        <v>#REF!</v>
      </c>
      <c r="F4664">
        <v>6251</v>
      </c>
    </row>
    <row r="4665" spans="5:6" x14ac:dyDescent="0.2">
      <c r="E4665" t="e">
        <f>#REF!</f>
        <v>#REF!</v>
      </c>
      <c r="F4665">
        <v>6252</v>
      </c>
    </row>
    <row r="4666" spans="5:6" x14ac:dyDescent="0.2">
      <c r="E4666" t="e">
        <f>#REF!</f>
        <v>#REF!</v>
      </c>
      <c r="F4666">
        <v>6253</v>
      </c>
    </row>
    <row r="4667" spans="5:6" x14ac:dyDescent="0.2">
      <c r="E4667" t="e">
        <f>#REF!</f>
        <v>#REF!</v>
      </c>
      <c r="F4667">
        <v>6254</v>
      </c>
    </row>
    <row r="4668" spans="5:6" x14ac:dyDescent="0.2">
      <c r="E4668" t="e">
        <f>#REF!</f>
        <v>#REF!</v>
      </c>
      <c r="F4668">
        <v>6255</v>
      </c>
    </row>
    <row r="4669" spans="5:6" x14ac:dyDescent="0.2">
      <c r="E4669" t="e">
        <f>#REF!</f>
        <v>#REF!</v>
      </c>
      <c r="F4669">
        <v>6259</v>
      </c>
    </row>
    <row r="4670" spans="5:6" x14ac:dyDescent="0.2">
      <c r="E4670" t="e">
        <f>#REF!</f>
        <v>#REF!</v>
      </c>
      <c r="F4670">
        <v>6260</v>
      </c>
    </row>
    <row r="4671" spans="5:6" x14ac:dyDescent="0.2">
      <c r="E4671" t="e">
        <f>#REF!</f>
        <v>#REF!</v>
      </c>
      <c r="F4671">
        <v>6261</v>
      </c>
    </row>
    <row r="4672" spans="5:6" x14ac:dyDescent="0.2">
      <c r="E4672" t="e">
        <f>#REF!</f>
        <v>#REF!</v>
      </c>
      <c r="F4672">
        <v>6262</v>
      </c>
    </row>
    <row r="4673" spans="5:6" x14ac:dyDescent="0.2">
      <c r="E4673" t="e">
        <f>#REF!</f>
        <v>#REF!</v>
      </c>
      <c r="F4673">
        <v>6263</v>
      </c>
    </row>
    <row r="4674" spans="5:6" x14ac:dyDescent="0.2">
      <c r="E4674" t="e">
        <f>#REF!</f>
        <v>#REF!</v>
      </c>
      <c r="F4674">
        <v>6264</v>
      </c>
    </row>
    <row r="4675" spans="5:6" x14ac:dyDescent="0.2">
      <c r="E4675" t="e">
        <f>#REF!</f>
        <v>#REF!</v>
      </c>
      <c r="F4675">
        <v>6265</v>
      </c>
    </row>
    <row r="4676" spans="5:6" x14ac:dyDescent="0.2">
      <c r="E4676" t="e">
        <f>#REF!</f>
        <v>#REF!</v>
      </c>
      <c r="F4676">
        <v>6266</v>
      </c>
    </row>
    <row r="4677" spans="5:6" x14ac:dyDescent="0.2">
      <c r="E4677" t="e">
        <f>#REF!</f>
        <v>#REF!</v>
      </c>
      <c r="F4677">
        <v>6267</v>
      </c>
    </row>
    <row r="4678" spans="5:6" x14ac:dyDescent="0.2">
      <c r="E4678" t="e">
        <f>#REF!</f>
        <v>#REF!</v>
      </c>
      <c r="F4678">
        <v>6268</v>
      </c>
    </row>
    <row r="4679" spans="5:6" x14ac:dyDescent="0.2">
      <c r="E4679" t="e">
        <f>#REF!</f>
        <v>#REF!</v>
      </c>
      <c r="F4679">
        <v>6272</v>
      </c>
    </row>
    <row r="4680" spans="5:6" x14ac:dyDescent="0.2">
      <c r="E4680" t="e">
        <f>#REF!</f>
        <v>#REF!</v>
      </c>
      <c r="F4680">
        <v>6273</v>
      </c>
    </row>
    <row r="4681" spans="5:6" x14ac:dyDescent="0.2">
      <c r="E4681" t="e">
        <f>#REF!</f>
        <v>#REF!</v>
      </c>
      <c r="F4681">
        <v>6274</v>
      </c>
    </row>
    <row r="4682" spans="5:6" x14ac:dyDescent="0.2">
      <c r="E4682" t="e">
        <f>#REF!</f>
        <v>#REF!</v>
      </c>
      <c r="F4682">
        <v>6275</v>
      </c>
    </row>
    <row r="4683" spans="5:6" x14ac:dyDescent="0.2">
      <c r="E4683" t="e">
        <f>#REF!</f>
        <v>#REF!</v>
      </c>
      <c r="F4683">
        <v>6276</v>
      </c>
    </row>
    <row r="4684" spans="5:6" x14ac:dyDescent="0.2">
      <c r="E4684" t="e">
        <f>#REF!</f>
        <v>#REF!</v>
      </c>
      <c r="F4684">
        <v>6277</v>
      </c>
    </row>
    <row r="4685" spans="5:6" x14ac:dyDescent="0.2">
      <c r="E4685" t="e">
        <f>#REF!</f>
        <v>#REF!</v>
      </c>
      <c r="F4685">
        <v>6278</v>
      </c>
    </row>
    <row r="4686" spans="5:6" x14ac:dyDescent="0.2">
      <c r="E4686" t="e">
        <f>#REF!</f>
        <v>#REF!</v>
      </c>
      <c r="F4686">
        <v>6279</v>
      </c>
    </row>
    <row r="4687" spans="5:6" x14ac:dyDescent="0.2">
      <c r="E4687" t="e">
        <f>#REF!</f>
        <v>#REF!</v>
      </c>
      <c r="F4687">
        <v>6280</v>
      </c>
    </row>
    <row r="4688" spans="5:6" x14ac:dyDescent="0.2">
      <c r="E4688" t="e">
        <f>#REF!</f>
        <v>#REF!</v>
      </c>
      <c r="F4688">
        <v>6281</v>
      </c>
    </row>
    <row r="4689" spans="5:6" x14ac:dyDescent="0.2">
      <c r="E4689" t="e">
        <f>#REF!</f>
        <v>#REF!</v>
      </c>
      <c r="F4689">
        <v>6285</v>
      </c>
    </row>
    <row r="4690" spans="5:6" x14ac:dyDescent="0.2">
      <c r="E4690" t="e">
        <f>#REF!</f>
        <v>#REF!</v>
      </c>
      <c r="F4690">
        <v>6286</v>
      </c>
    </row>
    <row r="4691" spans="5:6" x14ac:dyDescent="0.2">
      <c r="E4691" t="e">
        <f>#REF!</f>
        <v>#REF!</v>
      </c>
      <c r="F4691">
        <v>6287</v>
      </c>
    </row>
    <row r="4692" spans="5:6" x14ac:dyDescent="0.2">
      <c r="E4692" t="e">
        <f>#REF!</f>
        <v>#REF!</v>
      </c>
      <c r="F4692">
        <v>6288</v>
      </c>
    </row>
    <row r="4693" spans="5:6" x14ac:dyDescent="0.2">
      <c r="E4693" t="e">
        <f>#REF!</f>
        <v>#REF!</v>
      </c>
      <c r="F4693">
        <v>6289</v>
      </c>
    </row>
    <row r="4694" spans="5:6" x14ac:dyDescent="0.2">
      <c r="E4694" t="e">
        <f>#REF!</f>
        <v>#REF!</v>
      </c>
      <c r="F4694">
        <v>6290</v>
      </c>
    </row>
    <row r="4695" spans="5:6" x14ac:dyDescent="0.2">
      <c r="E4695" t="e">
        <f>#REF!</f>
        <v>#REF!</v>
      </c>
      <c r="F4695">
        <v>6291</v>
      </c>
    </row>
    <row r="4696" spans="5:6" x14ac:dyDescent="0.2">
      <c r="E4696" t="e">
        <f>#REF!</f>
        <v>#REF!</v>
      </c>
      <c r="F4696">
        <v>6292</v>
      </c>
    </row>
    <row r="4697" spans="5:6" x14ac:dyDescent="0.2">
      <c r="E4697" t="e">
        <f>#REF!</f>
        <v>#REF!</v>
      </c>
      <c r="F4697">
        <v>6293</v>
      </c>
    </row>
    <row r="4698" spans="5:6" x14ac:dyDescent="0.2">
      <c r="E4698" t="e">
        <f>#REF!</f>
        <v>#REF!</v>
      </c>
      <c r="F4698">
        <v>6294</v>
      </c>
    </row>
    <row r="4699" spans="5:6" x14ac:dyDescent="0.2">
      <c r="E4699" t="e">
        <f>#REF!</f>
        <v>#REF!</v>
      </c>
      <c r="F4699">
        <v>6298</v>
      </c>
    </row>
    <row r="4700" spans="5:6" x14ac:dyDescent="0.2">
      <c r="E4700" t="e">
        <f>#REF!</f>
        <v>#REF!</v>
      </c>
      <c r="F4700">
        <v>6299</v>
      </c>
    </row>
    <row r="4701" spans="5:6" x14ac:dyDescent="0.2">
      <c r="E4701" t="e">
        <f>#REF!</f>
        <v>#REF!</v>
      </c>
      <c r="F4701">
        <v>6300</v>
      </c>
    </row>
    <row r="4702" spans="5:6" x14ac:dyDescent="0.2">
      <c r="E4702" t="e">
        <f>#REF!</f>
        <v>#REF!</v>
      </c>
      <c r="F4702">
        <v>6301</v>
      </c>
    </row>
    <row r="4703" spans="5:6" x14ac:dyDescent="0.2">
      <c r="E4703" t="e">
        <f>#REF!</f>
        <v>#REF!</v>
      </c>
      <c r="F4703">
        <v>6302</v>
      </c>
    </row>
    <row r="4704" spans="5:6" x14ac:dyDescent="0.2">
      <c r="E4704" t="e">
        <f>#REF!</f>
        <v>#REF!</v>
      </c>
      <c r="F4704">
        <v>6303</v>
      </c>
    </row>
    <row r="4705" spans="5:6" x14ac:dyDescent="0.2">
      <c r="E4705" t="e">
        <f>#REF!</f>
        <v>#REF!</v>
      </c>
      <c r="F4705">
        <v>6304</v>
      </c>
    </row>
    <row r="4706" spans="5:6" x14ac:dyDescent="0.2">
      <c r="E4706" t="e">
        <f>#REF!</f>
        <v>#REF!</v>
      </c>
      <c r="F4706">
        <v>6305</v>
      </c>
    </row>
    <row r="4707" spans="5:6" x14ac:dyDescent="0.2">
      <c r="E4707" t="e">
        <f>#REF!</f>
        <v>#REF!</v>
      </c>
      <c r="F4707">
        <v>6306</v>
      </c>
    </row>
    <row r="4708" spans="5:6" x14ac:dyDescent="0.2">
      <c r="E4708" t="e">
        <f>#REF!</f>
        <v>#REF!</v>
      </c>
      <c r="F4708">
        <v>6307</v>
      </c>
    </row>
    <row r="4709" spans="5:6" x14ac:dyDescent="0.2">
      <c r="E4709" t="e">
        <f>#REF!</f>
        <v>#REF!</v>
      </c>
      <c r="F4709">
        <v>6311</v>
      </c>
    </row>
    <row r="4710" spans="5:6" x14ac:dyDescent="0.2">
      <c r="E4710" t="e">
        <f>#REF!</f>
        <v>#REF!</v>
      </c>
      <c r="F4710">
        <v>6312</v>
      </c>
    </row>
    <row r="4711" spans="5:6" x14ac:dyDescent="0.2">
      <c r="E4711" t="e">
        <f>#REF!</f>
        <v>#REF!</v>
      </c>
      <c r="F4711">
        <v>6313</v>
      </c>
    </row>
    <row r="4712" spans="5:6" x14ac:dyDescent="0.2">
      <c r="E4712" t="e">
        <f>#REF!</f>
        <v>#REF!</v>
      </c>
      <c r="F4712">
        <v>6314</v>
      </c>
    </row>
    <row r="4713" spans="5:6" x14ac:dyDescent="0.2">
      <c r="E4713" t="e">
        <f>#REF!</f>
        <v>#REF!</v>
      </c>
      <c r="F4713">
        <v>6315</v>
      </c>
    </row>
    <row r="4714" spans="5:6" x14ac:dyDescent="0.2">
      <c r="E4714" t="e">
        <f>#REF!</f>
        <v>#REF!</v>
      </c>
      <c r="F4714">
        <v>6316</v>
      </c>
    </row>
    <row r="4715" spans="5:6" x14ac:dyDescent="0.2">
      <c r="E4715" t="e">
        <f>#REF!</f>
        <v>#REF!</v>
      </c>
      <c r="F4715">
        <v>6317</v>
      </c>
    </row>
    <row r="4716" spans="5:6" x14ac:dyDescent="0.2">
      <c r="E4716" t="e">
        <f>#REF!</f>
        <v>#REF!</v>
      </c>
      <c r="F4716">
        <v>6318</v>
      </c>
    </row>
    <row r="4717" spans="5:6" x14ac:dyDescent="0.2">
      <c r="E4717" t="e">
        <f>#REF!</f>
        <v>#REF!</v>
      </c>
      <c r="F4717">
        <v>6319</v>
      </c>
    </row>
    <row r="4718" spans="5:6" x14ac:dyDescent="0.2">
      <c r="E4718" t="e">
        <f>#REF!</f>
        <v>#REF!</v>
      </c>
      <c r="F4718">
        <v>6320</v>
      </c>
    </row>
    <row r="4719" spans="5:6" x14ac:dyDescent="0.2">
      <c r="E4719" t="e">
        <f>#REF!</f>
        <v>#REF!</v>
      </c>
      <c r="F4719">
        <v>6324</v>
      </c>
    </row>
    <row r="4720" spans="5:6" x14ac:dyDescent="0.2">
      <c r="E4720" t="e">
        <f>#REF!</f>
        <v>#REF!</v>
      </c>
      <c r="F4720">
        <v>6325</v>
      </c>
    </row>
    <row r="4721" spans="5:6" x14ac:dyDescent="0.2">
      <c r="E4721" t="e">
        <f>#REF!</f>
        <v>#REF!</v>
      </c>
      <c r="F4721">
        <v>6326</v>
      </c>
    </row>
    <row r="4722" spans="5:6" x14ac:dyDescent="0.2">
      <c r="E4722" t="e">
        <f>#REF!</f>
        <v>#REF!</v>
      </c>
      <c r="F4722">
        <v>6327</v>
      </c>
    </row>
    <row r="4723" spans="5:6" x14ac:dyDescent="0.2">
      <c r="E4723" t="e">
        <f>#REF!</f>
        <v>#REF!</v>
      </c>
      <c r="F4723">
        <v>6328</v>
      </c>
    </row>
    <row r="4724" spans="5:6" x14ac:dyDescent="0.2">
      <c r="E4724" t="e">
        <f>#REF!</f>
        <v>#REF!</v>
      </c>
      <c r="F4724">
        <v>6329</v>
      </c>
    </row>
    <row r="4725" spans="5:6" x14ac:dyDescent="0.2">
      <c r="E4725" t="e">
        <f>#REF!</f>
        <v>#REF!</v>
      </c>
      <c r="F4725">
        <v>6330</v>
      </c>
    </row>
    <row r="4726" spans="5:6" x14ac:dyDescent="0.2">
      <c r="E4726" t="e">
        <f>#REF!</f>
        <v>#REF!</v>
      </c>
      <c r="F4726">
        <v>6331</v>
      </c>
    </row>
    <row r="4727" spans="5:6" x14ac:dyDescent="0.2">
      <c r="E4727" t="e">
        <f>#REF!</f>
        <v>#REF!</v>
      </c>
      <c r="F4727">
        <v>6332</v>
      </c>
    </row>
    <row r="4728" spans="5:6" x14ac:dyDescent="0.2">
      <c r="E4728" t="e">
        <f>#REF!</f>
        <v>#REF!</v>
      </c>
      <c r="F4728">
        <v>6333</v>
      </c>
    </row>
    <row r="4729" spans="5:6" x14ac:dyDescent="0.2">
      <c r="E4729" t="e">
        <f>#REF!</f>
        <v>#REF!</v>
      </c>
      <c r="F4729">
        <v>6337</v>
      </c>
    </row>
    <row r="4730" spans="5:6" x14ac:dyDescent="0.2">
      <c r="E4730" t="e">
        <f>#REF!</f>
        <v>#REF!</v>
      </c>
      <c r="F4730">
        <v>6338</v>
      </c>
    </row>
    <row r="4731" spans="5:6" x14ac:dyDescent="0.2">
      <c r="E4731" t="e">
        <f>#REF!</f>
        <v>#REF!</v>
      </c>
      <c r="F4731">
        <v>6339</v>
      </c>
    </row>
    <row r="4732" spans="5:6" x14ac:dyDescent="0.2">
      <c r="E4732" t="e">
        <f>#REF!</f>
        <v>#REF!</v>
      </c>
      <c r="F4732">
        <v>6340</v>
      </c>
    </row>
    <row r="4733" spans="5:6" x14ac:dyDescent="0.2">
      <c r="E4733" t="e">
        <f>#REF!</f>
        <v>#REF!</v>
      </c>
      <c r="F4733">
        <v>6341</v>
      </c>
    </row>
    <row r="4734" spans="5:6" x14ac:dyDescent="0.2">
      <c r="E4734" t="e">
        <f>#REF!</f>
        <v>#REF!</v>
      </c>
      <c r="F4734">
        <v>6342</v>
      </c>
    </row>
    <row r="4735" spans="5:6" x14ac:dyDescent="0.2">
      <c r="E4735" t="e">
        <f>#REF!</f>
        <v>#REF!</v>
      </c>
      <c r="F4735">
        <v>6343</v>
      </c>
    </row>
    <row r="4736" spans="5:6" x14ac:dyDescent="0.2">
      <c r="E4736" t="e">
        <f>#REF!</f>
        <v>#REF!</v>
      </c>
      <c r="F4736">
        <v>6344</v>
      </c>
    </row>
    <row r="4737" spans="5:6" x14ac:dyDescent="0.2">
      <c r="E4737" t="e">
        <f>#REF!</f>
        <v>#REF!</v>
      </c>
      <c r="F4737">
        <v>6345</v>
      </c>
    </row>
    <row r="4738" spans="5:6" x14ac:dyDescent="0.2">
      <c r="E4738" t="e">
        <f>#REF!</f>
        <v>#REF!</v>
      </c>
      <c r="F4738">
        <v>6346</v>
      </c>
    </row>
    <row r="4739" spans="5:6" x14ac:dyDescent="0.2">
      <c r="E4739" t="e">
        <f>#REF!</f>
        <v>#REF!</v>
      </c>
      <c r="F4739">
        <v>6350</v>
      </c>
    </row>
    <row r="4740" spans="5:6" x14ac:dyDescent="0.2">
      <c r="E4740" t="e">
        <f>#REF!</f>
        <v>#REF!</v>
      </c>
      <c r="F4740">
        <v>6351</v>
      </c>
    </row>
    <row r="4741" spans="5:6" x14ac:dyDescent="0.2">
      <c r="E4741" t="e">
        <f>#REF!</f>
        <v>#REF!</v>
      </c>
      <c r="F4741">
        <v>6352</v>
      </c>
    </row>
    <row r="4742" spans="5:6" x14ac:dyDescent="0.2">
      <c r="E4742" t="e">
        <f>#REF!</f>
        <v>#REF!</v>
      </c>
      <c r="F4742">
        <v>6353</v>
      </c>
    </row>
    <row r="4743" spans="5:6" x14ac:dyDescent="0.2">
      <c r="E4743" t="e">
        <f>#REF!</f>
        <v>#REF!</v>
      </c>
      <c r="F4743">
        <v>6354</v>
      </c>
    </row>
    <row r="4744" spans="5:6" x14ac:dyDescent="0.2">
      <c r="E4744" t="e">
        <f>#REF!</f>
        <v>#REF!</v>
      </c>
      <c r="F4744">
        <v>6355</v>
      </c>
    </row>
    <row r="4745" spans="5:6" x14ac:dyDescent="0.2">
      <c r="E4745" t="e">
        <f>#REF!</f>
        <v>#REF!</v>
      </c>
      <c r="F4745">
        <v>6356</v>
      </c>
    </row>
    <row r="4746" spans="5:6" x14ac:dyDescent="0.2">
      <c r="E4746" t="e">
        <f>#REF!</f>
        <v>#REF!</v>
      </c>
      <c r="F4746">
        <v>6357</v>
      </c>
    </row>
    <row r="4747" spans="5:6" x14ac:dyDescent="0.2">
      <c r="E4747" t="e">
        <f>#REF!</f>
        <v>#REF!</v>
      </c>
      <c r="F4747">
        <v>6358</v>
      </c>
    </row>
    <row r="4748" spans="5:6" x14ac:dyDescent="0.2">
      <c r="E4748" t="e">
        <f>#REF!</f>
        <v>#REF!</v>
      </c>
      <c r="F4748">
        <v>6359</v>
      </c>
    </row>
    <row r="4749" spans="5:6" x14ac:dyDescent="0.2">
      <c r="E4749" t="e">
        <f>#REF!</f>
        <v>#REF!</v>
      </c>
      <c r="F4749">
        <v>6363</v>
      </c>
    </row>
    <row r="4750" spans="5:6" x14ac:dyDescent="0.2">
      <c r="E4750" t="e">
        <f>#REF!</f>
        <v>#REF!</v>
      </c>
      <c r="F4750">
        <v>6364</v>
      </c>
    </row>
    <row r="4751" spans="5:6" x14ac:dyDescent="0.2">
      <c r="E4751" t="e">
        <f>#REF!</f>
        <v>#REF!</v>
      </c>
      <c r="F4751">
        <v>6365</v>
      </c>
    </row>
    <row r="4752" spans="5:6" x14ac:dyDescent="0.2">
      <c r="E4752" t="e">
        <f>#REF!</f>
        <v>#REF!</v>
      </c>
      <c r="F4752">
        <v>6366</v>
      </c>
    </row>
    <row r="4753" spans="5:6" x14ac:dyDescent="0.2">
      <c r="E4753" t="e">
        <f>#REF!</f>
        <v>#REF!</v>
      </c>
      <c r="F4753">
        <v>6367</v>
      </c>
    </row>
    <row r="4754" spans="5:6" x14ac:dyDescent="0.2">
      <c r="E4754" t="e">
        <f>#REF!</f>
        <v>#REF!</v>
      </c>
      <c r="F4754">
        <v>6368</v>
      </c>
    </row>
    <row r="4755" spans="5:6" x14ac:dyDescent="0.2">
      <c r="E4755" t="e">
        <f>#REF!</f>
        <v>#REF!</v>
      </c>
      <c r="F4755">
        <v>6369</v>
      </c>
    </row>
    <row r="4756" spans="5:6" x14ac:dyDescent="0.2">
      <c r="E4756" t="e">
        <f>#REF!</f>
        <v>#REF!</v>
      </c>
      <c r="F4756">
        <v>6370</v>
      </c>
    </row>
    <row r="4757" spans="5:6" x14ac:dyDescent="0.2">
      <c r="E4757" t="e">
        <f>#REF!</f>
        <v>#REF!</v>
      </c>
      <c r="F4757">
        <v>6371</v>
      </c>
    </row>
    <row r="4758" spans="5:6" x14ac:dyDescent="0.2">
      <c r="E4758" t="e">
        <f>#REF!</f>
        <v>#REF!</v>
      </c>
      <c r="F4758">
        <v>6372</v>
      </c>
    </row>
    <row r="4759" spans="5:6" x14ac:dyDescent="0.2">
      <c r="E4759" t="e">
        <f>#REF!</f>
        <v>#REF!</v>
      </c>
      <c r="F4759">
        <v>6376</v>
      </c>
    </row>
    <row r="4760" spans="5:6" x14ac:dyDescent="0.2">
      <c r="E4760" t="e">
        <f>#REF!</f>
        <v>#REF!</v>
      </c>
      <c r="F4760">
        <v>6377</v>
      </c>
    </row>
    <row r="4761" spans="5:6" x14ac:dyDescent="0.2">
      <c r="E4761" t="e">
        <f>#REF!</f>
        <v>#REF!</v>
      </c>
      <c r="F4761">
        <v>6378</v>
      </c>
    </row>
    <row r="4762" spans="5:6" x14ac:dyDescent="0.2">
      <c r="E4762" t="e">
        <f>#REF!</f>
        <v>#REF!</v>
      </c>
      <c r="F4762">
        <v>6379</v>
      </c>
    </row>
    <row r="4763" spans="5:6" x14ac:dyDescent="0.2">
      <c r="E4763" t="e">
        <f>#REF!</f>
        <v>#REF!</v>
      </c>
      <c r="F4763">
        <v>6380</v>
      </c>
    </row>
    <row r="4764" spans="5:6" x14ac:dyDescent="0.2">
      <c r="E4764" t="e">
        <f>#REF!</f>
        <v>#REF!</v>
      </c>
      <c r="F4764">
        <v>6381</v>
      </c>
    </row>
    <row r="4765" spans="5:6" x14ac:dyDescent="0.2">
      <c r="E4765" t="e">
        <f>#REF!</f>
        <v>#REF!</v>
      </c>
      <c r="F4765">
        <v>6382</v>
      </c>
    </row>
    <row r="4766" spans="5:6" x14ac:dyDescent="0.2">
      <c r="E4766" t="e">
        <f>#REF!</f>
        <v>#REF!</v>
      </c>
      <c r="F4766">
        <v>6383</v>
      </c>
    </row>
    <row r="4767" spans="5:6" x14ac:dyDescent="0.2">
      <c r="E4767" t="e">
        <f>#REF!</f>
        <v>#REF!</v>
      </c>
      <c r="F4767">
        <v>6384</v>
      </c>
    </row>
    <row r="4768" spans="5:6" x14ac:dyDescent="0.2">
      <c r="E4768" t="e">
        <f>#REF!</f>
        <v>#REF!</v>
      </c>
      <c r="F4768">
        <v>6385</v>
      </c>
    </row>
    <row r="4769" spans="5:6" x14ac:dyDescent="0.2">
      <c r="E4769" t="e">
        <f>#REF!</f>
        <v>#REF!</v>
      </c>
      <c r="F4769">
        <v>6389</v>
      </c>
    </row>
    <row r="4770" spans="5:6" x14ac:dyDescent="0.2">
      <c r="E4770" t="e">
        <f>#REF!</f>
        <v>#REF!</v>
      </c>
      <c r="F4770">
        <v>6390</v>
      </c>
    </row>
    <row r="4771" spans="5:6" x14ac:dyDescent="0.2">
      <c r="E4771" t="e">
        <f>#REF!</f>
        <v>#REF!</v>
      </c>
      <c r="F4771">
        <v>6391</v>
      </c>
    </row>
    <row r="4772" spans="5:6" x14ac:dyDescent="0.2">
      <c r="E4772" t="e">
        <f>#REF!</f>
        <v>#REF!</v>
      </c>
      <c r="F4772">
        <v>6392</v>
      </c>
    </row>
    <row r="4773" spans="5:6" x14ac:dyDescent="0.2">
      <c r="E4773" t="e">
        <f>#REF!</f>
        <v>#REF!</v>
      </c>
      <c r="F4773">
        <v>6393</v>
      </c>
    </row>
    <row r="4774" spans="5:6" x14ac:dyDescent="0.2">
      <c r="E4774" t="e">
        <f>#REF!</f>
        <v>#REF!</v>
      </c>
      <c r="F4774">
        <v>6394</v>
      </c>
    </row>
    <row r="4775" spans="5:6" x14ac:dyDescent="0.2">
      <c r="E4775" t="e">
        <f>#REF!</f>
        <v>#REF!</v>
      </c>
      <c r="F4775">
        <v>6395</v>
      </c>
    </row>
    <row r="4776" spans="5:6" x14ac:dyDescent="0.2">
      <c r="E4776" t="e">
        <f>#REF!</f>
        <v>#REF!</v>
      </c>
      <c r="F4776">
        <v>6396</v>
      </c>
    </row>
    <row r="4777" spans="5:6" x14ac:dyDescent="0.2">
      <c r="E4777" t="e">
        <f>#REF!</f>
        <v>#REF!</v>
      </c>
      <c r="F4777">
        <v>6397</v>
      </c>
    </row>
    <row r="4778" spans="5:6" x14ac:dyDescent="0.2">
      <c r="E4778" t="e">
        <f>#REF!</f>
        <v>#REF!</v>
      </c>
      <c r="F4778">
        <v>6398</v>
      </c>
    </row>
    <row r="4779" spans="5:6" x14ac:dyDescent="0.2">
      <c r="E4779" t="e">
        <f>#REF!</f>
        <v>#REF!</v>
      </c>
      <c r="F4779">
        <v>6402</v>
      </c>
    </row>
    <row r="4780" spans="5:6" x14ac:dyDescent="0.2">
      <c r="E4780" t="e">
        <f>#REF!</f>
        <v>#REF!</v>
      </c>
      <c r="F4780">
        <v>6403</v>
      </c>
    </row>
    <row r="4781" spans="5:6" x14ac:dyDescent="0.2">
      <c r="E4781" t="e">
        <f>#REF!</f>
        <v>#REF!</v>
      </c>
      <c r="F4781">
        <v>6404</v>
      </c>
    </row>
    <row r="4782" spans="5:6" x14ac:dyDescent="0.2">
      <c r="E4782" t="e">
        <f>#REF!</f>
        <v>#REF!</v>
      </c>
      <c r="F4782">
        <v>6405</v>
      </c>
    </row>
    <row r="4783" spans="5:6" x14ac:dyDescent="0.2">
      <c r="E4783" t="e">
        <f>#REF!</f>
        <v>#REF!</v>
      </c>
      <c r="F4783">
        <v>6406</v>
      </c>
    </row>
    <row r="4784" spans="5:6" x14ac:dyDescent="0.2">
      <c r="E4784" t="e">
        <f>#REF!</f>
        <v>#REF!</v>
      </c>
      <c r="F4784">
        <v>6407</v>
      </c>
    </row>
    <row r="4785" spans="5:6" x14ac:dyDescent="0.2">
      <c r="E4785" t="e">
        <f>#REF!</f>
        <v>#REF!</v>
      </c>
      <c r="F4785">
        <v>6408</v>
      </c>
    </row>
    <row r="4786" spans="5:6" x14ac:dyDescent="0.2">
      <c r="E4786" t="e">
        <f>#REF!</f>
        <v>#REF!</v>
      </c>
      <c r="F4786">
        <v>6409</v>
      </c>
    </row>
    <row r="4787" spans="5:6" x14ac:dyDescent="0.2">
      <c r="E4787" t="e">
        <f>#REF!</f>
        <v>#REF!</v>
      </c>
      <c r="F4787">
        <v>6410</v>
      </c>
    </row>
    <row r="4788" spans="5:6" x14ac:dyDescent="0.2">
      <c r="E4788" t="e">
        <f>#REF!</f>
        <v>#REF!</v>
      </c>
      <c r="F4788">
        <v>6411</v>
      </c>
    </row>
    <row r="4789" spans="5:6" x14ac:dyDescent="0.2">
      <c r="E4789" t="e">
        <f>#REF!</f>
        <v>#REF!</v>
      </c>
      <c r="F4789">
        <v>6415</v>
      </c>
    </row>
    <row r="4790" spans="5:6" x14ac:dyDescent="0.2">
      <c r="E4790" t="e">
        <f>#REF!</f>
        <v>#REF!</v>
      </c>
      <c r="F4790">
        <v>6416</v>
      </c>
    </row>
    <row r="4791" spans="5:6" x14ac:dyDescent="0.2">
      <c r="E4791" t="e">
        <f>#REF!</f>
        <v>#REF!</v>
      </c>
      <c r="F4791">
        <v>6417</v>
      </c>
    </row>
    <row r="4792" spans="5:6" x14ac:dyDescent="0.2">
      <c r="E4792" t="e">
        <f>#REF!</f>
        <v>#REF!</v>
      </c>
      <c r="F4792">
        <v>6418</v>
      </c>
    </row>
    <row r="4793" spans="5:6" x14ac:dyDescent="0.2">
      <c r="E4793" t="e">
        <f>#REF!</f>
        <v>#REF!</v>
      </c>
      <c r="F4793">
        <v>6419</v>
      </c>
    </row>
    <row r="4794" spans="5:6" x14ac:dyDescent="0.2">
      <c r="E4794" t="e">
        <f>#REF!</f>
        <v>#REF!</v>
      </c>
      <c r="F4794">
        <v>6420</v>
      </c>
    </row>
    <row r="4795" spans="5:6" x14ac:dyDescent="0.2">
      <c r="E4795" t="e">
        <f>#REF!</f>
        <v>#REF!</v>
      </c>
      <c r="F4795">
        <v>6421</v>
      </c>
    </row>
    <row r="4796" spans="5:6" x14ac:dyDescent="0.2">
      <c r="E4796" t="e">
        <f>#REF!</f>
        <v>#REF!</v>
      </c>
      <c r="F4796">
        <v>6422</v>
      </c>
    </row>
    <row r="4797" spans="5:6" x14ac:dyDescent="0.2">
      <c r="E4797" t="e">
        <f>#REF!</f>
        <v>#REF!</v>
      </c>
      <c r="F4797">
        <v>6423</v>
      </c>
    </row>
    <row r="4798" spans="5:6" x14ac:dyDescent="0.2">
      <c r="E4798" t="e">
        <f>#REF!</f>
        <v>#REF!</v>
      </c>
      <c r="F4798">
        <v>6424</v>
      </c>
    </row>
    <row r="4799" spans="5:6" x14ac:dyDescent="0.2">
      <c r="E4799" t="e">
        <f>#REF!</f>
        <v>#REF!</v>
      </c>
      <c r="F4799">
        <v>6428</v>
      </c>
    </row>
    <row r="4800" spans="5:6" x14ac:dyDescent="0.2">
      <c r="E4800" t="e">
        <f>#REF!</f>
        <v>#REF!</v>
      </c>
      <c r="F4800">
        <v>6429</v>
      </c>
    </row>
    <row r="4801" spans="5:6" x14ac:dyDescent="0.2">
      <c r="E4801" t="e">
        <f>#REF!</f>
        <v>#REF!</v>
      </c>
      <c r="F4801">
        <v>6430</v>
      </c>
    </row>
    <row r="4802" spans="5:6" x14ac:dyDescent="0.2">
      <c r="E4802" t="e">
        <f>#REF!</f>
        <v>#REF!</v>
      </c>
      <c r="F4802">
        <v>6431</v>
      </c>
    </row>
    <row r="4803" spans="5:6" x14ac:dyDescent="0.2">
      <c r="E4803" t="e">
        <f>#REF!</f>
        <v>#REF!</v>
      </c>
      <c r="F4803">
        <v>6432</v>
      </c>
    </row>
    <row r="4804" spans="5:6" x14ac:dyDescent="0.2">
      <c r="E4804" t="e">
        <f>#REF!</f>
        <v>#REF!</v>
      </c>
      <c r="F4804">
        <v>6433</v>
      </c>
    </row>
    <row r="4805" spans="5:6" x14ac:dyDescent="0.2">
      <c r="E4805" t="e">
        <f>#REF!</f>
        <v>#REF!</v>
      </c>
      <c r="F4805">
        <v>6434</v>
      </c>
    </row>
    <row r="4806" spans="5:6" x14ac:dyDescent="0.2">
      <c r="E4806" t="e">
        <f>#REF!</f>
        <v>#REF!</v>
      </c>
      <c r="F4806">
        <v>6435</v>
      </c>
    </row>
    <row r="4807" spans="5:6" x14ac:dyDescent="0.2">
      <c r="E4807" t="e">
        <f>#REF!</f>
        <v>#REF!</v>
      </c>
      <c r="F4807">
        <v>6436</v>
      </c>
    </row>
    <row r="4808" spans="5:6" x14ac:dyDescent="0.2">
      <c r="E4808" t="e">
        <f>#REF!</f>
        <v>#REF!</v>
      </c>
      <c r="F4808">
        <v>6437</v>
      </c>
    </row>
    <row r="4809" spans="5:6" x14ac:dyDescent="0.2">
      <c r="E4809" t="e">
        <f>#REF!</f>
        <v>#REF!</v>
      </c>
      <c r="F4809">
        <v>6441</v>
      </c>
    </row>
    <row r="4810" spans="5:6" x14ac:dyDescent="0.2">
      <c r="E4810" t="e">
        <f>#REF!</f>
        <v>#REF!</v>
      </c>
      <c r="F4810">
        <v>6442</v>
      </c>
    </row>
    <row r="4811" spans="5:6" x14ac:dyDescent="0.2">
      <c r="E4811" t="e">
        <f>#REF!</f>
        <v>#REF!</v>
      </c>
      <c r="F4811">
        <v>6443</v>
      </c>
    </row>
    <row r="4812" spans="5:6" x14ac:dyDescent="0.2">
      <c r="E4812" t="e">
        <f>#REF!</f>
        <v>#REF!</v>
      </c>
      <c r="F4812">
        <v>6444</v>
      </c>
    </row>
    <row r="4813" spans="5:6" x14ac:dyDescent="0.2">
      <c r="E4813" t="e">
        <f>#REF!</f>
        <v>#REF!</v>
      </c>
      <c r="F4813">
        <v>6445</v>
      </c>
    </row>
    <row r="4814" spans="5:6" x14ac:dyDescent="0.2">
      <c r="E4814" t="e">
        <f>#REF!</f>
        <v>#REF!</v>
      </c>
      <c r="F4814">
        <v>6446</v>
      </c>
    </row>
    <row r="4815" spans="5:6" x14ac:dyDescent="0.2">
      <c r="E4815" t="e">
        <f>#REF!</f>
        <v>#REF!</v>
      </c>
      <c r="F4815">
        <v>6447</v>
      </c>
    </row>
    <row r="4816" spans="5:6" x14ac:dyDescent="0.2">
      <c r="E4816" t="e">
        <f>#REF!</f>
        <v>#REF!</v>
      </c>
      <c r="F4816">
        <v>6448</v>
      </c>
    </row>
    <row r="4817" spans="5:6" x14ac:dyDescent="0.2">
      <c r="E4817" t="e">
        <f>#REF!</f>
        <v>#REF!</v>
      </c>
      <c r="F4817">
        <v>6449</v>
      </c>
    </row>
    <row r="4818" spans="5:6" x14ac:dyDescent="0.2">
      <c r="E4818" t="e">
        <f>#REF!</f>
        <v>#REF!</v>
      </c>
      <c r="F4818">
        <v>6450</v>
      </c>
    </row>
    <row r="4819" spans="5:6" x14ac:dyDescent="0.2">
      <c r="E4819" t="e">
        <f>#REF!</f>
        <v>#REF!</v>
      </c>
      <c r="F4819">
        <v>6454</v>
      </c>
    </row>
    <row r="4820" spans="5:6" x14ac:dyDescent="0.2">
      <c r="E4820" t="e">
        <f>#REF!</f>
        <v>#REF!</v>
      </c>
      <c r="F4820">
        <v>6455</v>
      </c>
    </row>
    <row r="4821" spans="5:6" x14ac:dyDescent="0.2">
      <c r="E4821" t="e">
        <f>#REF!</f>
        <v>#REF!</v>
      </c>
      <c r="F4821">
        <v>6456</v>
      </c>
    </row>
    <row r="4822" spans="5:6" x14ac:dyDescent="0.2">
      <c r="E4822" t="e">
        <f>#REF!</f>
        <v>#REF!</v>
      </c>
      <c r="F4822">
        <v>6457</v>
      </c>
    </row>
    <row r="4823" spans="5:6" x14ac:dyDescent="0.2">
      <c r="E4823" t="e">
        <f>#REF!</f>
        <v>#REF!</v>
      </c>
      <c r="F4823">
        <v>6458</v>
      </c>
    </row>
    <row r="4824" spans="5:6" x14ac:dyDescent="0.2">
      <c r="E4824" t="e">
        <f>#REF!</f>
        <v>#REF!</v>
      </c>
      <c r="F4824">
        <v>6459</v>
      </c>
    </row>
    <row r="4825" spans="5:6" x14ac:dyDescent="0.2">
      <c r="E4825" t="e">
        <f>#REF!</f>
        <v>#REF!</v>
      </c>
      <c r="F4825">
        <v>6460</v>
      </c>
    </row>
    <row r="4826" spans="5:6" x14ac:dyDescent="0.2">
      <c r="E4826" t="e">
        <f>#REF!</f>
        <v>#REF!</v>
      </c>
      <c r="F4826">
        <v>6461</v>
      </c>
    </row>
    <row r="4827" spans="5:6" x14ac:dyDescent="0.2">
      <c r="E4827" t="e">
        <f>#REF!</f>
        <v>#REF!</v>
      </c>
      <c r="F4827">
        <v>6462</v>
      </c>
    </row>
    <row r="4828" spans="5:6" x14ac:dyDescent="0.2">
      <c r="E4828" t="e">
        <f>#REF!</f>
        <v>#REF!</v>
      </c>
      <c r="F4828">
        <v>6463</v>
      </c>
    </row>
    <row r="4829" spans="5:6" x14ac:dyDescent="0.2">
      <c r="E4829" t="e">
        <f>#REF!</f>
        <v>#REF!</v>
      </c>
      <c r="F4829">
        <v>6467</v>
      </c>
    </row>
    <row r="4830" spans="5:6" x14ac:dyDescent="0.2">
      <c r="E4830" t="e">
        <f>#REF!</f>
        <v>#REF!</v>
      </c>
      <c r="F4830">
        <v>6468</v>
      </c>
    </row>
    <row r="4831" spans="5:6" x14ac:dyDescent="0.2">
      <c r="E4831" t="e">
        <f>#REF!</f>
        <v>#REF!</v>
      </c>
      <c r="F4831">
        <v>6469</v>
      </c>
    </row>
    <row r="4832" spans="5:6" x14ac:dyDescent="0.2">
      <c r="E4832" t="e">
        <f>#REF!</f>
        <v>#REF!</v>
      </c>
      <c r="F4832">
        <v>6470</v>
      </c>
    </row>
    <row r="4833" spans="5:6" x14ac:dyDescent="0.2">
      <c r="E4833" t="e">
        <f>#REF!</f>
        <v>#REF!</v>
      </c>
      <c r="F4833">
        <v>6471</v>
      </c>
    </row>
    <row r="4834" spans="5:6" x14ac:dyDescent="0.2">
      <c r="E4834" t="e">
        <f>#REF!</f>
        <v>#REF!</v>
      </c>
      <c r="F4834">
        <v>6472</v>
      </c>
    </row>
    <row r="4835" spans="5:6" x14ac:dyDescent="0.2">
      <c r="E4835" t="e">
        <f>#REF!</f>
        <v>#REF!</v>
      </c>
      <c r="F4835">
        <v>6473</v>
      </c>
    </row>
    <row r="4836" spans="5:6" x14ac:dyDescent="0.2">
      <c r="E4836" t="e">
        <f>#REF!</f>
        <v>#REF!</v>
      </c>
      <c r="F4836">
        <v>6474</v>
      </c>
    </row>
    <row r="4837" spans="5:6" x14ac:dyDescent="0.2">
      <c r="E4837" t="e">
        <f>#REF!</f>
        <v>#REF!</v>
      </c>
      <c r="F4837">
        <v>6475</v>
      </c>
    </row>
    <row r="4838" spans="5:6" x14ac:dyDescent="0.2">
      <c r="E4838" t="e">
        <f>#REF!</f>
        <v>#REF!</v>
      </c>
      <c r="F4838">
        <v>6476</v>
      </c>
    </row>
    <row r="4839" spans="5:6" x14ac:dyDescent="0.2">
      <c r="E4839" t="e">
        <f>#REF!</f>
        <v>#REF!</v>
      </c>
      <c r="F4839">
        <v>6480</v>
      </c>
    </row>
    <row r="4840" spans="5:6" x14ac:dyDescent="0.2">
      <c r="E4840" t="e">
        <f>#REF!</f>
        <v>#REF!</v>
      </c>
      <c r="F4840">
        <v>6481</v>
      </c>
    </row>
    <row r="4841" spans="5:6" x14ac:dyDescent="0.2">
      <c r="E4841" t="e">
        <f>#REF!</f>
        <v>#REF!</v>
      </c>
      <c r="F4841">
        <v>6482</v>
      </c>
    </row>
    <row r="4842" spans="5:6" x14ac:dyDescent="0.2">
      <c r="E4842" t="e">
        <f>#REF!</f>
        <v>#REF!</v>
      </c>
      <c r="F4842">
        <v>6483</v>
      </c>
    </row>
    <row r="4843" spans="5:6" x14ac:dyDescent="0.2">
      <c r="E4843" t="e">
        <f>#REF!</f>
        <v>#REF!</v>
      </c>
      <c r="F4843">
        <v>6484</v>
      </c>
    </row>
    <row r="4844" spans="5:6" x14ac:dyDescent="0.2">
      <c r="E4844" t="e">
        <f>#REF!</f>
        <v>#REF!</v>
      </c>
      <c r="F4844">
        <v>6485</v>
      </c>
    </row>
    <row r="4845" spans="5:6" x14ac:dyDescent="0.2">
      <c r="E4845" t="e">
        <f>#REF!</f>
        <v>#REF!</v>
      </c>
      <c r="F4845">
        <v>6486</v>
      </c>
    </row>
    <row r="4846" spans="5:6" x14ac:dyDescent="0.2">
      <c r="E4846" t="e">
        <f>#REF!</f>
        <v>#REF!</v>
      </c>
      <c r="F4846">
        <v>6487</v>
      </c>
    </row>
    <row r="4847" spans="5:6" x14ac:dyDescent="0.2">
      <c r="E4847" t="e">
        <f>#REF!</f>
        <v>#REF!</v>
      </c>
      <c r="F4847">
        <v>6488</v>
      </c>
    </row>
    <row r="4848" spans="5:6" x14ac:dyDescent="0.2">
      <c r="E4848" t="e">
        <f>#REF!</f>
        <v>#REF!</v>
      </c>
      <c r="F4848">
        <v>6489</v>
      </c>
    </row>
    <row r="4849" spans="5:6" x14ac:dyDescent="0.2">
      <c r="E4849" t="e">
        <f>#REF!</f>
        <v>#REF!</v>
      </c>
      <c r="F4849">
        <v>6493</v>
      </c>
    </row>
    <row r="4850" spans="5:6" x14ac:dyDescent="0.2">
      <c r="E4850" t="e">
        <f>#REF!</f>
        <v>#REF!</v>
      </c>
      <c r="F4850">
        <v>6494</v>
      </c>
    </row>
    <row r="4851" spans="5:6" x14ac:dyDescent="0.2">
      <c r="E4851" t="e">
        <f>#REF!</f>
        <v>#REF!</v>
      </c>
      <c r="F4851">
        <v>6495</v>
      </c>
    </row>
    <row r="4852" spans="5:6" x14ac:dyDescent="0.2">
      <c r="E4852" t="e">
        <f>#REF!</f>
        <v>#REF!</v>
      </c>
      <c r="F4852">
        <v>6496</v>
      </c>
    </row>
    <row r="4853" spans="5:6" x14ac:dyDescent="0.2">
      <c r="E4853" t="e">
        <f>#REF!</f>
        <v>#REF!</v>
      </c>
      <c r="F4853">
        <v>6497</v>
      </c>
    </row>
    <row r="4854" spans="5:6" x14ac:dyDescent="0.2">
      <c r="E4854" t="e">
        <f>#REF!</f>
        <v>#REF!</v>
      </c>
      <c r="F4854">
        <v>6498</v>
      </c>
    </row>
    <row r="4855" spans="5:6" x14ac:dyDescent="0.2">
      <c r="E4855" t="e">
        <f>#REF!</f>
        <v>#REF!</v>
      </c>
      <c r="F4855">
        <v>6499</v>
      </c>
    </row>
    <row r="4856" spans="5:6" x14ac:dyDescent="0.2">
      <c r="E4856" t="e">
        <f>#REF!</f>
        <v>#REF!</v>
      </c>
      <c r="F4856">
        <v>6500</v>
      </c>
    </row>
    <row r="4857" spans="5:6" x14ac:dyDescent="0.2">
      <c r="E4857" t="e">
        <f>#REF!</f>
        <v>#REF!</v>
      </c>
      <c r="F4857">
        <v>6501</v>
      </c>
    </row>
    <row r="4858" spans="5:6" x14ac:dyDescent="0.2">
      <c r="E4858" t="e">
        <f>#REF!</f>
        <v>#REF!</v>
      </c>
      <c r="F4858">
        <v>6502</v>
      </c>
    </row>
    <row r="4859" spans="5:6" x14ac:dyDescent="0.2">
      <c r="E4859" t="e">
        <f>#REF!</f>
        <v>#REF!</v>
      </c>
      <c r="F4859">
        <v>6506</v>
      </c>
    </row>
    <row r="4860" spans="5:6" x14ac:dyDescent="0.2">
      <c r="E4860" t="e">
        <f>#REF!</f>
        <v>#REF!</v>
      </c>
      <c r="F4860">
        <v>6507</v>
      </c>
    </row>
    <row r="4861" spans="5:6" x14ac:dyDescent="0.2">
      <c r="E4861" t="e">
        <f>#REF!</f>
        <v>#REF!</v>
      </c>
      <c r="F4861">
        <v>6508</v>
      </c>
    </row>
    <row r="4862" spans="5:6" x14ac:dyDescent="0.2">
      <c r="E4862" t="e">
        <f>#REF!</f>
        <v>#REF!</v>
      </c>
      <c r="F4862">
        <v>6509</v>
      </c>
    </row>
    <row r="4863" spans="5:6" x14ac:dyDescent="0.2">
      <c r="E4863" t="e">
        <f>#REF!</f>
        <v>#REF!</v>
      </c>
      <c r="F4863">
        <v>6510</v>
      </c>
    </row>
    <row r="4864" spans="5:6" x14ac:dyDescent="0.2">
      <c r="E4864" t="e">
        <f>#REF!</f>
        <v>#REF!</v>
      </c>
      <c r="F4864">
        <v>6511</v>
      </c>
    </row>
    <row r="4865" spans="5:6" x14ac:dyDescent="0.2">
      <c r="E4865" t="e">
        <f>#REF!</f>
        <v>#REF!</v>
      </c>
      <c r="F4865">
        <v>6512</v>
      </c>
    </row>
    <row r="4866" spans="5:6" x14ac:dyDescent="0.2">
      <c r="E4866" t="e">
        <f>#REF!</f>
        <v>#REF!</v>
      </c>
      <c r="F4866">
        <v>6513</v>
      </c>
    </row>
    <row r="4867" spans="5:6" x14ac:dyDescent="0.2">
      <c r="E4867" t="e">
        <f>#REF!</f>
        <v>#REF!</v>
      </c>
      <c r="F4867">
        <v>6514</v>
      </c>
    </row>
    <row r="4868" spans="5:6" x14ac:dyDescent="0.2">
      <c r="E4868" t="e">
        <f>#REF!</f>
        <v>#REF!</v>
      </c>
      <c r="F4868">
        <v>6515</v>
      </c>
    </row>
    <row r="4869" spans="5:6" x14ac:dyDescent="0.2">
      <c r="E4869" t="e">
        <f>#REF!</f>
        <v>#REF!</v>
      </c>
      <c r="F4869">
        <v>6519</v>
      </c>
    </row>
    <row r="4870" spans="5:6" x14ac:dyDescent="0.2">
      <c r="E4870" t="e">
        <f>#REF!</f>
        <v>#REF!</v>
      </c>
      <c r="F4870">
        <v>6520</v>
      </c>
    </row>
    <row r="4871" spans="5:6" x14ac:dyDescent="0.2">
      <c r="E4871" t="e">
        <f>#REF!</f>
        <v>#REF!</v>
      </c>
      <c r="F4871">
        <v>6521</v>
      </c>
    </row>
    <row r="4872" spans="5:6" x14ac:dyDescent="0.2">
      <c r="E4872" t="e">
        <f>#REF!</f>
        <v>#REF!</v>
      </c>
      <c r="F4872">
        <v>6522</v>
      </c>
    </row>
    <row r="4873" spans="5:6" x14ac:dyDescent="0.2">
      <c r="E4873" t="e">
        <f>#REF!</f>
        <v>#REF!</v>
      </c>
      <c r="F4873">
        <v>6523</v>
      </c>
    </row>
    <row r="4874" spans="5:6" x14ac:dyDescent="0.2">
      <c r="E4874" t="e">
        <f>#REF!</f>
        <v>#REF!</v>
      </c>
      <c r="F4874">
        <v>6524</v>
      </c>
    </row>
    <row r="4875" spans="5:6" x14ac:dyDescent="0.2">
      <c r="E4875" t="e">
        <f>#REF!</f>
        <v>#REF!</v>
      </c>
      <c r="F4875">
        <v>6525</v>
      </c>
    </row>
    <row r="4876" spans="5:6" x14ac:dyDescent="0.2">
      <c r="E4876" t="e">
        <f>#REF!</f>
        <v>#REF!</v>
      </c>
      <c r="F4876">
        <v>6526</v>
      </c>
    </row>
    <row r="4877" spans="5:6" x14ac:dyDescent="0.2">
      <c r="E4877" t="e">
        <f>#REF!</f>
        <v>#REF!</v>
      </c>
      <c r="F4877">
        <v>6527</v>
      </c>
    </row>
    <row r="4878" spans="5:6" x14ac:dyDescent="0.2">
      <c r="E4878" t="e">
        <f>#REF!</f>
        <v>#REF!</v>
      </c>
      <c r="F4878">
        <v>6528</v>
      </c>
    </row>
    <row r="4879" spans="5:6" x14ac:dyDescent="0.2">
      <c r="E4879" t="e">
        <f>#REF!</f>
        <v>#REF!</v>
      </c>
      <c r="F4879">
        <v>6532</v>
      </c>
    </row>
    <row r="4880" spans="5:6" x14ac:dyDescent="0.2">
      <c r="E4880" t="e">
        <f>#REF!</f>
        <v>#REF!</v>
      </c>
      <c r="F4880">
        <v>6533</v>
      </c>
    </row>
    <row r="4881" spans="5:6" x14ac:dyDescent="0.2">
      <c r="E4881" t="e">
        <f>#REF!</f>
        <v>#REF!</v>
      </c>
      <c r="F4881">
        <v>6534</v>
      </c>
    </row>
    <row r="4882" spans="5:6" x14ac:dyDescent="0.2">
      <c r="E4882" t="e">
        <f>#REF!</f>
        <v>#REF!</v>
      </c>
      <c r="F4882">
        <v>6535</v>
      </c>
    </row>
    <row r="4883" spans="5:6" x14ac:dyDescent="0.2">
      <c r="E4883" t="e">
        <f>#REF!</f>
        <v>#REF!</v>
      </c>
      <c r="F4883">
        <v>6536</v>
      </c>
    </row>
    <row r="4884" spans="5:6" x14ac:dyDescent="0.2">
      <c r="E4884" t="e">
        <f>#REF!</f>
        <v>#REF!</v>
      </c>
      <c r="F4884">
        <v>6537</v>
      </c>
    </row>
    <row r="4885" spans="5:6" x14ac:dyDescent="0.2">
      <c r="E4885" t="e">
        <f>#REF!</f>
        <v>#REF!</v>
      </c>
      <c r="F4885">
        <v>6538</v>
      </c>
    </row>
    <row r="4886" spans="5:6" x14ac:dyDescent="0.2">
      <c r="E4886" t="e">
        <f>#REF!</f>
        <v>#REF!</v>
      </c>
      <c r="F4886">
        <v>6539</v>
      </c>
    </row>
    <row r="4887" spans="5:6" x14ac:dyDescent="0.2">
      <c r="E4887" t="e">
        <f>#REF!</f>
        <v>#REF!</v>
      </c>
      <c r="F4887">
        <v>6540</v>
      </c>
    </row>
    <row r="4888" spans="5:6" x14ac:dyDescent="0.2">
      <c r="E4888" t="e">
        <f>#REF!</f>
        <v>#REF!</v>
      </c>
      <c r="F4888">
        <v>6541</v>
      </c>
    </row>
    <row r="4889" spans="5:6" x14ac:dyDescent="0.2">
      <c r="E4889" t="e">
        <f>#REF!</f>
        <v>#REF!</v>
      </c>
      <c r="F4889">
        <v>6545</v>
      </c>
    </row>
    <row r="4890" spans="5:6" x14ac:dyDescent="0.2">
      <c r="E4890" t="e">
        <f>#REF!</f>
        <v>#REF!</v>
      </c>
      <c r="F4890">
        <v>6546</v>
      </c>
    </row>
    <row r="4891" spans="5:6" x14ac:dyDescent="0.2">
      <c r="E4891" t="e">
        <f>#REF!</f>
        <v>#REF!</v>
      </c>
      <c r="F4891">
        <v>6547</v>
      </c>
    </row>
    <row r="4892" spans="5:6" x14ac:dyDescent="0.2">
      <c r="E4892" t="e">
        <f>#REF!</f>
        <v>#REF!</v>
      </c>
      <c r="F4892">
        <v>6548</v>
      </c>
    </row>
    <row r="4893" spans="5:6" x14ac:dyDescent="0.2">
      <c r="E4893" t="e">
        <f>#REF!</f>
        <v>#REF!</v>
      </c>
      <c r="F4893">
        <v>6549</v>
      </c>
    </row>
    <row r="4894" spans="5:6" x14ac:dyDescent="0.2">
      <c r="E4894" t="e">
        <f>#REF!</f>
        <v>#REF!</v>
      </c>
      <c r="F4894">
        <v>6550</v>
      </c>
    </row>
    <row r="4895" spans="5:6" x14ac:dyDescent="0.2">
      <c r="E4895" t="e">
        <f>#REF!</f>
        <v>#REF!</v>
      </c>
      <c r="F4895">
        <v>6551</v>
      </c>
    </row>
    <row r="4896" spans="5:6" x14ac:dyDescent="0.2">
      <c r="E4896" t="e">
        <f>#REF!</f>
        <v>#REF!</v>
      </c>
      <c r="F4896">
        <v>6552</v>
      </c>
    </row>
    <row r="4897" spans="5:6" x14ac:dyDescent="0.2">
      <c r="E4897" t="e">
        <f>#REF!</f>
        <v>#REF!</v>
      </c>
      <c r="F4897">
        <v>6553</v>
      </c>
    </row>
    <row r="4898" spans="5:6" x14ac:dyDescent="0.2">
      <c r="E4898" t="e">
        <f>#REF!</f>
        <v>#REF!</v>
      </c>
      <c r="F4898">
        <v>6554</v>
      </c>
    </row>
    <row r="4899" spans="5:6" x14ac:dyDescent="0.2">
      <c r="E4899" t="e">
        <f>#REF!</f>
        <v>#REF!</v>
      </c>
      <c r="F4899">
        <v>6558</v>
      </c>
    </row>
    <row r="4900" spans="5:6" x14ac:dyDescent="0.2">
      <c r="E4900" t="e">
        <f>#REF!</f>
        <v>#REF!</v>
      </c>
      <c r="F4900">
        <v>6559</v>
      </c>
    </row>
    <row r="4901" spans="5:6" x14ac:dyDescent="0.2">
      <c r="E4901" t="e">
        <f>#REF!</f>
        <v>#REF!</v>
      </c>
      <c r="F4901">
        <v>6560</v>
      </c>
    </row>
    <row r="4902" spans="5:6" x14ac:dyDescent="0.2">
      <c r="E4902" t="e">
        <f>#REF!</f>
        <v>#REF!</v>
      </c>
      <c r="F4902">
        <v>6561</v>
      </c>
    </row>
    <row r="4903" spans="5:6" x14ac:dyDescent="0.2">
      <c r="E4903" t="e">
        <f>#REF!</f>
        <v>#REF!</v>
      </c>
      <c r="F4903">
        <v>6562</v>
      </c>
    </row>
    <row r="4904" spans="5:6" x14ac:dyDescent="0.2">
      <c r="E4904" t="e">
        <f>#REF!</f>
        <v>#REF!</v>
      </c>
      <c r="F4904">
        <v>6563</v>
      </c>
    </row>
    <row r="4905" spans="5:6" x14ac:dyDescent="0.2">
      <c r="E4905" t="e">
        <f>#REF!</f>
        <v>#REF!</v>
      </c>
      <c r="F4905">
        <v>6564</v>
      </c>
    </row>
    <row r="4906" spans="5:6" x14ac:dyDescent="0.2">
      <c r="E4906" t="e">
        <f>#REF!</f>
        <v>#REF!</v>
      </c>
      <c r="F4906">
        <v>6565</v>
      </c>
    </row>
    <row r="4907" spans="5:6" x14ac:dyDescent="0.2">
      <c r="E4907" t="e">
        <f>#REF!</f>
        <v>#REF!</v>
      </c>
      <c r="F4907">
        <v>6566</v>
      </c>
    </row>
    <row r="4908" spans="5:6" x14ac:dyDescent="0.2">
      <c r="E4908" t="e">
        <f>#REF!</f>
        <v>#REF!</v>
      </c>
      <c r="F4908">
        <v>6567</v>
      </c>
    </row>
    <row r="4909" spans="5:6" x14ac:dyDescent="0.2">
      <c r="E4909" t="e">
        <f>#REF!</f>
        <v>#REF!</v>
      </c>
      <c r="F4909">
        <v>6571</v>
      </c>
    </row>
    <row r="4910" spans="5:6" x14ac:dyDescent="0.2">
      <c r="E4910" t="e">
        <f>#REF!</f>
        <v>#REF!</v>
      </c>
      <c r="F4910">
        <v>6572</v>
      </c>
    </row>
    <row r="4911" spans="5:6" x14ac:dyDescent="0.2">
      <c r="E4911" t="e">
        <f>#REF!</f>
        <v>#REF!</v>
      </c>
      <c r="F4911">
        <v>6573</v>
      </c>
    </row>
    <row r="4912" spans="5:6" x14ac:dyDescent="0.2">
      <c r="E4912" t="e">
        <f>#REF!</f>
        <v>#REF!</v>
      </c>
      <c r="F4912">
        <v>6574</v>
      </c>
    </row>
    <row r="4913" spans="5:6" x14ac:dyDescent="0.2">
      <c r="E4913" t="e">
        <f>#REF!</f>
        <v>#REF!</v>
      </c>
      <c r="F4913">
        <v>6575</v>
      </c>
    </row>
    <row r="4914" spans="5:6" x14ac:dyDescent="0.2">
      <c r="E4914" t="e">
        <f>#REF!</f>
        <v>#REF!</v>
      </c>
      <c r="F4914">
        <v>6576</v>
      </c>
    </row>
    <row r="4915" spans="5:6" x14ac:dyDescent="0.2">
      <c r="E4915" t="e">
        <f>#REF!</f>
        <v>#REF!</v>
      </c>
      <c r="F4915">
        <v>6577</v>
      </c>
    </row>
    <row r="4916" spans="5:6" x14ac:dyDescent="0.2">
      <c r="E4916" t="e">
        <f>#REF!</f>
        <v>#REF!</v>
      </c>
      <c r="F4916">
        <v>6578</v>
      </c>
    </row>
    <row r="4917" spans="5:6" x14ac:dyDescent="0.2">
      <c r="E4917" t="e">
        <f>#REF!</f>
        <v>#REF!</v>
      </c>
      <c r="F4917">
        <v>6579</v>
      </c>
    </row>
    <row r="4918" spans="5:6" x14ac:dyDescent="0.2">
      <c r="E4918" t="e">
        <f>#REF!</f>
        <v>#REF!</v>
      </c>
      <c r="F4918">
        <v>6580</v>
      </c>
    </row>
    <row r="4919" spans="5:6" x14ac:dyDescent="0.2">
      <c r="E4919" t="e">
        <f>#REF!</f>
        <v>#REF!</v>
      </c>
      <c r="F4919">
        <v>6584</v>
      </c>
    </row>
    <row r="4920" spans="5:6" x14ac:dyDescent="0.2">
      <c r="E4920" t="e">
        <f>#REF!</f>
        <v>#REF!</v>
      </c>
      <c r="F4920">
        <v>6585</v>
      </c>
    </row>
    <row r="4921" spans="5:6" x14ac:dyDescent="0.2">
      <c r="E4921" t="e">
        <f>#REF!</f>
        <v>#REF!</v>
      </c>
      <c r="F4921">
        <v>6586</v>
      </c>
    </row>
    <row r="4922" spans="5:6" x14ac:dyDescent="0.2">
      <c r="E4922" t="e">
        <f>#REF!</f>
        <v>#REF!</v>
      </c>
      <c r="F4922">
        <v>6587</v>
      </c>
    </row>
    <row r="4923" spans="5:6" x14ac:dyDescent="0.2">
      <c r="E4923" t="e">
        <f>#REF!</f>
        <v>#REF!</v>
      </c>
      <c r="F4923">
        <v>6588</v>
      </c>
    </row>
    <row r="4924" spans="5:6" x14ac:dyDescent="0.2">
      <c r="E4924" t="e">
        <f>#REF!</f>
        <v>#REF!</v>
      </c>
      <c r="F4924">
        <v>6589</v>
      </c>
    </row>
    <row r="4925" spans="5:6" x14ac:dyDescent="0.2">
      <c r="E4925" t="e">
        <f>#REF!</f>
        <v>#REF!</v>
      </c>
      <c r="F4925">
        <v>6590</v>
      </c>
    </row>
    <row r="4926" spans="5:6" x14ac:dyDescent="0.2">
      <c r="E4926" t="e">
        <f>#REF!</f>
        <v>#REF!</v>
      </c>
      <c r="F4926">
        <v>6591</v>
      </c>
    </row>
    <row r="4927" spans="5:6" x14ac:dyDescent="0.2">
      <c r="E4927" t="e">
        <f>#REF!</f>
        <v>#REF!</v>
      </c>
      <c r="F4927">
        <v>6592</v>
      </c>
    </row>
    <row r="4928" spans="5:6" x14ac:dyDescent="0.2">
      <c r="E4928" t="e">
        <f>#REF!</f>
        <v>#REF!</v>
      </c>
      <c r="F4928">
        <v>6593</v>
      </c>
    </row>
    <row r="4929" spans="5:6" x14ac:dyDescent="0.2">
      <c r="E4929" t="e">
        <f>#REF!</f>
        <v>#REF!</v>
      </c>
      <c r="F4929">
        <v>6597</v>
      </c>
    </row>
    <row r="4930" spans="5:6" x14ac:dyDescent="0.2">
      <c r="E4930" t="e">
        <f>#REF!</f>
        <v>#REF!</v>
      </c>
      <c r="F4930">
        <v>6598</v>
      </c>
    </row>
    <row r="4931" spans="5:6" x14ac:dyDescent="0.2">
      <c r="E4931" t="e">
        <f>#REF!</f>
        <v>#REF!</v>
      </c>
      <c r="F4931">
        <v>6599</v>
      </c>
    </row>
    <row r="4932" spans="5:6" x14ac:dyDescent="0.2">
      <c r="E4932" t="e">
        <f>#REF!</f>
        <v>#REF!</v>
      </c>
      <c r="F4932">
        <v>6600</v>
      </c>
    </row>
    <row r="4933" spans="5:6" x14ac:dyDescent="0.2">
      <c r="E4933" t="e">
        <f>#REF!</f>
        <v>#REF!</v>
      </c>
      <c r="F4933">
        <v>6601</v>
      </c>
    </row>
    <row r="4934" spans="5:6" x14ac:dyDescent="0.2">
      <c r="E4934" t="e">
        <f>#REF!</f>
        <v>#REF!</v>
      </c>
      <c r="F4934">
        <v>6602</v>
      </c>
    </row>
    <row r="4935" spans="5:6" x14ac:dyDescent="0.2">
      <c r="E4935" t="e">
        <f>#REF!</f>
        <v>#REF!</v>
      </c>
      <c r="F4935">
        <v>6603</v>
      </c>
    </row>
    <row r="4936" spans="5:6" x14ac:dyDescent="0.2">
      <c r="E4936" t="e">
        <f>#REF!</f>
        <v>#REF!</v>
      </c>
      <c r="F4936">
        <v>6604</v>
      </c>
    </row>
    <row r="4937" spans="5:6" x14ac:dyDescent="0.2">
      <c r="E4937" t="e">
        <f>#REF!</f>
        <v>#REF!</v>
      </c>
      <c r="F4937">
        <v>6605</v>
      </c>
    </row>
    <row r="4938" spans="5:6" x14ac:dyDescent="0.2">
      <c r="E4938" t="e">
        <f>#REF!</f>
        <v>#REF!</v>
      </c>
      <c r="F4938">
        <v>6606</v>
      </c>
    </row>
    <row r="4939" spans="5:6" x14ac:dyDescent="0.2">
      <c r="E4939" t="e">
        <f>#REF!</f>
        <v>#REF!</v>
      </c>
      <c r="F4939">
        <v>6610</v>
      </c>
    </row>
    <row r="4940" spans="5:6" x14ac:dyDescent="0.2">
      <c r="E4940" t="e">
        <f>#REF!</f>
        <v>#REF!</v>
      </c>
      <c r="F4940">
        <v>6611</v>
      </c>
    </row>
    <row r="4941" spans="5:6" x14ac:dyDescent="0.2">
      <c r="E4941" t="e">
        <f>#REF!</f>
        <v>#REF!</v>
      </c>
      <c r="F4941">
        <v>6612</v>
      </c>
    </row>
    <row r="4942" spans="5:6" x14ac:dyDescent="0.2">
      <c r="E4942" t="e">
        <f>#REF!</f>
        <v>#REF!</v>
      </c>
      <c r="F4942">
        <v>6613</v>
      </c>
    </row>
    <row r="4943" spans="5:6" x14ac:dyDescent="0.2">
      <c r="E4943" t="e">
        <f>#REF!</f>
        <v>#REF!</v>
      </c>
      <c r="F4943">
        <v>6614</v>
      </c>
    </row>
    <row r="4944" spans="5:6" x14ac:dyDescent="0.2">
      <c r="E4944" t="e">
        <f>#REF!</f>
        <v>#REF!</v>
      </c>
      <c r="F4944">
        <v>6615</v>
      </c>
    </row>
    <row r="4945" spans="5:6" x14ac:dyDescent="0.2">
      <c r="E4945" t="e">
        <f>#REF!</f>
        <v>#REF!</v>
      </c>
      <c r="F4945">
        <v>6616</v>
      </c>
    </row>
    <row r="4946" spans="5:6" x14ac:dyDescent="0.2">
      <c r="E4946" t="e">
        <f>#REF!</f>
        <v>#REF!</v>
      </c>
      <c r="F4946">
        <v>6617</v>
      </c>
    </row>
    <row r="4947" spans="5:6" x14ac:dyDescent="0.2">
      <c r="E4947" t="e">
        <f>#REF!</f>
        <v>#REF!</v>
      </c>
      <c r="F4947">
        <v>6618</v>
      </c>
    </row>
    <row r="4948" spans="5:6" x14ac:dyDescent="0.2">
      <c r="E4948" t="e">
        <f>#REF!</f>
        <v>#REF!</v>
      </c>
      <c r="F4948">
        <v>6619</v>
      </c>
    </row>
    <row r="4949" spans="5:6" x14ac:dyDescent="0.2">
      <c r="E4949" t="e">
        <f>#REF!</f>
        <v>#REF!</v>
      </c>
      <c r="F4949">
        <v>6623</v>
      </c>
    </row>
    <row r="4950" spans="5:6" x14ac:dyDescent="0.2">
      <c r="E4950" t="e">
        <f>#REF!</f>
        <v>#REF!</v>
      </c>
      <c r="F4950">
        <v>6624</v>
      </c>
    </row>
    <row r="4951" spans="5:6" x14ac:dyDescent="0.2">
      <c r="E4951" t="e">
        <f>#REF!</f>
        <v>#REF!</v>
      </c>
      <c r="F4951">
        <v>6625</v>
      </c>
    </row>
    <row r="4952" spans="5:6" x14ac:dyDescent="0.2">
      <c r="E4952" t="e">
        <f>#REF!</f>
        <v>#REF!</v>
      </c>
      <c r="F4952">
        <v>6626</v>
      </c>
    </row>
    <row r="4953" spans="5:6" x14ac:dyDescent="0.2">
      <c r="E4953" t="e">
        <f>#REF!</f>
        <v>#REF!</v>
      </c>
      <c r="F4953">
        <v>6627</v>
      </c>
    </row>
    <row r="4954" spans="5:6" x14ac:dyDescent="0.2">
      <c r="E4954" t="e">
        <f>#REF!</f>
        <v>#REF!</v>
      </c>
      <c r="F4954">
        <v>6628</v>
      </c>
    </row>
    <row r="4955" spans="5:6" x14ac:dyDescent="0.2">
      <c r="E4955" t="e">
        <f>#REF!</f>
        <v>#REF!</v>
      </c>
      <c r="F4955">
        <v>6629</v>
      </c>
    </row>
    <row r="4956" spans="5:6" x14ac:dyDescent="0.2">
      <c r="E4956" t="e">
        <f>#REF!</f>
        <v>#REF!</v>
      </c>
      <c r="F4956">
        <v>6630</v>
      </c>
    </row>
    <row r="4957" spans="5:6" x14ac:dyDescent="0.2">
      <c r="E4957" t="e">
        <f>#REF!</f>
        <v>#REF!</v>
      </c>
      <c r="F4957">
        <v>6631</v>
      </c>
    </row>
    <row r="4958" spans="5:6" x14ac:dyDescent="0.2">
      <c r="E4958" t="e">
        <f>#REF!</f>
        <v>#REF!</v>
      </c>
      <c r="F4958">
        <v>6632</v>
      </c>
    </row>
    <row r="4959" spans="5:6" x14ac:dyDescent="0.2">
      <c r="E4959" t="e">
        <f>#REF!</f>
        <v>#REF!</v>
      </c>
      <c r="F4959">
        <v>6636</v>
      </c>
    </row>
    <row r="4960" spans="5:6" x14ac:dyDescent="0.2">
      <c r="E4960" t="e">
        <f>#REF!</f>
        <v>#REF!</v>
      </c>
      <c r="F4960">
        <v>6637</v>
      </c>
    </row>
    <row r="4961" spans="5:6" x14ac:dyDescent="0.2">
      <c r="E4961" t="e">
        <f>#REF!</f>
        <v>#REF!</v>
      </c>
      <c r="F4961">
        <v>6638</v>
      </c>
    </row>
    <row r="4962" spans="5:6" x14ac:dyDescent="0.2">
      <c r="E4962" t="e">
        <f>#REF!</f>
        <v>#REF!</v>
      </c>
      <c r="F4962">
        <v>6639</v>
      </c>
    </row>
    <row r="4963" spans="5:6" x14ac:dyDescent="0.2">
      <c r="E4963" t="e">
        <f>#REF!</f>
        <v>#REF!</v>
      </c>
      <c r="F4963">
        <v>6640</v>
      </c>
    </row>
    <row r="4964" spans="5:6" x14ac:dyDescent="0.2">
      <c r="E4964" t="e">
        <f>#REF!</f>
        <v>#REF!</v>
      </c>
      <c r="F4964">
        <v>6641</v>
      </c>
    </row>
    <row r="4965" spans="5:6" x14ac:dyDescent="0.2">
      <c r="E4965" t="e">
        <f>#REF!</f>
        <v>#REF!</v>
      </c>
      <c r="F4965">
        <v>6642</v>
      </c>
    </row>
    <row r="4966" spans="5:6" x14ac:dyDescent="0.2">
      <c r="E4966" t="e">
        <f>#REF!</f>
        <v>#REF!</v>
      </c>
      <c r="F4966">
        <v>6643</v>
      </c>
    </row>
    <row r="4967" spans="5:6" x14ac:dyDescent="0.2">
      <c r="E4967" t="e">
        <f>#REF!</f>
        <v>#REF!</v>
      </c>
      <c r="F4967">
        <v>6644</v>
      </c>
    </row>
    <row r="4968" spans="5:6" x14ac:dyDescent="0.2">
      <c r="E4968" t="e">
        <f>#REF!</f>
        <v>#REF!</v>
      </c>
      <c r="F4968">
        <v>6645</v>
      </c>
    </row>
    <row r="4969" spans="5:6" x14ac:dyDescent="0.2">
      <c r="E4969" t="e">
        <f>#REF!</f>
        <v>#REF!</v>
      </c>
      <c r="F4969">
        <v>6649</v>
      </c>
    </row>
    <row r="4970" spans="5:6" x14ac:dyDescent="0.2">
      <c r="E4970" t="e">
        <f>#REF!</f>
        <v>#REF!</v>
      </c>
      <c r="F4970">
        <v>6650</v>
      </c>
    </row>
    <row r="4971" spans="5:6" x14ac:dyDescent="0.2">
      <c r="E4971" t="e">
        <f>#REF!</f>
        <v>#REF!</v>
      </c>
      <c r="F4971">
        <v>6651</v>
      </c>
    </row>
    <row r="4972" spans="5:6" x14ac:dyDescent="0.2">
      <c r="E4972" t="e">
        <f>#REF!</f>
        <v>#REF!</v>
      </c>
      <c r="F4972">
        <v>6652</v>
      </c>
    </row>
    <row r="4973" spans="5:6" x14ac:dyDescent="0.2">
      <c r="E4973" t="e">
        <f>#REF!</f>
        <v>#REF!</v>
      </c>
      <c r="F4973">
        <v>6653</v>
      </c>
    </row>
    <row r="4974" spans="5:6" x14ac:dyDescent="0.2">
      <c r="E4974" t="e">
        <f>#REF!</f>
        <v>#REF!</v>
      </c>
      <c r="F4974">
        <v>6654</v>
      </c>
    </row>
    <row r="4975" spans="5:6" x14ac:dyDescent="0.2">
      <c r="E4975" t="e">
        <f>#REF!</f>
        <v>#REF!</v>
      </c>
      <c r="F4975">
        <v>6655</v>
      </c>
    </row>
    <row r="4976" spans="5:6" x14ac:dyDescent="0.2">
      <c r="E4976" t="e">
        <f>#REF!</f>
        <v>#REF!</v>
      </c>
      <c r="F4976">
        <v>6656</v>
      </c>
    </row>
    <row r="4977" spans="5:6" x14ac:dyDescent="0.2">
      <c r="E4977" t="e">
        <f>#REF!</f>
        <v>#REF!</v>
      </c>
      <c r="F4977">
        <v>6657</v>
      </c>
    </row>
    <row r="4978" spans="5:6" x14ac:dyDescent="0.2">
      <c r="E4978" t="e">
        <f>#REF!</f>
        <v>#REF!</v>
      </c>
      <c r="F4978">
        <v>6658</v>
      </c>
    </row>
    <row r="4979" spans="5:6" x14ac:dyDescent="0.2">
      <c r="E4979" t="e">
        <f>#REF!</f>
        <v>#REF!</v>
      </c>
      <c r="F4979">
        <v>6662</v>
      </c>
    </row>
    <row r="4980" spans="5:6" x14ac:dyDescent="0.2">
      <c r="E4980" t="e">
        <f>#REF!</f>
        <v>#REF!</v>
      </c>
      <c r="F4980">
        <v>6663</v>
      </c>
    </row>
    <row r="4981" spans="5:6" x14ac:dyDescent="0.2">
      <c r="E4981" t="e">
        <f>#REF!</f>
        <v>#REF!</v>
      </c>
      <c r="F4981">
        <v>6664</v>
      </c>
    </row>
    <row r="4982" spans="5:6" x14ac:dyDescent="0.2">
      <c r="E4982" t="e">
        <f>#REF!</f>
        <v>#REF!</v>
      </c>
      <c r="F4982">
        <v>6665</v>
      </c>
    </row>
    <row r="4983" spans="5:6" x14ac:dyDescent="0.2">
      <c r="E4983" t="e">
        <f>#REF!</f>
        <v>#REF!</v>
      </c>
      <c r="F4983">
        <v>6666</v>
      </c>
    </row>
    <row r="4984" spans="5:6" x14ac:dyDescent="0.2">
      <c r="E4984" t="e">
        <f>#REF!</f>
        <v>#REF!</v>
      </c>
      <c r="F4984">
        <v>6667</v>
      </c>
    </row>
    <row r="4985" spans="5:6" x14ac:dyDescent="0.2">
      <c r="E4985" t="e">
        <f>#REF!</f>
        <v>#REF!</v>
      </c>
      <c r="F4985">
        <v>6668</v>
      </c>
    </row>
    <row r="4986" spans="5:6" x14ac:dyDescent="0.2">
      <c r="E4986" t="e">
        <f>#REF!</f>
        <v>#REF!</v>
      </c>
      <c r="F4986">
        <v>6669</v>
      </c>
    </row>
    <row r="4987" spans="5:6" x14ac:dyDescent="0.2">
      <c r="E4987" t="e">
        <f>#REF!</f>
        <v>#REF!</v>
      </c>
      <c r="F4987">
        <v>6670</v>
      </c>
    </row>
    <row r="4988" spans="5:6" x14ac:dyDescent="0.2">
      <c r="E4988" t="e">
        <f>#REF!</f>
        <v>#REF!</v>
      </c>
      <c r="F4988">
        <v>6671</v>
      </c>
    </row>
    <row r="4989" spans="5:6" x14ac:dyDescent="0.2">
      <c r="E4989" t="e">
        <f>#REF!</f>
        <v>#REF!</v>
      </c>
      <c r="F4989">
        <v>6675</v>
      </c>
    </row>
    <row r="4990" spans="5:6" x14ac:dyDescent="0.2">
      <c r="E4990" t="e">
        <f>#REF!</f>
        <v>#REF!</v>
      </c>
      <c r="F4990">
        <v>6676</v>
      </c>
    </row>
    <row r="4991" spans="5:6" x14ac:dyDescent="0.2">
      <c r="E4991" t="e">
        <f>#REF!</f>
        <v>#REF!</v>
      </c>
      <c r="F4991">
        <v>6677</v>
      </c>
    </row>
    <row r="4992" spans="5:6" x14ac:dyDescent="0.2">
      <c r="E4992" t="e">
        <f>#REF!</f>
        <v>#REF!</v>
      </c>
      <c r="F4992">
        <v>6678</v>
      </c>
    </row>
    <row r="4993" spans="5:6" x14ac:dyDescent="0.2">
      <c r="E4993" t="e">
        <f>#REF!</f>
        <v>#REF!</v>
      </c>
      <c r="F4993">
        <v>6679</v>
      </c>
    </row>
    <row r="4994" spans="5:6" x14ac:dyDescent="0.2">
      <c r="E4994" t="e">
        <f>#REF!</f>
        <v>#REF!</v>
      </c>
      <c r="F4994">
        <v>6680</v>
      </c>
    </row>
    <row r="4995" spans="5:6" x14ac:dyDescent="0.2">
      <c r="E4995" t="e">
        <f>#REF!</f>
        <v>#REF!</v>
      </c>
      <c r="F4995">
        <v>6681</v>
      </c>
    </row>
    <row r="4996" spans="5:6" x14ac:dyDescent="0.2">
      <c r="E4996" t="e">
        <f>#REF!</f>
        <v>#REF!</v>
      </c>
      <c r="F4996">
        <v>6682</v>
      </c>
    </row>
    <row r="4997" spans="5:6" x14ac:dyDescent="0.2">
      <c r="E4997" t="e">
        <f>#REF!</f>
        <v>#REF!</v>
      </c>
      <c r="F4997">
        <v>6683</v>
      </c>
    </row>
    <row r="4998" spans="5:6" x14ac:dyDescent="0.2">
      <c r="E4998" t="e">
        <f>#REF!</f>
        <v>#REF!</v>
      </c>
      <c r="F4998">
        <v>6684</v>
      </c>
    </row>
    <row r="4999" spans="5:6" x14ac:dyDescent="0.2">
      <c r="E4999" t="e">
        <f>#REF!</f>
        <v>#REF!</v>
      </c>
      <c r="F4999">
        <v>6688</v>
      </c>
    </row>
    <row r="5000" spans="5:6" x14ac:dyDescent="0.2">
      <c r="E5000" t="e">
        <f>#REF!</f>
        <v>#REF!</v>
      </c>
      <c r="F5000">
        <v>6689</v>
      </c>
    </row>
    <row r="5001" spans="5:6" x14ac:dyDescent="0.2">
      <c r="E5001" t="e">
        <f>#REF!</f>
        <v>#REF!</v>
      </c>
      <c r="F5001">
        <v>6690</v>
      </c>
    </row>
    <row r="5002" spans="5:6" x14ac:dyDescent="0.2">
      <c r="E5002" t="e">
        <f>#REF!</f>
        <v>#REF!</v>
      </c>
      <c r="F5002">
        <v>6691</v>
      </c>
    </row>
    <row r="5003" spans="5:6" x14ac:dyDescent="0.2">
      <c r="E5003" t="e">
        <f>#REF!</f>
        <v>#REF!</v>
      </c>
      <c r="F5003">
        <v>6692</v>
      </c>
    </row>
    <row r="5004" spans="5:6" x14ac:dyDescent="0.2">
      <c r="E5004" t="e">
        <f>#REF!</f>
        <v>#REF!</v>
      </c>
      <c r="F5004">
        <v>6693</v>
      </c>
    </row>
    <row r="5005" spans="5:6" x14ac:dyDescent="0.2">
      <c r="E5005" t="e">
        <f>#REF!</f>
        <v>#REF!</v>
      </c>
      <c r="F5005">
        <v>6694</v>
      </c>
    </row>
    <row r="5006" spans="5:6" x14ac:dyDescent="0.2">
      <c r="E5006" t="e">
        <f>#REF!</f>
        <v>#REF!</v>
      </c>
      <c r="F5006">
        <v>6695</v>
      </c>
    </row>
    <row r="5007" spans="5:6" x14ac:dyDescent="0.2">
      <c r="E5007" t="e">
        <f>#REF!</f>
        <v>#REF!</v>
      </c>
      <c r="F5007">
        <v>6696</v>
      </c>
    </row>
    <row r="5008" spans="5:6" x14ac:dyDescent="0.2">
      <c r="E5008" t="e">
        <f>#REF!</f>
        <v>#REF!</v>
      </c>
      <c r="F5008">
        <v>6697</v>
      </c>
    </row>
    <row r="5009" spans="5:6" x14ac:dyDescent="0.2">
      <c r="E5009" t="e">
        <f>#REF!</f>
        <v>#REF!</v>
      </c>
      <c r="F5009">
        <v>6701</v>
      </c>
    </row>
    <row r="5010" spans="5:6" x14ac:dyDescent="0.2">
      <c r="E5010" t="e">
        <f>#REF!</f>
        <v>#REF!</v>
      </c>
      <c r="F5010">
        <v>6702</v>
      </c>
    </row>
    <row r="5011" spans="5:6" x14ac:dyDescent="0.2">
      <c r="E5011" t="e">
        <f>#REF!</f>
        <v>#REF!</v>
      </c>
      <c r="F5011">
        <v>6703</v>
      </c>
    </row>
    <row r="5012" spans="5:6" x14ac:dyDescent="0.2">
      <c r="E5012" t="e">
        <f>#REF!</f>
        <v>#REF!</v>
      </c>
      <c r="F5012">
        <v>6704</v>
      </c>
    </row>
    <row r="5013" spans="5:6" x14ac:dyDescent="0.2">
      <c r="E5013" t="e">
        <f>#REF!</f>
        <v>#REF!</v>
      </c>
      <c r="F5013">
        <v>6705</v>
      </c>
    </row>
    <row r="5014" spans="5:6" x14ac:dyDescent="0.2">
      <c r="E5014" t="e">
        <f>#REF!</f>
        <v>#REF!</v>
      </c>
      <c r="F5014">
        <v>6706</v>
      </c>
    </row>
    <row r="5015" spans="5:6" x14ac:dyDescent="0.2">
      <c r="E5015" t="e">
        <f>#REF!</f>
        <v>#REF!</v>
      </c>
      <c r="F5015">
        <v>6707</v>
      </c>
    </row>
    <row r="5016" spans="5:6" x14ac:dyDescent="0.2">
      <c r="E5016" t="e">
        <f>#REF!</f>
        <v>#REF!</v>
      </c>
      <c r="F5016">
        <v>6708</v>
      </c>
    </row>
    <row r="5017" spans="5:6" x14ac:dyDescent="0.2">
      <c r="E5017" t="e">
        <f>#REF!</f>
        <v>#REF!</v>
      </c>
      <c r="F5017">
        <v>6709</v>
      </c>
    </row>
    <row r="5018" spans="5:6" x14ac:dyDescent="0.2">
      <c r="E5018" t="e">
        <f>#REF!</f>
        <v>#REF!</v>
      </c>
      <c r="F5018">
        <v>6710</v>
      </c>
    </row>
    <row r="5019" spans="5:6" x14ac:dyDescent="0.2">
      <c r="E5019" t="e">
        <f>#REF!</f>
        <v>#REF!</v>
      </c>
      <c r="F5019">
        <v>6714</v>
      </c>
    </row>
    <row r="5020" spans="5:6" x14ac:dyDescent="0.2">
      <c r="E5020" t="e">
        <f>#REF!</f>
        <v>#REF!</v>
      </c>
      <c r="F5020">
        <v>6715</v>
      </c>
    </row>
    <row r="5021" spans="5:6" x14ac:dyDescent="0.2">
      <c r="E5021" t="e">
        <f>#REF!</f>
        <v>#REF!</v>
      </c>
      <c r="F5021">
        <v>6716</v>
      </c>
    </row>
    <row r="5022" spans="5:6" x14ac:dyDescent="0.2">
      <c r="E5022" t="e">
        <f>#REF!</f>
        <v>#REF!</v>
      </c>
      <c r="F5022">
        <v>6717</v>
      </c>
    </row>
    <row r="5023" spans="5:6" x14ac:dyDescent="0.2">
      <c r="E5023" t="e">
        <f>#REF!</f>
        <v>#REF!</v>
      </c>
      <c r="F5023">
        <v>6718</v>
      </c>
    </row>
    <row r="5024" spans="5:6" x14ac:dyDescent="0.2">
      <c r="E5024" t="e">
        <f>#REF!</f>
        <v>#REF!</v>
      </c>
      <c r="F5024">
        <v>6719</v>
      </c>
    </row>
    <row r="5025" spans="5:6" x14ac:dyDescent="0.2">
      <c r="E5025" t="e">
        <f>#REF!</f>
        <v>#REF!</v>
      </c>
      <c r="F5025">
        <v>6720</v>
      </c>
    </row>
    <row r="5026" spans="5:6" x14ac:dyDescent="0.2">
      <c r="E5026" t="e">
        <f>#REF!</f>
        <v>#REF!</v>
      </c>
      <c r="F5026">
        <v>6721</v>
      </c>
    </row>
    <row r="5027" spans="5:6" x14ac:dyDescent="0.2">
      <c r="E5027" t="e">
        <f>#REF!</f>
        <v>#REF!</v>
      </c>
      <c r="F5027">
        <v>6722</v>
      </c>
    </row>
    <row r="5028" spans="5:6" x14ac:dyDescent="0.2">
      <c r="E5028" t="e">
        <f>#REF!</f>
        <v>#REF!</v>
      </c>
      <c r="F5028">
        <v>6723</v>
      </c>
    </row>
    <row r="5029" spans="5:6" x14ac:dyDescent="0.2">
      <c r="E5029" t="e">
        <f>#REF!</f>
        <v>#REF!</v>
      </c>
      <c r="F5029">
        <v>6727</v>
      </c>
    </row>
    <row r="5030" spans="5:6" x14ac:dyDescent="0.2">
      <c r="E5030" t="e">
        <f>#REF!</f>
        <v>#REF!</v>
      </c>
      <c r="F5030">
        <v>6728</v>
      </c>
    </row>
    <row r="5031" spans="5:6" x14ac:dyDescent="0.2">
      <c r="E5031" t="e">
        <f>#REF!</f>
        <v>#REF!</v>
      </c>
      <c r="F5031">
        <v>6729</v>
      </c>
    </row>
    <row r="5032" spans="5:6" x14ac:dyDescent="0.2">
      <c r="E5032" t="e">
        <f>#REF!</f>
        <v>#REF!</v>
      </c>
      <c r="F5032">
        <v>6730</v>
      </c>
    </row>
    <row r="5033" spans="5:6" x14ac:dyDescent="0.2">
      <c r="E5033" t="e">
        <f>#REF!</f>
        <v>#REF!</v>
      </c>
      <c r="F5033">
        <v>6731</v>
      </c>
    </row>
    <row r="5034" spans="5:6" x14ac:dyDescent="0.2">
      <c r="E5034" t="e">
        <f>#REF!</f>
        <v>#REF!</v>
      </c>
      <c r="F5034">
        <v>6732</v>
      </c>
    </row>
    <row r="5035" spans="5:6" x14ac:dyDescent="0.2">
      <c r="E5035" t="e">
        <f>#REF!</f>
        <v>#REF!</v>
      </c>
      <c r="F5035">
        <v>6733</v>
      </c>
    </row>
    <row r="5036" spans="5:6" x14ac:dyDescent="0.2">
      <c r="E5036" t="e">
        <f>#REF!</f>
        <v>#REF!</v>
      </c>
      <c r="F5036">
        <v>6734</v>
      </c>
    </row>
    <row r="5037" spans="5:6" x14ac:dyDescent="0.2">
      <c r="E5037" t="e">
        <f>#REF!</f>
        <v>#REF!</v>
      </c>
      <c r="F5037">
        <v>6735</v>
      </c>
    </row>
    <row r="5038" spans="5:6" x14ac:dyDescent="0.2">
      <c r="E5038" t="e">
        <f>#REF!</f>
        <v>#REF!</v>
      </c>
      <c r="F5038">
        <v>6736</v>
      </c>
    </row>
    <row r="5039" spans="5:6" x14ac:dyDescent="0.2">
      <c r="E5039" t="e">
        <f>#REF!</f>
        <v>#REF!</v>
      </c>
      <c r="F5039">
        <v>6740</v>
      </c>
    </row>
    <row r="5040" spans="5:6" x14ac:dyDescent="0.2">
      <c r="E5040" t="e">
        <f>#REF!</f>
        <v>#REF!</v>
      </c>
      <c r="F5040">
        <v>6741</v>
      </c>
    </row>
    <row r="5041" spans="5:6" x14ac:dyDescent="0.2">
      <c r="E5041" t="e">
        <f>#REF!</f>
        <v>#REF!</v>
      </c>
      <c r="F5041">
        <v>6742</v>
      </c>
    </row>
    <row r="5042" spans="5:6" x14ac:dyDescent="0.2">
      <c r="E5042" t="e">
        <f>#REF!</f>
        <v>#REF!</v>
      </c>
      <c r="F5042">
        <v>6743</v>
      </c>
    </row>
    <row r="5043" spans="5:6" x14ac:dyDescent="0.2">
      <c r="E5043" t="e">
        <f>#REF!</f>
        <v>#REF!</v>
      </c>
      <c r="F5043">
        <v>6744</v>
      </c>
    </row>
    <row r="5044" spans="5:6" x14ac:dyDescent="0.2">
      <c r="E5044" t="e">
        <f>#REF!</f>
        <v>#REF!</v>
      </c>
      <c r="F5044">
        <v>6745</v>
      </c>
    </row>
    <row r="5045" spans="5:6" x14ac:dyDescent="0.2">
      <c r="E5045" t="e">
        <f>#REF!</f>
        <v>#REF!</v>
      </c>
      <c r="F5045">
        <v>6746</v>
      </c>
    </row>
    <row r="5046" spans="5:6" x14ac:dyDescent="0.2">
      <c r="E5046" t="e">
        <f>#REF!</f>
        <v>#REF!</v>
      </c>
      <c r="F5046">
        <v>6747</v>
      </c>
    </row>
    <row r="5047" spans="5:6" x14ac:dyDescent="0.2">
      <c r="E5047" t="e">
        <f>#REF!</f>
        <v>#REF!</v>
      </c>
      <c r="F5047">
        <v>6748</v>
      </c>
    </row>
    <row r="5048" spans="5:6" x14ac:dyDescent="0.2">
      <c r="E5048" t="e">
        <f>#REF!</f>
        <v>#REF!</v>
      </c>
      <c r="F5048">
        <v>6749</v>
      </c>
    </row>
    <row r="5049" spans="5:6" x14ac:dyDescent="0.2">
      <c r="E5049" t="e">
        <f>#REF!</f>
        <v>#REF!</v>
      </c>
      <c r="F5049">
        <v>6753</v>
      </c>
    </row>
    <row r="5050" spans="5:6" x14ac:dyDescent="0.2">
      <c r="E5050" t="e">
        <f>#REF!</f>
        <v>#REF!</v>
      </c>
      <c r="F5050">
        <v>6754</v>
      </c>
    </row>
    <row r="5051" spans="5:6" x14ac:dyDescent="0.2">
      <c r="E5051" t="e">
        <f>#REF!</f>
        <v>#REF!</v>
      </c>
      <c r="F5051">
        <v>6755</v>
      </c>
    </row>
    <row r="5052" spans="5:6" x14ac:dyDescent="0.2">
      <c r="E5052" t="e">
        <f>#REF!</f>
        <v>#REF!</v>
      </c>
      <c r="F5052">
        <v>6756</v>
      </c>
    </row>
    <row r="5053" spans="5:6" x14ac:dyDescent="0.2">
      <c r="E5053" t="e">
        <f>#REF!</f>
        <v>#REF!</v>
      </c>
      <c r="F5053">
        <v>6757</v>
      </c>
    </row>
    <row r="5054" spans="5:6" x14ac:dyDescent="0.2">
      <c r="E5054" t="e">
        <f>#REF!</f>
        <v>#REF!</v>
      </c>
      <c r="F5054">
        <v>6758</v>
      </c>
    </row>
    <row r="5055" spans="5:6" x14ac:dyDescent="0.2">
      <c r="E5055" t="e">
        <f>#REF!</f>
        <v>#REF!</v>
      </c>
      <c r="F5055">
        <v>6759</v>
      </c>
    </row>
    <row r="5056" spans="5:6" x14ac:dyDescent="0.2">
      <c r="E5056" t="e">
        <f>#REF!</f>
        <v>#REF!</v>
      </c>
      <c r="F5056">
        <v>6760</v>
      </c>
    </row>
    <row r="5057" spans="5:6" x14ac:dyDescent="0.2">
      <c r="E5057" t="e">
        <f>#REF!</f>
        <v>#REF!</v>
      </c>
      <c r="F5057">
        <v>6761</v>
      </c>
    </row>
    <row r="5058" spans="5:6" x14ac:dyDescent="0.2">
      <c r="E5058" t="e">
        <f>#REF!</f>
        <v>#REF!</v>
      </c>
      <c r="F5058">
        <v>6762</v>
      </c>
    </row>
    <row r="5059" spans="5:6" x14ac:dyDescent="0.2">
      <c r="E5059" t="e">
        <f>#REF!</f>
        <v>#REF!</v>
      </c>
      <c r="F5059">
        <v>6766</v>
      </c>
    </row>
    <row r="5060" spans="5:6" x14ac:dyDescent="0.2">
      <c r="E5060" t="e">
        <f>#REF!</f>
        <v>#REF!</v>
      </c>
      <c r="F5060">
        <v>6767</v>
      </c>
    </row>
    <row r="5061" spans="5:6" x14ac:dyDescent="0.2">
      <c r="E5061" t="e">
        <f>#REF!</f>
        <v>#REF!</v>
      </c>
      <c r="F5061">
        <v>6768</v>
      </c>
    </row>
    <row r="5062" spans="5:6" x14ac:dyDescent="0.2">
      <c r="E5062" t="e">
        <f>#REF!</f>
        <v>#REF!</v>
      </c>
      <c r="F5062">
        <v>6769</v>
      </c>
    </row>
    <row r="5063" spans="5:6" x14ac:dyDescent="0.2">
      <c r="E5063" t="e">
        <f>#REF!</f>
        <v>#REF!</v>
      </c>
      <c r="F5063">
        <v>6770</v>
      </c>
    </row>
    <row r="5064" spans="5:6" x14ac:dyDescent="0.2">
      <c r="E5064" t="e">
        <f>#REF!</f>
        <v>#REF!</v>
      </c>
      <c r="F5064">
        <v>6771</v>
      </c>
    </row>
    <row r="5065" spans="5:6" x14ac:dyDescent="0.2">
      <c r="E5065" t="e">
        <f>#REF!</f>
        <v>#REF!</v>
      </c>
      <c r="F5065">
        <v>6772</v>
      </c>
    </row>
    <row r="5066" spans="5:6" x14ac:dyDescent="0.2">
      <c r="E5066" t="e">
        <f>#REF!</f>
        <v>#REF!</v>
      </c>
      <c r="F5066">
        <v>6773</v>
      </c>
    </row>
    <row r="5067" spans="5:6" x14ac:dyDescent="0.2">
      <c r="E5067" t="e">
        <f>#REF!</f>
        <v>#REF!</v>
      </c>
      <c r="F5067">
        <v>6774</v>
      </c>
    </row>
    <row r="5068" spans="5:6" x14ac:dyDescent="0.2">
      <c r="E5068" t="e">
        <f>#REF!</f>
        <v>#REF!</v>
      </c>
      <c r="F5068">
        <v>6775</v>
      </c>
    </row>
    <row r="5069" spans="5:6" x14ac:dyDescent="0.2">
      <c r="E5069" t="e">
        <f>#REF!</f>
        <v>#REF!</v>
      </c>
      <c r="F5069">
        <v>6779</v>
      </c>
    </row>
    <row r="5070" spans="5:6" x14ac:dyDescent="0.2">
      <c r="E5070" t="e">
        <f>#REF!</f>
        <v>#REF!</v>
      </c>
      <c r="F5070">
        <v>6780</v>
      </c>
    </row>
    <row r="5071" spans="5:6" x14ac:dyDescent="0.2">
      <c r="E5071" t="e">
        <f>#REF!</f>
        <v>#REF!</v>
      </c>
      <c r="F5071">
        <v>6781</v>
      </c>
    </row>
    <row r="5072" spans="5:6" x14ac:dyDescent="0.2">
      <c r="E5072" t="e">
        <f>#REF!</f>
        <v>#REF!</v>
      </c>
      <c r="F5072">
        <v>6782</v>
      </c>
    </row>
    <row r="5073" spans="5:6" x14ac:dyDescent="0.2">
      <c r="E5073" t="e">
        <f>#REF!</f>
        <v>#REF!</v>
      </c>
      <c r="F5073">
        <v>6783</v>
      </c>
    </row>
    <row r="5074" spans="5:6" x14ac:dyDescent="0.2">
      <c r="E5074" t="e">
        <f>#REF!</f>
        <v>#REF!</v>
      </c>
      <c r="F5074">
        <v>6784</v>
      </c>
    </row>
    <row r="5075" spans="5:6" x14ac:dyDescent="0.2">
      <c r="E5075" t="e">
        <f>#REF!</f>
        <v>#REF!</v>
      </c>
      <c r="F5075">
        <v>6785</v>
      </c>
    </row>
    <row r="5076" spans="5:6" x14ac:dyDescent="0.2">
      <c r="E5076" t="e">
        <f>#REF!</f>
        <v>#REF!</v>
      </c>
      <c r="F5076">
        <v>6786</v>
      </c>
    </row>
    <row r="5077" spans="5:6" x14ac:dyDescent="0.2">
      <c r="E5077" t="e">
        <f>#REF!</f>
        <v>#REF!</v>
      </c>
      <c r="F5077">
        <v>6787</v>
      </c>
    </row>
    <row r="5078" spans="5:6" x14ac:dyDescent="0.2">
      <c r="E5078" t="e">
        <f>#REF!</f>
        <v>#REF!</v>
      </c>
      <c r="F5078">
        <v>6788</v>
      </c>
    </row>
    <row r="5079" spans="5:6" x14ac:dyDescent="0.2">
      <c r="E5079" t="e">
        <f>#REF!</f>
        <v>#REF!</v>
      </c>
      <c r="F5079">
        <v>6792</v>
      </c>
    </row>
    <row r="5080" spans="5:6" x14ac:dyDescent="0.2">
      <c r="E5080" t="e">
        <f>#REF!</f>
        <v>#REF!</v>
      </c>
      <c r="F5080">
        <v>6793</v>
      </c>
    </row>
    <row r="5081" spans="5:6" x14ac:dyDescent="0.2">
      <c r="E5081" t="e">
        <f>#REF!</f>
        <v>#REF!</v>
      </c>
      <c r="F5081">
        <v>6794</v>
      </c>
    </row>
    <row r="5082" spans="5:6" x14ac:dyDescent="0.2">
      <c r="E5082" t="e">
        <f>#REF!</f>
        <v>#REF!</v>
      </c>
      <c r="F5082">
        <v>6795</v>
      </c>
    </row>
    <row r="5083" spans="5:6" x14ac:dyDescent="0.2">
      <c r="E5083" t="e">
        <f>#REF!</f>
        <v>#REF!</v>
      </c>
      <c r="F5083">
        <v>6796</v>
      </c>
    </row>
    <row r="5084" spans="5:6" x14ac:dyDescent="0.2">
      <c r="E5084" t="e">
        <f>#REF!</f>
        <v>#REF!</v>
      </c>
      <c r="F5084">
        <v>6797</v>
      </c>
    </row>
    <row r="5085" spans="5:6" x14ac:dyDescent="0.2">
      <c r="E5085" t="e">
        <f>#REF!</f>
        <v>#REF!</v>
      </c>
      <c r="F5085">
        <v>6798</v>
      </c>
    </row>
    <row r="5086" spans="5:6" x14ac:dyDescent="0.2">
      <c r="E5086" t="e">
        <f>#REF!</f>
        <v>#REF!</v>
      </c>
      <c r="F5086">
        <v>6799</v>
      </c>
    </row>
    <row r="5087" spans="5:6" x14ac:dyDescent="0.2">
      <c r="E5087" t="e">
        <f>#REF!</f>
        <v>#REF!</v>
      </c>
      <c r="F5087">
        <v>6800</v>
      </c>
    </row>
    <row r="5088" spans="5:6" x14ac:dyDescent="0.2">
      <c r="E5088" t="e">
        <f>#REF!</f>
        <v>#REF!</v>
      </c>
      <c r="F5088">
        <v>6801</v>
      </c>
    </row>
    <row r="5089" spans="5:6" x14ac:dyDescent="0.2">
      <c r="E5089" t="e">
        <f>#REF!</f>
        <v>#REF!</v>
      </c>
      <c r="F5089">
        <v>6805</v>
      </c>
    </row>
    <row r="5090" spans="5:6" x14ac:dyDescent="0.2">
      <c r="E5090" t="e">
        <f>#REF!</f>
        <v>#REF!</v>
      </c>
      <c r="F5090">
        <v>6806</v>
      </c>
    </row>
    <row r="5091" spans="5:6" x14ac:dyDescent="0.2">
      <c r="E5091" t="e">
        <f>#REF!</f>
        <v>#REF!</v>
      </c>
      <c r="F5091">
        <v>6807</v>
      </c>
    </row>
    <row r="5092" spans="5:6" x14ac:dyDescent="0.2">
      <c r="E5092" t="e">
        <f>#REF!</f>
        <v>#REF!</v>
      </c>
      <c r="F5092">
        <v>6808</v>
      </c>
    </row>
    <row r="5093" spans="5:6" x14ac:dyDescent="0.2">
      <c r="E5093" t="e">
        <f>#REF!</f>
        <v>#REF!</v>
      </c>
      <c r="F5093">
        <v>6809</v>
      </c>
    </row>
    <row r="5094" spans="5:6" x14ac:dyDescent="0.2">
      <c r="E5094" t="e">
        <f>#REF!</f>
        <v>#REF!</v>
      </c>
      <c r="F5094">
        <v>6810</v>
      </c>
    </row>
    <row r="5095" spans="5:6" x14ac:dyDescent="0.2">
      <c r="E5095" t="e">
        <f>#REF!</f>
        <v>#REF!</v>
      </c>
      <c r="F5095">
        <v>6811</v>
      </c>
    </row>
    <row r="5096" spans="5:6" x14ac:dyDescent="0.2">
      <c r="E5096" t="e">
        <f>#REF!</f>
        <v>#REF!</v>
      </c>
      <c r="F5096">
        <v>6812</v>
      </c>
    </row>
    <row r="5097" spans="5:6" x14ac:dyDescent="0.2">
      <c r="E5097" t="e">
        <f>#REF!</f>
        <v>#REF!</v>
      </c>
      <c r="F5097">
        <v>6813</v>
      </c>
    </row>
    <row r="5098" spans="5:6" x14ac:dyDescent="0.2">
      <c r="E5098" t="e">
        <f>#REF!</f>
        <v>#REF!</v>
      </c>
      <c r="F5098">
        <v>6814</v>
      </c>
    </row>
    <row r="5099" spans="5:6" x14ac:dyDescent="0.2">
      <c r="E5099" t="e">
        <f>#REF!</f>
        <v>#REF!</v>
      </c>
      <c r="F5099">
        <v>6818</v>
      </c>
    </row>
    <row r="5100" spans="5:6" x14ac:dyDescent="0.2">
      <c r="E5100" t="e">
        <f>#REF!</f>
        <v>#REF!</v>
      </c>
      <c r="F5100">
        <v>6819</v>
      </c>
    </row>
    <row r="5101" spans="5:6" x14ac:dyDescent="0.2">
      <c r="E5101" t="e">
        <f>#REF!</f>
        <v>#REF!</v>
      </c>
      <c r="F5101">
        <v>6820</v>
      </c>
    </row>
    <row r="5102" spans="5:6" x14ac:dyDescent="0.2">
      <c r="E5102" t="e">
        <f>#REF!</f>
        <v>#REF!</v>
      </c>
      <c r="F5102">
        <v>6821</v>
      </c>
    </row>
    <row r="5103" spans="5:6" x14ac:dyDescent="0.2">
      <c r="E5103" t="e">
        <f>#REF!</f>
        <v>#REF!</v>
      </c>
      <c r="F5103">
        <v>6822</v>
      </c>
    </row>
    <row r="5104" spans="5:6" x14ac:dyDescent="0.2">
      <c r="E5104" t="e">
        <f>#REF!</f>
        <v>#REF!</v>
      </c>
      <c r="F5104">
        <v>6823</v>
      </c>
    </row>
    <row r="5105" spans="5:6" x14ac:dyDescent="0.2">
      <c r="E5105" t="e">
        <f>#REF!</f>
        <v>#REF!</v>
      </c>
      <c r="F5105">
        <v>6824</v>
      </c>
    </row>
    <row r="5106" spans="5:6" x14ac:dyDescent="0.2">
      <c r="E5106" t="e">
        <f>#REF!</f>
        <v>#REF!</v>
      </c>
      <c r="F5106">
        <v>6825</v>
      </c>
    </row>
    <row r="5107" spans="5:6" x14ac:dyDescent="0.2">
      <c r="E5107" t="e">
        <f>#REF!</f>
        <v>#REF!</v>
      </c>
      <c r="F5107">
        <v>6826</v>
      </c>
    </row>
    <row r="5108" spans="5:6" x14ac:dyDescent="0.2">
      <c r="E5108" t="e">
        <f>#REF!</f>
        <v>#REF!</v>
      </c>
      <c r="F5108">
        <v>6827</v>
      </c>
    </row>
    <row r="5109" spans="5:6" x14ac:dyDescent="0.2">
      <c r="E5109" t="e">
        <f>#REF!</f>
        <v>#REF!</v>
      </c>
      <c r="F5109">
        <v>6831</v>
      </c>
    </row>
    <row r="5110" spans="5:6" x14ac:dyDescent="0.2">
      <c r="E5110" t="e">
        <f>#REF!</f>
        <v>#REF!</v>
      </c>
      <c r="F5110">
        <v>6832</v>
      </c>
    </row>
    <row r="5111" spans="5:6" x14ac:dyDescent="0.2">
      <c r="E5111" t="e">
        <f>#REF!</f>
        <v>#REF!</v>
      </c>
      <c r="F5111">
        <v>6833</v>
      </c>
    </row>
    <row r="5112" spans="5:6" x14ac:dyDescent="0.2">
      <c r="E5112" t="e">
        <f>#REF!</f>
        <v>#REF!</v>
      </c>
      <c r="F5112">
        <v>6834</v>
      </c>
    </row>
    <row r="5113" spans="5:6" x14ac:dyDescent="0.2">
      <c r="E5113" t="e">
        <f>#REF!</f>
        <v>#REF!</v>
      </c>
      <c r="F5113">
        <v>6835</v>
      </c>
    </row>
    <row r="5114" spans="5:6" x14ac:dyDescent="0.2">
      <c r="E5114" t="e">
        <f>#REF!</f>
        <v>#REF!</v>
      </c>
      <c r="F5114">
        <v>6836</v>
      </c>
    </row>
    <row r="5115" spans="5:6" x14ac:dyDescent="0.2">
      <c r="E5115" t="e">
        <f>#REF!</f>
        <v>#REF!</v>
      </c>
      <c r="F5115">
        <v>6838</v>
      </c>
    </row>
    <row r="5116" spans="5:6" x14ac:dyDescent="0.2">
      <c r="E5116" t="e">
        <f>#REF!</f>
        <v>#REF!</v>
      </c>
      <c r="F5116">
        <v>6839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E272C-20FA-4D08-BA7D-09C2B2764C62}">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46"/>
  <sheetViews>
    <sheetView tabSelected="1" zoomScaleNormal="100" workbookViewId="0"/>
  </sheetViews>
  <sheetFormatPr defaultColWidth="9" defaultRowHeight="12.75" x14ac:dyDescent="0.2"/>
  <cols>
    <col min="1" max="1" width="26.5" style="2" customWidth="1"/>
    <col min="2" max="2" width="23.5" style="2" customWidth="1"/>
    <col min="3" max="4" width="12.625" style="2" customWidth="1"/>
    <col min="5" max="5" width="31.625" style="2" customWidth="1"/>
    <col min="6" max="11" width="12.625" style="2" customWidth="1"/>
    <col min="12" max="16384" width="9" style="2"/>
  </cols>
  <sheetData>
    <row r="1" spans="1:8" ht="20.25" x14ac:dyDescent="0.3">
      <c r="A1" s="1" t="s">
        <v>24</v>
      </c>
    </row>
    <row r="2" spans="1:8" ht="20.25" x14ac:dyDescent="0.3">
      <c r="A2" s="1" t="s">
        <v>141</v>
      </c>
    </row>
    <row r="4" spans="1:8" x14ac:dyDescent="0.2">
      <c r="A4" s="3" t="s">
        <v>25</v>
      </c>
    </row>
    <row r="5" spans="1:8" ht="13.5" thickBot="1" x14ac:dyDescent="0.25"/>
    <row r="6" spans="1:8" ht="15.75" x14ac:dyDescent="0.25">
      <c r="A6" s="470" t="s">
        <v>1</v>
      </c>
      <c r="B6" s="471"/>
      <c r="C6" s="471"/>
      <c r="D6" s="471"/>
      <c r="E6" s="471"/>
      <c r="F6" s="471"/>
      <c r="G6" s="471"/>
      <c r="H6" s="472"/>
    </row>
    <row r="7" spans="1:8" x14ac:dyDescent="0.2">
      <c r="A7" s="77" t="s">
        <v>317</v>
      </c>
      <c r="B7" s="78"/>
      <c r="C7" s="78"/>
      <c r="D7" s="78"/>
      <c r="E7" s="78"/>
      <c r="F7" s="78"/>
      <c r="G7" s="78"/>
      <c r="H7" s="79"/>
    </row>
    <row r="8" spans="1:8" x14ac:dyDescent="0.2">
      <c r="A8" s="80" t="s">
        <v>2</v>
      </c>
      <c r="B8" s="81"/>
      <c r="C8" s="81"/>
      <c r="D8" s="81"/>
      <c r="E8" s="81"/>
      <c r="F8" s="81"/>
      <c r="G8" s="81"/>
      <c r="H8" s="82"/>
    </row>
    <row r="9" spans="1:8" ht="13.5" thickBot="1" x14ac:dyDescent="0.25">
      <c r="A9" s="83" t="s">
        <v>3</v>
      </c>
      <c r="B9" s="84"/>
      <c r="C9" s="84"/>
      <c r="D9" s="84"/>
      <c r="E9" s="84"/>
      <c r="F9" s="84"/>
      <c r="G9" s="84"/>
      <c r="H9" s="85"/>
    </row>
    <row r="10" spans="1:8" x14ac:dyDescent="0.2">
      <c r="A10" s="448"/>
      <c r="B10" s="449"/>
      <c r="C10" s="449"/>
      <c r="D10" s="449"/>
      <c r="E10" s="449"/>
      <c r="F10" s="449"/>
      <c r="G10" s="449"/>
      <c r="H10" s="449"/>
    </row>
    <row r="11" spans="1:8" x14ac:dyDescent="0.2">
      <c r="A11" s="4" t="s">
        <v>4</v>
      </c>
      <c r="B11" s="5"/>
      <c r="C11" s="5"/>
      <c r="D11" s="5"/>
      <c r="E11" s="5"/>
      <c r="F11" s="5"/>
    </row>
    <row r="12" spans="1:8" x14ac:dyDescent="0.2">
      <c r="A12" s="6" t="s">
        <v>5</v>
      </c>
    </row>
    <row r="15" spans="1:8" ht="18" x14ac:dyDescent="0.25">
      <c r="A15" s="86" t="s">
        <v>186</v>
      </c>
      <c r="B15" s="87"/>
      <c r="C15" s="457" t="s">
        <v>536</v>
      </c>
      <c r="D15" s="458"/>
      <c r="E15" s="458"/>
    </row>
    <row r="16" spans="1:8" ht="18" x14ac:dyDescent="0.25">
      <c r="A16" s="88"/>
      <c r="B16" s="89"/>
    </row>
    <row r="17" spans="1:11" ht="18" x14ac:dyDescent="0.25">
      <c r="A17" s="86" t="s">
        <v>26</v>
      </c>
      <c r="B17" s="87"/>
      <c r="C17" s="473" t="s">
        <v>537</v>
      </c>
      <c r="D17" s="458"/>
      <c r="E17" s="458"/>
    </row>
    <row r="18" spans="1:11" ht="18" x14ac:dyDescent="0.25">
      <c r="A18" s="88"/>
      <c r="B18" s="89"/>
      <c r="C18" s="452"/>
      <c r="D18" s="453"/>
      <c r="E18" s="453"/>
    </row>
    <row r="19" spans="1:11" ht="18" x14ac:dyDescent="0.25">
      <c r="A19" s="86" t="s">
        <v>187</v>
      </c>
      <c r="B19" s="87"/>
      <c r="C19" s="454" t="s">
        <v>545</v>
      </c>
      <c r="D19" s="455"/>
      <c r="E19" s="456"/>
      <c r="G19" s="38"/>
    </row>
    <row r="20" spans="1:11" x14ac:dyDescent="0.2">
      <c r="A20" s="90"/>
    </row>
    <row r="21" spans="1:11" ht="18" x14ac:dyDescent="0.25">
      <c r="A21" s="86" t="s">
        <v>142</v>
      </c>
      <c r="B21" s="87"/>
      <c r="C21" s="459">
        <v>45839</v>
      </c>
      <c r="D21" s="460"/>
      <c r="E21" s="461"/>
    </row>
    <row r="22" spans="1:11" x14ac:dyDescent="0.2">
      <c r="A22" s="90"/>
    </row>
    <row r="23" spans="1:11" ht="18" x14ac:dyDescent="0.25">
      <c r="A23" s="86" t="s">
        <v>143</v>
      </c>
      <c r="B23" s="87"/>
      <c r="C23" s="459">
        <v>46203</v>
      </c>
      <c r="D23" s="460"/>
      <c r="E23" s="461"/>
    </row>
    <row r="25" spans="1:11" ht="18" x14ac:dyDescent="0.25">
      <c r="A25" s="86" t="s">
        <v>215</v>
      </c>
      <c r="B25" s="87"/>
      <c r="C25" s="462">
        <v>35247</v>
      </c>
      <c r="D25" s="459"/>
      <c r="E25" s="463"/>
    </row>
    <row r="27" spans="1:11" ht="18" x14ac:dyDescent="0.25">
      <c r="A27" s="86" t="s">
        <v>346</v>
      </c>
      <c r="B27" s="87"/>
      <c r="C27" s="462">
        <v>46325</v>
      </c>
      <c r="D27" s="459"/>
      <c r="E27" s="463"/>
    </row>
    <row r="28" spans="1:11" ht="13.5" customHeight="1" x14ac:dyDescent="0.25">
      <c r="A28" s="310"/>
      <c r="B28" s="311"/>
      <c r="C28" s="239"/>
      <c r="D28" s="239"/>
      <c r="E28" s="239"/>
    </row>
    <row r="29" spans="1:11" ht="18" x14ac:dyDescent="0.25">
      <c r="A29" s="86" t="s">
        <v>347</v>
      </c>
      <c r="B29" s="87"/>
      <c r="C29" s="462">
        <v>46203</v>
      </c>
      <c r="D29" s="459"/>
      <c r="E29" s="463"/>
    </row>
    <row r="30" spans="1:11" ht="18" x14ac:dyDescent="0.25">
      <c r="A30" s="312"/>
      <c r="B30" s="312"/>
    </row>
    <row r="31" spans="1:11" ht="58.5" customHeight="1" x14ac:dyDescent="0.25">
      <c r="A31" s="477" t="s">
        <v>348</v>
      </c>
      <c r="B31" s="478"/>
      <c r="C31" s="443" t="s">
        <v>438</v>
      </c>
      <c r="D31" s="444"/>
      <c r="E31" s="445"/>
      <c r="F31" s="474" t="s">
        <v>358</v>
      </c>
      <c r="G31" s="475"/>
      <c r="H31" s="476"/>
      <c r="I31" s="443" t="s">
        <v>543</v>
      </c>
      <c r="J31" s="444"/>
      <c r="K31" s="445"/>
    </row>
    <row r="32" spans="1:11" ht="13.5" thickBot="1" x14ac:dyDescent="0.25"/>
    <row r="33" spans="1:7" x14ac:dyDescent="0.2">
      <c r="A33" s="91"/>
      <c r="B33" s="92"/>
      <c r="C33" s="92"/>
      <c r="D33" s="92"/>
      <c r="E33" s="92"/>
      <c r="F33" s="92"/>
      <c r="G33" s="93"/>
    </row>
    <row r="34" spans="1:7" ht="15.75" x14ac:dyDescent="0.25">
      <c r="A34" s="94" t="s">
        <v>6</v>
      </c>
      <c r="B34" s="446" t="s">
        <v>7</v>
      </c>
      <c r="C34" s="447"/>
      <c r="D34" s="450" t="s">
        <v>590</v>
      </c>
      <c r="E34" s="451"/>
      <c r="F34" s="451"/>
      <c r="G34" s="95"/>
    </row>
    <row r="35" spans="1:7" x14ac:dyDescent="0.2">
      <c r="A35" s="96"/>
      <c r="B35" s="446" t="s">
        <v>8</v>
      </c>
      <c r="C35" s="447"/>
      <c r="D35" s="450" t="s">
        <v>546</v>
      </c>
      <c r="E35" s="451"/>
      <c r="F35" s="451"/>
      <c r="G35" s="95"/>
    </row>
    <row r="36" spans="1:7" x14ac:dyDescent="0.2">
      <c r="A36" s="96"/>
      <c r="B36" s="97"/>
      <c r="C36" s="98" t="s">
        <v>9</v>
      </c>
      <c r="D36" s="99" t="s">
        <v>547</v>
      </c>
      <c r="E36" s="98" t="s">
        <v>10</v>
      </c>
      <c r="F36" s="99">
        <v>2000</v>
      </c>
      <c r="G36" s="100"/>
    </row>
    <row r="37" spans="1:7" x14ac:dyDescent="0.2">
      <c r="A37" s="96"/>
      <c r="B37" s="97"/>
      <c r="C37" s="97"/>
      <c r="D37" s="97"/>
      <c r="E37" s="101"/>
      <c r="F37" s="97"/>
      <c r="G37" s="102"/>
    </row>
    <row r="38" spans="1:7" ht="15.75" x14ac:dyDescent="0.25">
      <c r="A38" s="94" t="s">
        <v>11</v>
      </c>
      <c r="B38" s="446" t="s">
        <v>7</v>
      </c>
      <c r="C38" s="447"/>
      <c r="D38" s="466" t="s">
        <v>548</v>
      </c>
      <c r="E38" s="466"/>
      <c r="F38" s="466"/>
      <c r="G38" s="100"/>
    </row>
    <row r="39" spans="1:7" x14ac:dyDescent="0.2">
      <c r="A39" s="96"/>
      <c r="B39" s="446" t="s">
        <v>8</v>
      </c>
      <c r="C39" s="447"/>
      <c r="D39" s="466" t="s">
        <v>546</v>
      </c>
      <c r="E39" s="466"/>
      <c r="F39" s="466"/>
      <c r="G39" s="100"/>
    </row>
    <row r="40" spans="1:7" x14ac:dyDescent="0.2">
      <c r="A40" s="103"/>
      <c r="B40" s="97"/>
      <c r="C40" s="98" t="s">
        <v>9</v>
      </c>
      <c r="D40" s="99" t="s">
        <v>547</v>
      </c>
      <c r="E40" s="98" t="s">
        <v>10</v>
      </c>
      <c r="F40" s="99">
        <v>1225</v>
      </c>
      <c r="G40" s="100"/>
    </row>
    <row r="41" spans="1:7" ht="13.5" thickBot="1" x14ac:dyDescent="0.25">
      <c r="A41" s="104"/>
      <c r="B41" s="105"/>
      <c r="C41" s="105"/>
      <c r="D41" s="105"/>
      <c r="E41" s="105"/>
      <c r="F41" s="105"/>
      <c r="G41" s="106"/>
    </row>
    <row r="42" spans="1:7" x14ac:dyDescent="0.2">
      <c r="A42" s="91"/>
      <c r="B42" s="92"/>
      <c r="C42" s="92"/>
      <c r="D42" s="92"/>
      <c r="E42" s="92"/>
      <c r="F42" s="92"/>
      <c r="G42" s="93"/>
    </row>
    <row r="43" spans="1:7" x14ac:dyDescent="0.2">
      <c r="A43" s="103" t="s">
        <v>12</v>
      </c>
      <c r="B43" s="450" t="s">
        <v>587</v>
      </c>
      <c r="C43" s="451"/>
      <c r="D43" s="467"/>
      <c r="E43" s="467"/>
      <c r="F43" s="468"/>
      <c r="G43" s="102"/>
    </row>
    <row r="44" spans="1:7" x14ac:dyDescent="0.2">
      <c r="A44" s="103" t="s">
        <v>13</v>
      </c>
      <c r="B44" s="469" t="s">
        <v>588</v>
      </c>
      <c r="C44" s="451"/>
      <c r="D44" s="451"/>
      <c r="E44" s="451"/>
      <c r="F44" s="465"/>
      <c r="G44" s="102"/>
    </row>
    <row r="45" spans="1:7" x14ac:dyDescent="0.2">
      <c r="A45" s="103" t="s">
        <v>14</v>
      </c>
      <c r="B45" s="464" t="s">
        <v>563</v>
      </c>
      <c r="C45" s="451"/>
      <c r="D45" s="451"/>
      <c r="E45" s="451"/>
      <c r="F45" s="465"/>
      <c r="G45" s="102"/>
    </row>
    <row r="46" spans="1:7" ht="13.5" thickBot="1" x14ac:dyDescent="0.25">
      <c r="A46" s="104"/>
      <c r="B46" s="105"/>
      <c r="C46" s="105"/>
      <c r="D46" s="105"/>
      <c r="E46" s="105"/>
      <c r="F46" s="105"/>
      <c r="G46" s="106"/>
    </row>
  </sheetData>
  <mergeCells count="26">
    <mergeCell ref="D38:F38"/>
    <mergeCell ref="B38:C38"/>
    <mergeCell ref="A6:H6"/>
    <mergeCell ref="B34:C34"/>
    <mergeCell ref="D34:F34"/>
    <mergeCell ref="C17:E17"/>
    <mergeCell ref="C21:E21"/>
    <mergeCell ref="C25:E25"/>
    <mergeCell ref="C31:E31"/>
    <mergeCell ref="F31:H31"/>
    <mergeCell ref="A31:B31"/>
    <mergeCell ref="B45:F45"/>
    <mergeCell ref="B39:C39"/>
    <mergeCell ref="D39:F39"/>
    <mergeCell ref="B43:F43"/>
    <mergeCell ref="B44:F44"/>
    <mergeCell ref="I31:K31"/>
    <mergeCell ref="B35:C35"/>
    <mergeCell ref="A10:H10"/>
    <mergeCell ref="D35:F35"/>
    <mergeCell ref="C18:E18"/>
    <mergeCell ref="C19:E19"/>
    <mergeCell ref="C15:E15"/>
    <mergeCell ref="C23:E23"/>
    <mergeCell ref="C27:E27"/>
    <mergeCell ref="C29:E29"/>
  </mergeCells>
  <phoneticPr fontId="7" type="noConversion"/>
  <hyperlinks>
    <hyperlink ref="B45" r:id="rId1" xr:uid="{00000000-0004-0000-0100-000000000000}"/>
  </hyperlinks>
  <pageMargins left="0.23622047244094491" right="0.23622047244094491" top="0.74803149606299213" bottom="0.74803149606299213" header="0.31496062992125984" footer="0.31496062992125984"/>
  <pageSetup paperSize="9" scale="69" orientation="landscape" r:id="rId2"/>
  <headerFooter alignWithMargins="0">
    <oddFooter>&amp;A&amp;RPage &amp;P</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6" tint="-0.499984740745262"/>
    <pageSetUpPr fitToPage="1"/>
  </sheetPr>
  <dimension ref="A1:O40"/>
  <sheetViews>
    <sheetView zoomScaleNormal="100" workbookViewId="0"/>
  </sheetViews>
  <sheetFormatPr defaultColWidth="9" defaultRowHeight="23.25" x14ac:dyDescent="0.35"/>
  <cols>
    <col min="1" max="1" width="6" style="7" customWidth="1"/>
    <col min="2" max="2" width="5.625" style="7" customWidth="1"/>
    <col min="3" max="4" width="16.625" style="7" customWidth="1"/>
    <col min="5" max="5" width="14.75" style="7" customWidth="1"/>
    <col min="6" max="6" width="4.625" style="7" customWidth="1"/>
    <col min="7" max="8" width="16.625" style="7" customWidth="1"/>
    <col min="9" max="14" width="10.625" style="7" customWidth="1"/>
    <col min="15" max="15" width="3.75" style="7" customWidth="1"/>
    <col min="16" max="16384" width="9" style="7"/>
  </cols>
  <sheetData>
    <row r="1" spans="1:15" ht="23.25" customHeight="1" thickBot="1" x14ac:dyDescent="0.4">
      <c r="A1" s="7" t="s">
        <v>15</v>
      </c>
    </row>
    <row r="2" spans="1:15" ht="15" customHeight="1" x14ac:dyDescent="0.35">
      <c r="B2" s="107"/>
      <c r="C2" s="108"/>
      <c r="D2" s="108"/>
      <c r="E2" s="108"/>
      <c r="F2" s="108"/>
      <c r="G2" s="108"/>
      <c r="H2" s="108"/>
      <c r="I2" s="109"/>
    </row>
    <row r="3" spans="1:15" ht="21" customHeight="1" x14ac:dyDescent="0.35">
      <c r="B3" s="110"/>
      <c r="C3" s="111"/>
      <c r="D3" s="112"/>
      <c r="E3" s="111" t="s">
        <v>16</v>
      </c>
      <c r="F3" s="112"/>
      <c r="G3" s="111"/>
      <c r="H3" s="112"/>
      <c r="I3" s="113"/>
      <c r="J3" s="8"/>
      <c r="K3" s="8"/>
      <c r="L3" s="8"/>
      <c r="M3" s="8"/>
      <c r="N3" s="8"/>
      <c r="O3" s="9"/>
    </row>
    <row r="4" spans="1:15" ht="15" customHeight="1" thickBot="1" x14ac:dyDescent="0.4">
      <c r="B4" s="110"/>
      <c r="C4" s="114"/>
      <c r="D4" s="115"/>
      <c r="E4" s="114"/>
      <c r="F4" s="114"/>
      <c r="G4" s="114"/>
      <c r="H4" s="116"/>
      <c r="I4" s="113"/>
      <c r="J4" s="10"/>
      <c r="K4" s="10"/>
      <c r="L4" s="10"/>
      <c r="M4" s="10"/>
      <c r="N4" s="10"/>
    </row>
    <row r="5" spans="1:15" s="10" customFormat="1" ht="15" customHeight="1" x14ac:dyDescent="0.2">
      <c r="B5" s="117"/>
      <c r="C5" s="118"/>
      <c r="D5" s="118"/>
      <c r="E5" s="118"/>
      <c r="F5" s="118"/>
      <c r="G5" s="118"/>
      <c r="H5" s="118"/>
      <c r="I5" s="119"/>
      <c r="O5" s="8"/>
    </row>
    <row r="6" spans="1:15" s="10" customFormat="1" ht="15" customHeight="1" x14ac:dyDescent="0.2">
      <c r="B6" s="120"/>
      <c r="C6" s="121"/>
      <c r="D6" s="121"/>
      <c r="E6" s="121"/>
      <c r="F6" s="121"/>
      <c r="G6" s="121"/>
      <c r="H6" s="121"/>
      <c r="I6" s="122"/>
      <c r="O6" s="8"/>
    </row>
    <row r="7" spans="1:15" s="10" customFormat="1" ht="15" customHeight="1" x14ac:dyDescent="0.2">
      <c r="B7" s="120"/>
      <c r="C7" s="121"/>
      <c r="D7" s="121"/>
      <c r="E7" s="121"/>
      <c r="F7" s="121"/>
      <c r="G7" s="121"/>
      <c r="H7" s="121"/>
      <c r="I7" s="122"/>
      <c r="O7" s="8"/>
    </row>
    <row r="8" spans="1:15" s="10" customFormat="1" ht="15" customHeight="1" x14ac:dyDescent="0.2">
      <c r="B8" s="120"/>
      <c r="C8" s="121"/>
      <c r="D8" s="121"/>
      <c r="E8" s="121"/>
      <c r="F8" s="121"/>
      <c r="G8" s="121"/>
      <c r="H8" s="121"/>
      <c r="I8" s="122"/>
      <c r="O8" s="8"/>
    </row>
    <row r="9" spans="1:15" s="10" customFormat="1" ht="15" customHeight="1" x14ac:dyDescent="0.2">
      <c r="B9" s="120"/>
      <c r="C9" s="121"/>
      <c r="D9" s="121"/>
      <c r="E9" s="121"/>
      <c r="F9" s="121"/>
      <c r="G9" s="121"/>
      <c r="H9" s="121"/>
      <c r="I9" s="122"/>
      <c r="O9" s="8"/>
    </row>
    <row r="10" spans="1:15" s="10" customFormat="1" ht="15" customHeight="1" x14ac:dyDescent="0.2">
      <c r="B10" s="120"/>
      <c r="C10" s="121"/>
      <c r="D10" s="121"/>
      <c r="E10" s="121"/>
      <c r="F10" s="121"/>
      <c r="G10" s="121"/>
      <c r="H10" s="121"/>
      <c r="I10" s="122"/>
      <c r="O10" s="8"/>
    </row>
    <row r="11" spans="1:15" s="10" customFormat="1" ht="15" customHeight="1" x14ac:dyDescent="0.2">
      <c r="B11" s="120"/>
      <c r="C11" s="121"/>
      <c r="D11" s="121"/>
      <c r="E11" s="121"/>
      <c r="F11" s="121"/>
      <c r="G11" s="121"/>
      <c r="H11" s="121"/>
      <c r="I11" s="122"/>
      <c r="O11" s="8"/>
    </row>
    <row r="12" spans="1:15" s="10" customFormat="1" ht="15" customHeight="1" x14ac:dyDescent="0.2">
      <c r="B12" s="120"/>
      <c r="C12" s="121"/>
      <c r="D12" s="121"/>
      <c r="E12" s="121"/>
      <c r="F12" s="121"/>
      <c r="G12" s="121"/>
      <c r="H12" s="121"/>
      <c r="I12" s="122"/>
      <c r="O12" s="8"/>
    </row>
    <row r="13" spans="1:15" s="10" customFormat="1" ht="15" customHeight="1" x14ac:dyDescent="0.2">
      <c r="B13" s="120"/>
      <c r="C13" s="121"/>
      <c r="D13" s="121"/>
      <c r="E13" s="121"/>
      <c r="F13" s="121"/>
      <c r="G13" s="121"/>
      <c r="H13" s="121"/>
      <c r="I13" s="122"/>
      <c r="O13" s="8"/>
    </row>
    <row r="14" spans="1:15" s="10" customFormat="1" ht="15" customHeight="1" x14ac:dyDescent="0.2">
      <c r="B14" s="120"/>
      <c r="C14" s="479"/>
      <c r="D14" s="479"/>
      <c r="E14" s="479"/>
      <c r="F14" s="121"/>
      <c r="G14" s="121"/>
      <c r="H14" s="121"/>
      <c r="I14" s="122"/>
      <c r="O14" s="8"/>
    </row>
    <row r="15" spans="1:15" s="10" customFormat="1" ht="15" customHeight="1" x14ac:dyDescent="0.2">
      <c r="B15" s="120"/>
      <c r="C15" s="121"/>
      <c r="D15" s="121"/>
      <c r="E15" s="121"/>
      <c r="F15" s="121"/>
      <c r="G15" s="121"/>
      <c r="H15" s="121"/>
      <c r="I15" s="122"/>
      <c r="O15" s="8"/>
    </row>
    <row r="16" spans="1:15" s="10" customFormat="1" ht="15" customHeight="1" x14ac:dyDescent="0.2">
      <c r="B16" s="120"/>
      <c r="C16" s="121"/>
      <c r="D16" s="121"/>
      <c r="E16" s="121"/>
      <c r="F16" s="121"/>
      <c r="G16" s="121"/>
      <c r="H16" s="121"/>
      <c r="I16" s="122"/>
      <c r="O16" s="8"/>
    </row>
    <row r="17" spans="2:15" s="10" customFormat="1" ht="15" customHeight="1" x14ac:dyDescent="0.2">
      <c r="B17" s="120"/>
      <c r="C17" s="121"/>
      <c r="D17" s="121"/>
      <c r="E17" s="121"/>
      <c r="F17" s="121"/>
      <c r="G17" s="121"/>
      <c r="H17" s="121"/>
      <c r="I17" s="122"/>
      <c r="O17" s="8"/>
    </row>
    <row r="18" spans="2:15" s="10" customFormat="1" ht="15" customHeight="1" x14ac:dyDescent="0.2">
      <c r="B18" s="120"/>
      <c r="C18" s="121"/>
      <c r="D18" s="121"/>
      <c r="E18" s="121"/>
      <c r="F18" s="121"/>
      <c r="G18" s="121"/>
      <c r="H18" s="121"/>
      <c r="I18" s="122"/>
      <c r="O18" s="8"/>
    </row>
    <row r="19" spans="2:15" s="10" customFormat="1" ht="15" customHeight="1" x14ac:dyDescent="0.2">
      <c r="B19" s="120"/>
      <c r="C19" s="121"/>
      <c r="D19" s="121"/>
      <c r="E19" s="121"/>
      <c r="F19" s="121"/>
      <c r="G19" s="121"/>
      <c r="H19" s="121"/>
      <c r="I19" s="122"/>
      <c r="O19" s="8"/>
    </row>
    <row r="20" spans="2:15" s="10" customFormat="1" ht="15" customHeight="1" x14ac:dyDescent="0.2">
      <c r="B20" s="120"/>
      <c r="C20" s="121"/>
      <c r="D20" s="121"/>
      <c r="E20" s="121"/>
      <c r="F20" s="121"/>
      <c r="G20" s="121"/>
      <c r="H20" s="121"/>
      <c r="I20" s="122"/>
      <c r="O20" s="8"/>
    </row>
    <row r="21" spans="2:15" s="10" customFormat="1" ht="15.75" customHeight="1" x14ac:dyDescent="0.2">
      <c r="B21" s="120"/>
      <c r="C21" s="121"/>
      <c r="D21" s="121"/>
      <c r="E21" s="121"/>
      <c r="F21" s="121"/>
      <c r="G21" s="121"/>
      <c r="H21" s="121"/>
      <c r="I21" s="122"/>
      <c r="O21" s="8"/>
    </row>
    <row r="22" spans="2:15" s="10" customFormat="1" ht="15.75" customHeight="1" x14ac:dyDescent="0.2">
      <c r="B22" s="120"/>
      <c r="C22" s="121"/>
      <c r="D22" s="121"/>
      <c r="E22" s="121"/>
      <c r="F22" s="121"/>
      <c r="G22" s="121"/>
      <c r="H22" s="121"/>
      <c r="I22" s="122"/>
      <c r="O22" s="8"/>
    </row>
    <row r="23" spans="2:15" s="10" customFormat="1" ht="15" customHeight="1" x14ac:dyDescent="0.2">
      <c r="B23" s="120"/>
      <c r="C23" s="121"/>
      <c r="D23" s="121"/>
      <c r="E23" s="121"/>
      <c r="F23" s="121"/>
      <c r="G23" s="121"/>
      <c r="H23" s="121"/>
      <c r="I23" s="122"/>
      <c r="O23" s="8"/>
    </row>
    <row r="24" spans="2:15" s="10" customFormat="1" ht="15" customHeight="1" x14ac:dyDescent="0.2">
      <c r="B24" s="120"/>
      <c r="C24" s="121"/>
      <c r="D24" s="121"/>
      <c r="E24" s="121"/>
      <c r="F24" s="121"/>
      <c r="G24" s="121"/>
      <c r="H24" s="121"/>
      <c r="I24" s="122"/>
      <c r="O24" s="8"/>
    </row>
    <row r="25" spans="2:15" s="10" customFormat="1" ht="15" customHeight="1" x14ac:dyDescent="0.2">
      <c r="B25" s="120"/>
      <c r="C25" s="121"/>
      <c r="D25" s="121"/>
      <c r="E25" s="121"/>
      <c r="F25" s="121"/>
      <c r="G25" s="121"/>
      <c r="H25" s="121"/>
      <c r="I25" s="122"/>
      <c r="O25" s="8"/>
    </row>
    <row r="26" spans="2:15" s="10" customFormat="1" ht="15" customHeight="1" x14ac:dyDescent="0.2">
      <c r="B26" s="120"/>
      <c r="C26" s="121"/>
      <c r="D26" s="123"/>
      <c r="E26" s="121"/>
      <c r="F26" s="121"/>
      <c r="G26" s="121"/>
      <c r="H26" s="121"/>
      <c r="I26" s="122"/>
      <c r="O26" s="8"/>
    </row>
    <row r="27" spans="2:15" s="10" customFormat="1" ht="15" customHeight="1" x14ac:dyDescent="0.2">
      <c r="B27" s="120"/>
      <c r="C27" s="123"/>
      <c r="D27" s="123"/>
      <c r="E27" s="121"/>
      <c r="F27" s="121"/>
      <c r="G27" s="121"/>
      <c r="H27" s="121"/>
      <c r="I27" s="122"/>
      <c r="O27" s="8"/>
    </row>
    <row r="28" spans="2:15" s="10" customFormat="1" ht="15" customHeight="1" x14ac:dyDescent="0.2">
      <c r="B28" s="120"/>
      <c r="C28" s="123"/>
      <c r="D28" s="123"/>
      <c r="E28" s="121"/>
      <c r="F28" s="121"/>
      <c r="G28" s="121"/>
      <c r="H28" s="121"/>
      <c r="I28" s="122"/>
      <c r="O28" s="8"/>
    </row>
    <row r="29" spans="2:15" s="10" customFormat="1" ht="15" customHeight="1" x14ac:dyDescent="0.2">
      <c r="B29" s="120"/>
      <c r="C29" s="123"/>
      <c r="D29" s="123"/>
      <c r="E29" s="121"/>
      <c r="F29" s="121"/>
      <c r="G29" s="121"/>
      <c r="H29" s="121"/>
      <c r="I29" s="122"/>
      <c r="O29" s="8"/>
    </row>
    <row r="30" spans="2:15" s="10" customFormat="1" ht="15" customHeight="1" x14ac:dyDescent="0.2">
      <c r="B30" s="120"/>
      <c r="C30" s="121"/>
      <c r="D30" s="121"/>
      <c r="E30" s="121"/>
      <c r="F30" s="121"/>
      <c r="G30" s="121"/>
      <c r="H30" s="121"/>
      <c r="I30" s="122"/>
      <c r="O30" s="8"/>
    </row>
    <row r="31" spans="2:15" s="10" customFormat="1" ht="15" customHeight="1" x14ac:dyDescent="0.2">
      <c r="B31" s="120"/>
      <c r="C31" s="121"/>
      <c r="D31" s="121"/>
      <c r="E31" s="121"/>
      <c r="F31" s="121"/>
      <c r="G31" s="121"/>
      <c r="H31" s="121"/>
      <c r="I31" s="122"/>
      <c r="J31" s="8"/>
      <c r="K31" s="8"/>
      <c r="L31" s="8"/>
      <c r="M31" s="8"/>
      <c r="N31" s="8"/>
      <c r="O31" s="8"/>
    </row>
    <row r="32" spans="2:15" s="10" customFormat="1" ht="15" customHeight="1" x14ac:dyDescent="0.2">
      <c r="B32" s="120"/>
      <c r="C32" s="121"/>
      <c r="D32" s="121"/>
      <c r="E32" s="121"/>
      <c r="F32" s="121"/>
      <c r="G32" s="121"/>
      <c r="H32" s="121"/>
      <c r="I32" s="122"/>
      <c r="J32" s="8"/>
      <c r="K32" s="8"/>
      <c r="L32" s="8"/>
      <c r="M32" s="8"/>
      <c r="N32" s="8"/>
      <c r="O32" s="8"/>
    </row>
    <row r="33" spans="2:15" s="10" customFormat="1" ht="15" customHeight="1" x14ac:dyDescent="0.2">
      <c r="B33" s="120"/>
      <c r="C33" s="121"/>
      <c r="D33" s="121"/>
      <c r="E33" s="121"/>
      <c r="F33" s="121"/>
      <c r="G33" s="121"/>
      <c r="H33" s="121"/>
      <c r="I33" s="122"/>
      <c r="J33" s="8"/>
      <c r="K33" s="8"/>
      <c r="L33" s="8"/>
      <c r="M33" s="8"/>
      <c r="N33" s="8"/>
      <c r="O33" s="8"/>
    </row>
    <row r="34" spans="2:15" s="10" customFormat="1" ht="15" customHeight="1" x14ac:dyDescent="0.2">
      <c r="B34" s="120"/>
      <c r="C34" s="121"/>
      <c r="D34" s="121"/>
      <c r="E34" s="121"/>
      <c r="F34" s="121"/>
      <c r="G34" s="121"/>
      <c r="H34" s="121"/>
      <c r="I34" s="122"/>
      <c r="J34" s="8"/>
      <c r="K34" s="8"/>
      <c r="L34" s="8"/>
      <c r="M34" s="8"/>
      <c r="N34" s="8"/>
      <c r="O34" s="8"/>
    </row>
    <row r="35" spans="2:15" s="10" customFormat="1" ht="15" customHeight="1" x14ac:dyDescent="0.2">
      <c r="B35" s="120"/>
      <c r="C35" s="121"/>
      <c r="D35" s="121"/>
      <c r="E35" s="121"/>
      <c r="F35" s="124"/>
      <c r="G35" s="121"/>
      <c r="H35" s="121"/>
      <c r="I35" s="122"/>
      <c r="J35" s="8"/>
      <c r="K35" s="8"/>
      <c r="L35" s="8"/>
      <c r="M35" s="8"/>
      <c r="N35" s="8"/>
      <c r="O35" s="8"/>
    </row>
    <row r="36" spans="2:15" s="10" customFormat="1" ht="15" customHeight="1" x14ac:dyDescent="0.2">
      <c r="B36" s="120"/>
      <c r="C36" s="121"/>
      <c r="D36" s="121"/>
      <c r="E36" s="121"/>
      <c r="F36" s="124"/>
      <c r="G36" s="121"/>
      <c r="H36" s="125"/>
      <c r="I36" s="122"/>
      <c r="J36" s="8"/>
      <c r="K36" s="8"/>
      <c r="L36" s="8"/>
      <c r="M36" s="8"/>
      <c r="N36" s="8"/>
      <c r="O36" s="8"/>
    </row>
    <row r="37" spans="2:15" s="10" customFormat="1" ht="15" customHeight="1" x14ac:dyDescent="0.2">
      <c r="B37" s="120"/>
      <c r="C37" s="121"/>
      <c r="D37" s="121"/>
      <c r="E37" s="121"/>
      <c r="F37" s="124"/>
      <c r="G37" s="121"/>
      <c r="H37" s="121"/>
      <c r="I37" s="122"/>
      <c r="J37" s="8"/>
      <c r="K37" s="8"/>
      <c r="L37" s="8"/>
      <c r="M37" s="8"/>
      <c r="N37" s="8"/>
      <c r="O37" s="8"/>
    </row>
    <row r="38" spans="2:15" s="10" customFormat="1" ht="15" customHeight="1" x14ac:dyDescent="0.2">
      <c r="B38" s="120"/>
      <c r="C38" s="121"/>
      <c r="D38" s="121"/>
      <c r="E38" s="121"/>
      <c r="F38" s="124"/>
      <c r="G38" s="121"/>
      <c r="H38" s="121"/>
      <c r="I38" s="122"/>
      <c r="J38" s="8"/>
      <c r="K38" s="8"/>
      <c r="L38" s="8"/>
      <c r="M38" s="8"/>
      <c r="N38" s="8"/>
      <c r="O38" s="8"/>
    </row>
    <row r="39" spans="2:15" s="10" customFormat="1" ht="15" customHeight="1" x14ac:dyDescent="0.2">
      <c r="B39" s="120"/>
      <c r="C39" s="121"/>
      <c r="D39" s="121"/>
      <c r="E39" s="121"/>
      <c r="F39" s="124"/>
      <c r="G39" s="121"/>
      <c r="H39" s="121"/>
      <c r="I39" s="122"/>
      <c r="J39" s="8"/>
      <c r="K39" s="8"/>
      <c r="L39" s="8"/>
      <c r="M39" s="8"/>
      <c r="N39" s="8"/>
      <c r="O39" s="8"/>
    </row>
    <row r="40" spans="2:15" ht="24" thickBot="1" x14ac:dyDescent="0.4">
      <c r="B40" s="126"/>
      <c r="C40" s="127"/>
      <c r="D40" s="127"/>
      <c r="E40" s="128"/>
      <c r="F40" s="128"/>
      <c r="G40" s="128"/>
      <c r="H40" s="128"/>
      <c r="I40" s="129"/>
    </row>
  </sheetData>
  <mergeCells count="1">
    <mergeCell ref="C14:E1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9999"/>
    <pageSetUpPr fitToPage="1"/>
  </sheetPr>
  <dimension ref="B1:H36"/>
  <sheetViews>
    <sheetView zoomScaleNormal="100" workbookViewId="0"/>
  </sheetViews>
  <sheetFormatPr defaultColWidth="9" defaultRowHeight="12.75" x14ac:dyDescent="0.2"/>
  <cols>
    <col min="1" max="1" width="11.75" style="13" customWidth="1"/>
    <col min="2" max="2" width="47.25" style="13" customWidth="1"/>
    <col min="3" max="4" width="42.625" style="13" customWidth="1"/>
    <col min="5" max="5" width="6.625" style="13" customWidth="1"/>
    <col min="6" max="8" width="19.625" style="13" customWidth="1"/>
    <col min="9" max="9" width="18.125" style="13" customWidth="1"/>
    <col min="10" max="16384" width="9" style="13"/>
  </cols>
  <sheetData>
    <row r="1" spans="2:8" ht="29.25" customHeight="1" x14ac:dyDescent="0.45">
      <c r="B1" s="14" t="s">
        <v>88</v>
      </c>
      <c r="D1" s="36"/>
    </row>
    <row r="2" spans="2:8" ht="15" x14ac:dyDescent="0.25">
      <c r="B2" s="39" t="str">
        <f>Tradingname</f>
        <v>Southern Cross Pipelines Australia Pty Limited</v>
      </c>
      <c r="C2" s="40"/>
    </row>
    <row r="3" spans="2:8" ht="15" x14ac:dyDescent="0.25">
      <c r="B3" s="41" t="s">
        <v>157</v>
      </c>
      <c r="C3" s="42">
        <f>Yearending</f>
        <v>46203</v>
      </c>
    </row>
    <row r="4" spans="2:8" ht="20.25" x14ac:dyDescent="0.3">
      <c r="B4" s="11"/>
    </row>
    <row r="5" spans="2:8" ht="15.75" x14ac:dyDescent="0.25">
      <c r="B5" s="22" t="s">
        <v>160</v>
      </c>
    </row>
    <row r="6" spans="2:8" x14ac:dyDescent="0.2">
      <c r="B6" s="15"/>
      <c r="C6" s="18"/>
      <c r="D6" s="18"/>
      <c r="E6" s="19"/>
      <c r="F6" s="23"/>
      <c r="G6" s="20"/>
      <c r="H6" s="20"/>
    </row>
    <row r="7" spans="2:8" ht="13.5" customHeight="1" x14ac:dyDescent="0.2">
      <c r="B7" s="130" t="s">
        <v>27</v>
      </c>
      <c r="C7" s="131" t="s">
        <v>534</v>
      </c>
      <c r="D7" s="132"/>
    </row>
    <row r="8" spans="2:8" ht="13.5" customHeight="1" x14ac:dyDescent="0.2">
      <c r="B8" s="130" t="s">
        <v>156</v>
      </c>
      <c r="C8" s="378">
        <v>44</v>
      </c>
      <c r="D8" s="132"/>
    </row>
    <row r="9" spans="2:8" ht="13.5" customHeight="1" x14ac:dyDescent="0.2">
      <c r="B9" s="130" t="s">
        <v>28</v>
      </c>
      <c r="C9" s="378">
        <v>1</v>
      </c>
      <c r="D9" s="132"/>
    </row>
    <row r="10" spans="2:8" ht="13.5" customHeight="1" x14ac:dyDescent="0.2">
      <c r="B10" s="130" t="s">
        <v>29</v>
      </c>
      <c r="C10" s="133" t="s">
        <v>535</v>
      </c>
      <c r="D10" s="132"/>
    </row>
    <row r="11" spans="2:8" x14ac:dyDescent="0.2">
      <c r="B11" s="132"/>
      <c r="C11" s="132"/>
      <c r="D11" s="132"/>
    </row>
    <row r="12" spans="2:8" ht="15.75" x14ac:dyDescent="0.25">
      <c r="B12" s="134" t="s">
        <v>161</v>
      </c>
      <c r="C12" s="132"/>
      <c r="D12" s="132"/>
    </row>
    <row r="13" spans="2:8" x14ac:dyDescent="0.2">
      <c r="B13" s="132"/>
      <c r="C13" s="132"/>
      <c r="D13" s="132"/>
    </row>
    <row r="14" spans="2:8" ht="51" customHeight="1" x14ac:dyDescent="0.2">
      <c r="B14" s="135" t="s">
        <v>30</v>
      </c>
      <c r="C14" s="136" t="s">
        <v>116</v>
      </c>
      <c r="D14" s="136" t="s">
        <v>41</v>
      </c>
    </row>
    <row r="15" spans="2:8" ht="14.25" x14ac:dyDescent="0.2">
      <c r="B15" s="139" t="s">
        <v>31</v>
      </c>
      <c r="C15" s="140"/>
      <c r="D15" s="141"/>
    </row>
    <row r="16" spans="2:8" x14ac:dyDescent="0.2">
      <c r="B16" s="313" t="s">
        <v>349</v>
      </c>
      <c r="C16" s="137" t="s">
        <v>598</v>
      </c>
      <c r="D16" s="137" t="s">
        <v>438</v>
      </c>
    </row>
    <row r="17" spans="2:4" ht="17.25" customHeight="1" x14ac:dyDescent="0.2">
      <c r="B17" s="130" t="s">
        <v>32</v>
      </c>
      <c r="C17" s="137" t="s">
        <v>598</v>
      </c>
      <c r="D17" s="137" t="s">
        <v>438</v>
      </c>
    </row>
    <row r="18" spans="2:4" x14ac:dyDescent="0.2">
      <c r="B18" s="130" t="s">
        <v>33</v>
      </c>
      <c r="C18" s="137" t="s">
        <v>438</v>
      </c>
      <c r="D18" s="137" t="s">
        <v>438</v>
      </c>
    </row>
    <row r="19" spans="2:4" ht="14.25" x14ac:dyDescent="0.2">
      <c r="B19" s="139" t="s">
        <v>207</v>
      </c>
      <c r="C19" s="140"/>
      <c r="D19" s="141"/>
    </row>
    <row r="20" spans="2:4" x14ac:dyDescent="0.2">
      <c r="B20" s="313" t="s">
        <v>350</v>
      </c>
      <c r="C20" s="137" t="s">
        <v>438</v>
      </c>
      <c r="D20" s="137" t="s">
        <v>438</v>
      </c>
    </row>
    <row r="21" spans="2:4" x14ac:dyDescent="0.2">
      <c r="B21" s="313" t="s">
        <v>351</v>
      </c>
      <c r="C21" s="137" t="s">
        <v>438</v>
      </c>
      <c r="D21" s="137" t="s">
        <v>438</v>
      </c>
    </row>
    <row r="22" spans="2:4" ht="14.25" x14ac:dyDescent="0.2">
      <c r="B22" s="139" t="s">
        <v>34</v>
      </c>
      <c r="C22" s="140"/>
      <c r="D22" s="141"/>
    </row>
    <row r="23" spans="2:4" x14ac:dyDescent="0.2">
      <c r="B23" s="130" t="s">
        <v>35</v>
      </c>
      <c r="C23" s="137" t="s">
        <v>438</v>
      </c>
      <c r="D23" s="137" t="s">
        <v>438</v>
      </c>
    </row>
    <row r="24" spans="2:4" x14ac:dyDescent="0.2">
      <c r="B24" s="130" t="s">
        <v>36</v>
      </c>
      <c r="C24" s="137" t="s">
        <v>438</v>
      </c>
      <c r="D24" s="137" t="s">
        <v>438</v>
      </c>
    </row>
    <row r="25" spans="2:4" ht="14.25" x14ac:dyDescent="0.2">
      <c r="B25" s="139" t="s">
        <v>37</v>
      </c>
      <c r="C25" s="140"/>
      <c r="D25" s="141"/>
    </row>
    <row r="26" spans="2:4" x14ac:dyDescent="0.2">
      <c r="B26" s="130" t="s">
        <v>38</v>
      </c>
      <c r="C26" s="137" t="s">
        <v>438</v>
      </c>
      <c r="D26" s="137" t="s">
        <v>438</v>
      </c>
    </row>
    <row r="27" spans="2:4" x14ac:dyDescent="0.2">
      <c r="B27" s="130" t="s">
        <v>39</v>
      </c>
      <c r="C27" s="137" t="s">
        <v>438</v>
      </c>
      <c r="D27" s="137" t="s">
        <v>438</v>
      </c>
    </row>
    <row r="28" spans="2:4" ht="14.25" x14ac:dyDescent="0.2">
      <c r="B28" s="139" t="s">
        <v>40</v>
      </c>
      <c r="C28" s="140"/>
      <c r="D28" s="141"/>
    </row>
    <row r="29" spans="2:4" x14ac:dyDescent="0.2">
      <c r="B29" s="138" t="s">
        <v>158</v>
      </c>
      <c r="C29" s="137"/>
      <c r="D29" s="137"/>
    </row>
    <row r="30" spans="2:4" x14ac:dyDescent="0.2">
      <c r="B30" s="138" t="s">
        <v>158</v>
      </c>
      <c r="C30" s="137"/>
      <c r="D30" s="137"/>
    </row>
    <row r="31" spans="2:4" x14ac:dyDescent="0.2">
      <c r="B31" s="138" t="s">
        <v>158</v>
      </c>
      <c r="C31" s="137"/>
      <c r="D31" s="137"/>
    </row>
    <row r="32" spans="2:4" x14ac:dyDescent="0.2">
      <c r="B32" s="138" t="s">
        <v>158</v>
      </c>
      <c r="C32" s="137"/>
      <c r="D32" s="137"/>
    </row>
    <row r="33" spans="2:4" x14ac:dyDescent="0.2">
      <c r="B33" s="138" t="s">
        <v>158</v>
      </c>
      <c r="C33" s="137"/>
      <c r="D33" s="137"/>
    </row>
    <row r="34" spans="2:4" x14ac:dyDescent="0.2">
      <c r="B34" s="138" t="s">
        <v>158</v>
      </c>
      <c r="C34" s="137"/>
      <c r="D34" s="137"/>
    </row>
    <row r="35" spans="2:4" x14ac:dyDescent="0.2">
      <c r="B35" s="138" t="s">
        <v>158</v>
      </c>
      <c r="C35" s="137"/>
      <c r="D35" s="137"/>
    </row>
    <row r="36" spans="2:4" x14ac:dyDescent="0.2">
      <c r="B36" s="138" t="s">
        <v>158</v>
      </c>
      <c r="C36" s="137"/>
      <c r="D36" s="137"/>
    </row>
  </sheetData>
  <dataValidations count="2">
    <dataValidation type="list" allowBlank="1" showInputMessage="1" showErrorMessage="1" sqref="C10" xr:uid="{00000000-0002-0000-0300-000000000000}">
      <formula1>"Distribution,Transmission"</formula1>
    </dataValidation>
    <dataValidation type="list" allowBlank="1" showInputMessage="1" showErrorMessage="1" sqref="C29:D36 C23:D24 C16:D18 C20:D21 C26:D27" xr:uid="{00000000-0002-0000-0300-000001000000}">
      <formula1>"Yes,No"</formula1>
    </dataValidation>
  </dataValidations>
  <pageMargins left="0.23622047244094491" right="0.23622047244094491" top="0.74803149606299213" bottom="0.74803149606299213" header="0.31496062992125984" footer="0.31496062992125984"/>
  <pageSetup paperSize="9" scale="90" orientation="landscape" r:id="rId1"/>
  <headerFooter alignWithMargins="0">
    <oddFooter>&amp;A&amp;RPage &amp;P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499984740745262"/>
    <pageSetUpPr fitToPage="1"/>
  </sheetPr>
  <dimension ref="A1:BT74"/>
  <sheetViews>
    <sheetView showGridLines="0" zoomScaleNormal="100" workbookViewId="0">
      <pane xSplit="3" ySplit="8" topLeftCell="AA9" activePane="bottomRight" state="frozen"/>
      <selection activeCell="W45" sqref="W45"/>
      <selection pane="topRight" activeCell="W45" sqref="W45"/>
      <selection pane="bottomLeft" activeCell="W45" sqref="W45"/>
      <selection pane="bottomRight"/>
    </sheetView>
  </sheetViews>
  <sheetFormatPr defaultRowHeight="14.25" x14ac:dyDescent="0.2"/>
  <cols>
    <col min="1" max="1" width="14.5" customWidth="1"/>
    <col min="2" max="2" width="47" customWidth="1"/>
    <col min="3" max="3" width="22.625" customWidth="1"/>
    <col min="4" max="32" width="17.25" customWidth="1"/>
    <col min="33" max="34" width="14" customWidth="1"/>
    <col min="35" max="38" width="10.75" customWidth="1"/>
    <col min="40" max="40" width="9" style="68" customWidth="1"/>
  </cols>
  <sheetData>
    <row r="1" spans="1:72" ht="20.25" x14ac:dyDescent="0.3">
      <c r="B1" s="480" t="s">
        <v>352</v>
      </c>
      <c r="C1" s="480"/>
      <c r="D1" s="480"/>
    </row>
    <row r="2" spans="1:72" ht="15" x14ac:dyDescent="0.25">
      <c r="B2" s="39" t="str">
        <f>Tradingname</f>
        <v>Southern Cross Pipelines Australia Pty Limited</v>
      </c>
      <c r="C2" s="40"/>
      <c r="D2" s="13"/>
    </row>
    <row r="3" spans="1:72" ht="15" x14ac:dyDescent="0.25">
      <c r="B3" s="41" t="s">
        <v>157</v>
      </c>
      <c r="C3" s="42">
        <f>Yearending</f>
        <v>46203</v>
      </c>
      <c r="D3" s="13"/>
    </row>
    <row r="4" spans="1:72" ht="17.100000000000001" customHeight="1" x14ac:dyDescent="0.3">
      <c r="B4" s="11"/>
      <c r="C4" s="13"/>
      <c r="D4" s="34"/>
    </row>
    <row r="5" spans="1:72" ht="15.75" x14ac:dyDescent="0.25">
      <c r="A5" s="47"/>
      <c r="B5" s="49" t="s">
        <v>233</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50"/>
      <c r="AG5" s="47"/>
      <c r="AH5" s="47"/>
      <c r="AI5" s="47"/>
      <c r="AJ5" s="47"/>
      <c r="AK5" s="47"/>
      <c r="AL5" s="47"/>
      <c r="AM5" s="47"/>
      <c r="AN5" s="48"/>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row>
    <row r="6" spans="1:72" x14ac:dyDescent="0.2">
      <c r="A6" s="47"/>
      <c r="B6" s="47"/>
      <c r="C6" s="47"/>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2"/>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47"/>
      <c r="BR6" s="47"/>
      <c r="BS6" s="47"/>
      <c r="BT6" s="47"/>
    </row>
    <row r="7" spans="1:72" s="76" customFormat="1" ht="15.75" x14ac:dyDescent="0.2">
      <c r="A7" s="361"/>
      <c r="B7" s="73" t="s">
        <v>76</v>
      </c>
      <c r="C7" s="72"/>
      <c r="D7" s="360" t="str">
        <f>YEAR(Cover!$C$25)-1&amp;"-"&amp;RIGHT(YEAR(Cover!$C$25),2)</f>
        <v>1995-96</v>
      </c>
      <c r="E7" s="360" t="str">
        <f>YEAR(Cover!$C$25)&amp;"-"&amp;RIGHT(YEAR(Cover!$C$25)+1,2)</f>
        <v>1996-97</v>
      </c>
      <c r="F7" s="360" t="str">
        <f>YEAR(Cover!$C$25)+1&amp;"-"&amp;RIGHT(YEAR(Cover!$C$25)+2,2)</f>
        <v>1997-98</v>
      </c>
      <c r="G7" s="360" t="str">
        <f>YEAR(Cover!$C$25)+2&amp;"-"&amp;RIGHT(YEAR(Cover!$C$25)+3,2)</f>
        <v>1998-99</v>
      </c>
      <c r="H7" s="360" t="str">
        <f>YEAR(Cover!$C$25)+3&amp;"-"&amp;RIGHT(YEAR(Cover!$C$25)+4,2)</f>
        <v>1999-00</v>
      </c>
      <c r="I7" s="360" t="str">
        <f>YEAR(Cover!$C$25)+4&amp;"-"&amp;RIGHT(YEAR(Cover!$C$25)+5,2)</f>
        <v>2000-01</v>
      </c>
      <c r="J7" s="360" t="str">
        <f>YEAR(Cover!$C$25)+5&amp;"-"&amp;RIGHT(YEAR(Cover!$C$25)+6,2)</f>
        <v>2001-02</v>
      </c>
      <c r="K7" s="360" t="str">
        <f>YEAR(Cover!$C$25)+6&amp;"-"&amp;RIGHT(YEAR(Cover!$C$25)+7,2)</f>
        <v>2002-03</v>
      </c>
      <c r="L7" s="360" t="str">
        <f>YEAR(Cover!$C$25)+7&amp;"-"&amp;RIGHT(YEAR(Cover!$C$25)+8,2)</f>
        <v>2003-04</v>
      </c>
      <c r="M7" s="360" t="str">
        <f>YEAR(Cover!$C$25)+8&amp;"-"&amp;RIGHT(YEAR(Cover!$C$25)+9,2)</f>
        <v>2004-05</v>
      </c>
      <c r="N7" s="360" t="str">
        <f>YEAR(Cover!$C$25)+9&amp;"-"&amp;RIGHT(YEAR(Cover!$C$25)+10,2)</f>
        <v>2005-06</v>
      </c>
      <c r="O7" s="360" t="str">
        <f>YEAR(Cover!$C$25)+10&amp;"-"&amp;RIGHT(YEAR(Cover!$C$25)+11,2)</f>
        <v>2006-07</v>
      </c>
      <c r="P7" s="360" t="str">
        <f>YEAR(Cover!$C$25)+11&amp;"-"&amp;RIGHT(YEAR(Cover!$C$25)+12,2)</f>
        <v>2007-08</v>
      </c>
      <c r="Q7" s="360" t="str">
        <f>YEAR(Cover!$C$25)+12&amp;"-"&amp;RIGHT(YEAR(Cover!$C$25)+13,2)</f>
        <v>2008-09</v>
      </c>
      <c r="R7" s="360" t="str">
        <f>YEAR(Cover!$C$25)+13&amp;"-"&amp;RIGHT(YEAR(Cover!$C$25)+14,2)</f>
        <v>2009-10</v>
      </c>
      <c r="S7" s="360" t="str">
        <f>YEAR(Cover!$C$25)+14&amp;"-"&amp;RIGHT(YEAR(Cover!$C$25)+15,2)</f>
        <v>2010-11</v>
      </c>
      <c r="T7" s="360" t="str">
        <f>YEAR(Cover!$C$25)+15&amp;"-"&amp;RIGHT(YEAR(Cover!$C$25)+16,2)</f>
        <v>2011-12</v>
      </c>
      <c r="U7" s="360" t="str">
        <f>YEAR(Cover!$C$25)+16&amp;"-"&amp;RIGHT(YEAR(Cover!$C$25)+17,2)</f>
        <v>2012-13</v>
      </c>
      <c r="V7" s="360" t="str">
        <f>YEAR(Cover!$C$25)+17&amp;"-"&amp;RIGHT(YEAR(Cover!$C$25)+18,2)</f>
        <v>2013-14</v>
      </c>
      <c r="W7" s="360" t="str">
        <f>YEAR(Cover!$C$25)+18&amp;"-"&amp;RIGHT(YEAR(Cover!$C$25)+19,2)</f>
        <v>2014-15</v>
      </c>
      <c r="X7" s="360" t="str">
        <f>YEAR(Cover!$C$25)+19&amp;"-"&amp;RIGHT(YEAR(Cover!$C$25)+20,2)</f>
        <v>2015-16</v>
      </c>
      <c r="Y7" s="360" t="str">
        <f>YEAR(Cover!$C$25)+20&amp;"-"&amp;RIGHT(YEAR(Cover!$C$25)+21,2)</f>
        <v>2016-17</v>
      </c>
      <c r="Z7" s="360" t="str">
        <f>YEAR(Cover!$C$25)+21&amp;"-"&amp;RIGHT(YEAR(Cover!$C$25)+22,2)</f>
        <v>2017-18</v>
      </c>
      <c r="AA7" s="360" t="str">
        <f>YEAR(Cover!$C$25)+22&amp;"-"&amp;RIGHT(YEAR(Cover!$C$25)+23,2)</f>
        <v>2018-19</v>
      </c>
      <c r="AB7" s="360" t="str">
        <f>YEAR(Cover!$C$25)+23&amp;"-"&amp;RIGHT(YEAR(Cover!$C$25)+24,2)</f>
        <v>2019-20</v>
      </c>
      <c r="AC7" s="360" t="str">
        <f>YEAR(Cover!$C$25)+24&amp;"-"&amp;RIGHT(YEAR(Cover!$C$25)+25,2)</f>
        <v>2020-21</v>
      </c>
      <c r="AD7" s="360" t="str">
        <f>YEAR(Cover!$C$25)+25&amp;"-"&amp;RIGHT(YEAR(Cover!$C$25)+26,2)</f>
        <v>2021-22</v>
      </c>
      <c r="AE7" s="360" t="str">
        <f>YEAR(Cover!$C$25)+26&amp;"-"&amp;RIGHT(YEAR(Cover!$C$25)+27,2)</f>
        <v>2022-23</v>
      </c>
      <c r="AF7" s="370" t="str">
        <f>YEAR(Cover!$C$25)+27&amp;"-"&amp;RIGHT(YEAR(Cover!$C$25)+28,2)</f>
        <v>2023-24</v>
      </c>
      <c r="AG7" s="370" t="str">
        <f>YEAR(Cover!$C$25)+28&amp;"-"&amp;RIGHT(YEAR(Cover!$C$25)+29,2)</f>
        <v>2024-25</v>
      </c>
      <c r="AH7" s="370" t="str">
        <f>YEAR(Cover!$C$25)+29&amp;"-"&amp;RIGHT(YEAR(Cover!$C$25)+30,2)</f>
        <v>2025-26</v>
      </c>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5"/>
      <c r="BM7" s="75"/>
      <c r="BN7" s="75"/>
    </row>
    <row r="8" spans="1:72" ht="15" x14ac:dyDescent="0.2">
      <c r="A8" s="70"/>
      <c r="B8" s="363" t="s">
        <v>227</v>
      </c>
      <c r="C8" s="373" t="s">
        <v>223</v>
      </c>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6"/>
      <c r="BL8" s="54"/>
      <c r="BM8" s="54"/>
      <c r="BN8" s="54"/>
    </row>
    <row r="9" spans="1:72" x14ac:dyDescent="0.2">
      <c r="A9" s="55"/>
      <c r="B9" s="362" t="s">
        <v>231</v>
      </c>
      <c r="C9" s="364" t="s">
        <v>243</v>
      </c>
      <c r="D9" s="352">
        <f>'3. Statement of pipeline assets'!D93</f>
        <v>0</v>
      </c>
      <c r="E9" s="379">
        <f>'3. Statement of pipeline assets'!E93</f>
        <v>3.3388981636059967E-3</v>
      </c>
      <c r="F9" s="379">
        <f>'3. Statement of pipeline assets'!F93</f>
        <v>6.6555740432612254E-3</v>
      </c>
      <c r="G9" s="379">
        <f>'3. Statement of pipeline assets'!G93</f>
        <v>1.074380165289246E-2</v>
      </c>
      <c r="H9" s="379">
        <f>'3. Statement of pipeline assets'!H93</f>
        <v>3.1888798037612576E-2</v>
      </c>
      <c r="I9" s="379">
        <f>'3. Statement of pipeline assets'!I93</f>
        <v>6.0221870047543646E-2</v>
      </c>
      <c r="J9" s="379">
        <f>'3. Statement of pipeline assets'!J93</f>
        <v>2.8400597907324299E-2</v>
      </c>
      <c r="K9" s="379">
        <f>'3. Statement of pipeline assets'!K93</f>
        <v>2.6889534883721034E-2</v>
      </c>
      <c r="L9" s="379">
        <f>'3. Statement of pipeline assets'!L93</f>
        <v>2.4769992922859085E-2</v>
      </c>
      <c r="M9" s="379">
        <f>'3. Statement of pipeline assets'!M93</f>
        <v>2.4861878453038555E-2</v>
      </c>
      <c r="N9" s="379">
        <f>'3. Statement of pipeline assets'!N93</f>
        <v>3.9757412398921943E-2</v>
      </c>
      <c r="O9" s="379">
        <f>'3. Statement of pipeline assets'!O93</f>
        <v>2.0738820479585085E-2</v>
      </c>
      <c r="P9" s="379">
        <f>'3. Statement of pipeline assets'!P93</f>
        <v>4.5079365079365052E-2</v>
      </c>
      <c r="Q9" s="379">
        <f>'3. Statement of pipeline assets'!Q93</f>
        <v>1.4580801944106936E-2</v>
      </c>
      <c r="R9" s="379">
        <f>'3. Statement of pipeline assets'!R93</f>
        <v>3.0538922155688653E-2</v>
      </c>
      <c r="S9" s="379">
        <f>'3. Statement of pipeline assets'!S93</f>
        <v>3.6025566531086683E-2</v>
      </c>
      <c r="T9" s="379">
        <f>'3. Statement of pipeline assets'!T93</f>
        <v>1.1777902411665764E-2</v>
      </c>
      <c r="U9" s="379">
        <f>'3. Statement of pipeline assets'!U93</f>
        <v>2.3904382470119501E-2</v>
      </c>
      <c r="V9" s="379">
        <f>'3. Statement of pipeline assets'!V93</f>
        <v>3.0155642023346418E-2</v>
      </c>
      <c r="W9" s="379">
        <f>'3. Statement of pipeline assets'!W93</f>
        <v>1.5108593012275628E-2</v>
      </c>
      <c r="X9" s="379">
        <f>'3. Statement of pipeline assets'!X93</f>
        <v>1.0232558139534831E-2</v>
      </c>
      <c r="Y9" s="379">
        <f>'3. Statement of pipeline assets'!Y93</f>
        <v>1.9337016574585641E-2</v>
      </c>
      <c r="Z9" s="379">
        <f>'3. Statement of pipeline assets'!Z93</f>
        <v>2.0776874435411097E-2</v>
      </c>
      <c r="AA9" s="379">
        <f>'3. Statement of pipeline assets'!AA93</f>
        <v>1.5929203539823078E-2</v>
      </c>
      <c r="AB9" s="379">
        <f>'3. Statement of pipeline assets'!AB93</f>
        <v>-3.4843205574912606E-3</v>
      </c>
      <c r="AC9" s="379">
        <f>'3. Statement of pipeline assets'!AC93</f>
        <v>3.8461538461538325E-2</v>
      </c>
      <c r="AD9" s="379">
        <f>'3. Statement of pipeline assets'!AD93</f>
        <v>6.1447811447811418E-2</v>
      </c>
      <c r="AE9" s="379">
        <f>'3. Statement of pipeline assets'!AE93</f>
        <v>6.0269627279936566E-2</v>
      </c>
      <c r="AF9" s="379">
        <f>'3. Statement of pipeline assets'!AF93</f>
        <v>3.8145100972326373E-2</v>
      </c>
      <c r="AG9" s="379">
        <f>'3. Statement of pipeline assets'!AG93</f>
        <v>2.0893371757924939E-2</v>
      </c>
      <c r="AH9" s="379">
        <f>'3. Statement of pipeline assets'!AH93</f>
        <v>3.9418876358833677E-2</v>
      </c>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6"/>
      <c r="BL9" s="54"/>
      <c r="BM9" s="54"/>
      <c r="BN9" s="54"/>
    </row>
    <row r="10" spans="1:72" x14ac:dyDescent="0.2">
      <c r="A10" s="55"/>
      <c r="B10" s="362" t="s">
        <v>229</v>
      </c>
      <c r="C10" s="364" t="s">
        <v>245</v>
      </c>
      <c r="D10" s="344"/>
      <c r="E10" s="438">
        <v>0.14277500000000001</v>
      </c>
      <c r="F10" s="438">
        <v>0.12501000000000001</v>
      </c>
      <c r="G10" s="438">
        <v>0.10939499999999999</v>
      </c>
      <c r="H10" s="438">
        <v>0.10675999999999999</v>
      </c>
      <c r="I10" s="438">
        <v>0.106345</v>
      </c>
      <c r="J10" s="438">
        <v>9.3867499999999993E-2</v>
      </c>
      <c r="K10" s="438">
        <v>8.967E-2</v>
      </c>
      <c r="L10" s="438">
        <v>7.7527499999999999E-2</v>
      </c>
      <c r="M10" s="438">
        <v>9.2044999999999988E-2</v>
      </c>
      <c r="N10" s="438">
        <v>8.5012500000000005E-2</v>
      </c>
      <c r="O10" s="438">
        <v>8.8777500000000009E-2</v>
      </c>
      <c r="P10" s="438">
        <v>0.1046475</v>
      </c>
      <c r="Q10" s="438">
        <v>0.10846749999999999</v>
      </c>
      <c r="R10" s="438">
        <v>9.8267500000000008E-2</v>
      </c>
      <c r="S10" s="438">
        <v>9.5862499999999989E-2</v>
      </c>
      <c r="T10" s="438">
        <v>9.3549999999999994E-2</v>
      </c>
      <c r="U10" s="438">
        <v>7.3539999999999994E-2</v>
      </c>
      <c r="V10" s="438">
        <v>7.5312500000000004E-2</v>
      </c>
      <c r="W10" s="438">
        <v>7.702500000000001E-2</v>
      </c>
      <c r="X10" s="438">
        <v>6.9877500000000009E-2</v>
      </c>
      <c r="Y10" s="438">
        <v>5.7187499999999995E-2</v>
      </c>
      <c r="Z10" s="438">
        <v>5.5494415609722993E-2</v>
      </c>
      <c r="AA10" s="438">
        <v>5.7169949621930977E-2</v>
      </c>
      <c r="AB10" s="438">
        <v>4.5769999999999998E-2</v>
      </c>
      <c r="AC10" s="438">
        <v>3.5444000000000003E-2</v>
      </c>
      <c r="AD10" s="438">
        <v>4.7310773823327712E-2</v>
      </c>
      <c r="AE10" s="438">
        <v>5.4609329042830834E-2</v>
      </c>
      <c r="AF10" s="438">
        <v>6.9946702839798702E-2</v>
      </c>
      <c r="AG10" s="438">
        <v>6.6692453760636233E-2</v>
      </c>
      <c r="AH10" s="438">
        <v>6.9201261174250017E-2</v>
      </c>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6"/>
      <c r="BL10" s="54"/>
      <c r="BM10" s="54"/>
      <c r="BN10" s="54"/>
    </row>
    <row r="11" spans="1:72" x14ac:dyDescent="0.2">
      <c r="A11" s="55"/>
      <c r="B11" s="362" t="s">
        <v>248</v>
      </c>
      <c r="C11" s="364" t="s">
        <v>244</v>
      </c>
      <c r="D11" s="352">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assets'!D62+'3. Statement of pipeline assets'!D68+'3. Statement of pipeline assets'!D76+'3. Statement of pipeline assets'!D82+'3. Statement of pipeline assets'!D88)/1000000</f>
        <v>0</v>
      </c>
      <c r="E11" s="352">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assets'!E76+'3. Statement of pipeline assets'!E82+'3. Statement of pipeline assets'!E88)/1000000</f>
        <v>0</v>
      </c>
      <c r="F11" s="352">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assets'!F76+'3. Statement of pipeline assets'!F82+'3. Statement of pipeline assets'!F88)/1000000</f>
        <v>12.709612786901509</v>
      </c>
      <c r="G11" s="352">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assets'!G76+'3. Statement of pipeline assets'!G82+'3. Statement of pipeline assets'!G88)/1000000</f>
        <v>12.634801944744714</v>
      </c>
      <c r="H11" s="352">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assets'!H76+'3. Statement of pipeline assets'!H82+'3. Statement of pipeline assets'!H88)/1000000</f>
        <v>12.610086237071574</v>
      </c>
      <c r="I11" s="352">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assets'!I76+'3. Statement of pipeline assets'!I82+'3. Statement of pipeline assets'!I88)/1000000</f>
        <v>12.855127484274568</v>
      </c>
      <c r="J11" s="352">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assets'!J76+'3. Statement of pipeline assets'!J82+'3. Statement of pipeline assets'!J88)/1000000</f>
        <v>13.462703795742094</v>
      </c>
      <c r="K11" s="352">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assets'!K76+'3. Statement of pipeline assets'!K82+'3. Statement of pipeline assets'!K88)/1000000</f>
        <v>13.713364760320211</v>
      </c>
      <c r="L11" s="352">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assets'!L76+'3. Statement of pipeline assets'!L82+'3. Statement of pipeline assets'!L88)/1000000</f>
        <v>13.906063083004872</v>
      </c>
      <c r="M11" s="352">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assets'!M76+'3. Statement of pipeline assets'!M82+'3. Statement of pipeline assets'!M88)/1000000</f>
        <v>14.065861011732386</v>
      </c>
      <c r="N11" s="352">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assets'!N76+'3. Statement of pipeline assets'!N82+'3. Statement of pipeline assets'!N88)/1000000</f>
        <v>14.40713654620831</v>
      </c>
      <c r="O11" s="352">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assets'!O76+'3. Statement of pipeline assets'!O82+'3. Statement of pipeline assets'!O88)/1000000</f>
        <v>14.778429724106289</v>
      </c>
      <c r="P11" s="352">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assets'!P76+'3. Statement of pipeline assets'!P82+'3. Statement of pipeline assets'!P88)/1000000</f>
        <v>14.867306790152279</v>
      </c>
      <c r="Q11" s="352">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assets'!Q76+'3. Statement of pipeline assets'!Q82+'3. Statement of pipeline assets'!Q88)/1000000</f>
        <v>15.73899800982003</v>
      </c>
      <c r="R11" s="352">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assets'!R76+'3. Statement of pipeline assets'!R82+'3. Statement of pipeline assets'!R88)/1000000</f>
        <v>15.727100530059467</v>
      </c>
      <c r="S11" s="352">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assets'!S76+'3. Statement of pipeline assets'!S82+'3. Statement of pipeline assets'!S88)/1000000</f>
        <v>15.963275818850919</v>
      </c>
      <c r="T11" s="352">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assets'!T76+'3. Statement of pipeline assets'!T82+'3. Statement of pipeline assets'!T88)/1000000</f>
        <v>16.286793503460213</v>
      </c>
      <c r="U11" s="352">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assets'!U76+'3. Statement of pipeline assets'!U82+'3. Statement of pipeline assets'!U88)/1000000</f>
        <v>16.217986504419095</v>
      </c>
      <c r="V11" s="352">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assets'!V76+'3. Statement of pipeline assets'!V82+'3. Statement of pipeline assets'!V88)/1000000</f>
        <v>16.541014527064597</v>
      </c>
      <c r="W11" s="352">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assets'!W76+'3. Statement of pipeline assets'!W82+'3. Statement of pipeline assets'!W88)/1000000</f>
        <v>16.730100939588439</v>
      </c>
      <c r="X11" s="352">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assets'!X76+'3. Statement of pipeline assets'!X82+'3. Statement of pipeline assets'!X88)/1000000</f>
        <v>16.699144116663238</v>
      </c>
      <c r="Y11" s="352">
        <f>('3. Statement of pipeline assets'!Y13+'3. Statement of pipeline assets'!Y20+'3. Statement of pipeline assets'!Y26+'3. Statement of pipeline assets'!Y32+'3. Statement of pipeline assets'!Y38+'3. Statement of pipeline assets'!Y44+'3. Statement of pipeline assets'!Y50+'3. Statement of pipeline assets'!Y56+'3. Statement of pipeline assets'!Y62+'3. Statement of pipeline assets'!Y68+'3. Statement of pipeline assets'!Y76+'3. Statement of pipeline assets'!Y82+'3. Statement of pipeline assets'!Y88)/1000000</f>
        <v>16.570385827996617</v>
      </c>
      <c r="Z11" s="352">
        <f>('3. Statement of pipeline assets'!Z13+'3. Statement of pipeline assets'!Z20+'3. Statement of pipeline assets'!Z26+'3. Statement of pipeline assets'!Z32+'3. Statement of pipeline assets'!Z38+'3. Statement of pipeline assets'!Z44+'3. Statement of pipeline assets'!Z50+'3. Statement of pipeline assets'!Z56+'3. Statement of pipeline assets'!Z62+'3. Statement of pipeline assets'!Z68+'3. Statement of pipeline assets'!Z76+'3. Statement of pipeline assets'!Z82+'3. Statement of pipeline assets'!Z88)/1000000</f>
        <v>16.832988572076715</v>
      </c>
      <c r="AA11" s="352">
        <f>('3. Statement of pipeline assets'!AA13+'3. Statement of pipeline assets'!AA20+'3. Statement of pipeline assets'!AA26+'3. Statement of pipeline assets'!AA32+'3. Statement of pipeline assets'!AA38+'3. Statement of pipeline assets'!AA44+'3. Statement of pipeline assets'!AA50+'3. Statement of pipeline assets'!AA56+'3. Statement of pipeline assets'!AA62+'3. Statement of pipeline assets'!AA68+'3. Statement of pipeline assets'!AA76+'3. Statement of pipeline assets'!AA82+'3. Statement of pipeline assets'!AA88)/1000000</f>
        <v>16.857311128097635</v>
      </c>
      <c r="AB11" s="352">
        <f>('3. Statement of pipeline assets'!AB13+'3. Statement of pipeline assets'!AB20+'3. Statement of pipeline assets'!AB26+'3. Statement of pipeline assets'!AB32+'3. Statement of pipeline assets'!AB38+'3. Statement of pipeline assets'!AB44+'3. Statement of pipeline assets'!AB50+'3. Statement of pipeline assets'!AB56+'3. Statement of pipeline assets'!AB62+'3. Statement of pipeline assets'!AB68+'3. Statement of pipeline assets'!AB76+'3. Statement of pipeline assets'!AB82+'3. Statement of pipeline assets'!AB88)/1000000</f>
        <v>16.895912965399628</v>
      </c>
      <c r="AC11" s="352">
        <f>('3. Statement of pipeline assets'!AC13+'3. Statement of pipeline assets'!AC20+'3. Statement of pipeline assets'!AC26+'3. Statement of pipeline assets'!AC32+'3. Statement of pipeline assets'!AC38+'3. Statement of pipeline assets'!AC44+'3. Statement of pipeline assets'!AC50+'3. Statement of pipeline assets'!AC56+'3. Statement of pipeline assets'!AC62+'3. Statement of pipeline assets'!AC68+'3. Statement of pipeline assets'!AC76+'3. Statement of pipeline assets'!AC82+'3. Statement of pipeline assets'!AC88)/1000000</f>
        <v>16.645411213394564</v>
      </c>
      <c r="AD11" s="352">
        <f>('3. Statement of pipeline assets'!AD13+'3. Statement of pipeline assets'!AD20+'3. Statement of pipeline assets'!AD26+'3. Statement of pipeline assets'!AD32+'3. Statement of pipeline assets'!AD38+'3. Statement of pipeline assets'!AD44+'3. Statement of pipeline assets'!AD50+'3. Statement of pipeline assets'!AD56+'3. Statement of pipeline assets'!AD62+'3. Statement of pipeline assets'!AD68+'3. Statement of pipeline assets'!AD76+'3. Statement of pipeline assets'!AD82+'3. Statement of pipeline assets'!AD88)/1000000</f>
        <v>17.005282089108345</v>
      </c>
      <c r="AE11" s="352">
        <f>('3. Statement of pipeline assets'!AE13+'3. Statement of pipeline assets'!AE20+'3. Statement of pipeline assets'!AE26+'3. Statement of pipeline assets'!AE32+'3. Statement of pipeline assets'!AE38+'3. Statement of pipeline assets'!AE44+'3. Statement of pipeline assets'!AE50+'3. Statement of pipeline assets'!AE56+'3. Statement of pipeline assets'!AE62+'3. Statement of pipeline assets'!AE68+'3. Statement of pipeline assets'!AE76+'3. Statement of pipeline assets'!AE82+'3. Statement of pipeline assets'!AE88)/1000000</f>
        <v>17.898503217006233</v>
      </c>
      <c r="AF11" s="352">
        <f>('3. Statement of pipeline assets'!AF13+'3. Statement of pipeline assets'!AF20+'3. Statement of pipeline assets'!AF26+'3. Statement of pipeline assets'!AF32+'3. Statement of pipeline assets'!AF38+'3. Statement of pipeline assets'!AF44+'3. Statement of pipeline assets'!AF50+'3. Statement of pipeline assets'!AF56+'3. Statement of pipeline assets'!AF62+'3. Statement of pipeline assets'!AF68+'3. Statement of pipeline assets'!AF76+'3. Statement of pipeline assets'!AF82+'3. Statement of pipeline assets'!AF88)/1000000</f>
        <v>18.936072719467759</v>
      </c>
      <c r="AG11" s="352">
        <f>('3. Statement of pipeline assets'!AG13+'3. Statement of pipeline assets'!AG20+'3. Statement of pipeline assets'!AG26+'3. Statement of pipeline assets'!AG32+'3. Statement of pipeline assets'!AG38+'3. Statement of pipeline assets'!AG44+'3. Statement of pipeline assets'!AG50+'3. Statement of pipeline assets'!AG56+'3. Statement of pipeline assets'!AG62+'3. Statement of pipeline assets'!AG68+'3. Statement of pipeline assets'!AG76+'3. Statement of pipeline assets'!AG82+'3. Statement of pipeline assets'!AG88)/1000000</f>
        <v>20.151221789318782</v>
      </c>
      <c r="AH11" s="352">
        <f>('3. Statement of pipeline assets'!AH13+'3. Statement of pipeline assets'!AH20+'3. Statement of pipeline assets'!AH26+'3. Statement of pipeline assets'!AH32+'3. Statement of pipeline assets'!AH38+'3. Statement of pipeline assets'!AH44+'3. Statement of pipeline assets'!AH50+'3. Statement of pipeline assets'!AH56+'3. Statement of pipeline assets'!AH62+'3. Statement of pipeline assets'!AH68+'3. Statement of pipeline assets'!AH76+'3. Statement of pipeline assets'!AH82+'3. Statement of pipeline assets'!AH88)/1000000</f>
        <v>20.221797301264736</v>
      </c>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6"/>
      <c r="BL11" s="54"/>
      <c r="BM11" s="54"/>
      <c r="BN11" s="54"/>
    </row>
    <row r="12" spans="1:72" x14ac:dyDescent="0.2">
      <c r="A12" s="55"/>
      <c r="B12" s="362" t="s">
        <v>224</v>
      </c>
      <c r="C12" s="364" t="s">
        <v>246</v>
      </c>
      <c r="D12" s="352">
        <f>('3. Statement of pipeline assets'!D14+'3.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assets'!D77+'3. Statement of pipeline assets'!D83+'3. Statement of pipeline assets'!D89)/1000000</f>
        <v>0</v>
      </c>
      <c r="E12" s="352">
        <f>('3. Statement of pipeline assets'!E14+'3.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assets'!E77+'3. Statement of pipeline assets'!E83+'3. Statement of pipeline assets'!E89)/1000000</f>
        <v>12.709612786901509</v>
      </c>
      <c r="F12" s="352">
        <f>('3. Statement of pipeline assets'!F14+'3.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assets'!F77+'3. Statement of pipeline assets'!F83+'3. Statement of pipeline assets'!F89)/1000000</f>
        <v>0</v>
      </c>
      <c r="G12" s="352">
        <f>('3. Statement of pipeline assets'!G14+'3.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assets'!G77+'3. Statement of pipeline assets'!G83+'3. Statement of pipeline assets'!G89)/1000000</f>
        <v>0</v>
      </c>
      <c r="H12" s="352">
        <f>('3. Statement of pipeline assets'!H14+'3.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assets'!H77+'3. Statement of pipeline assets'!H83+'3. Statement of pipeline assets'!H89)/1000000</f>
        <v>5.1062343192166031E-3</v>
      </c>
      <c r="I12" s="352">
        <f>('3. Statement of pipeline assets'!I14+'3.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assets'!I77+'3. Statement of pipeline assets'!I83+'3. Statement of pipeline assets'!I89)/1000000</f>
        <v>8.3973838499987912E-4</v>
      </c>
      <c r="J12" s="352">
        <f>('3. Statement of pipeline assets'!J14+'3.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assets'!J77+'3. Statement of pipeline assets'!J83+'3. Statement of pipeline assets'!J89)/1000000</f>
        <v>4.5835718056161899E-2</v>
      </c>
      <c r="K12" s="352">
        <f>('3. Statement of pipeline assets'!K14+'3.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assets'!K77+'3. Statement of pipeline assets'!K83+'3. Statement of pipeline assets'!K89)/1000000</f>
        <v>7.7620062357725735E-3</v>
      </c>
      <c r="L12" s="352">
        <f>('3. Statement of pipeline assets'!L14+'3.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assets'!L77+'3. Statement of pipeline assets'!L83+'3. Statement of pipeline assets'!L89)/1000000</f>
        <v>4.2588186355909064E-3</v>
      </c>
      <c r="M12" s="352">
        <f>('3. Statement of pipeline assets'!M14+'3.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assets'!M77+'3. Statement of pipeline assets'!M83+'3. Statement of pipeline assets'!M89)/1000000</f>
        <v>0.18585780194678669</v>
      </c>
      <c r="N12" s="352">
        <f>('3. Statement of pipeline assets'!N14+'3.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assets'!N77+'3. Statement of pipeline assets'!N83+'3. Statement of pipeline assets'!N89)/1000000</f>
        <v>0</v>
      </c>
      <c r="O12" s="352">
        <f>('3. Statement of pipeline assets'!O14+'3.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assets'!O77+'3. Statement of pipeline assets'!O83+'3. Statement of pipeline assets'!O89)/1000000</f>
        <v>0</v>
      </c>
      <c r="P12" s="352">
        <f>('3. Statement of pipeline assets'!P14+'3.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assets'!P77+'3. Statement of pipeline assets'!P83+'3. Statement of pipeline assets'!P89)/1000000</f>
        <v>0.42360558162369516</v>
      </c>
      <c r="Q12" s="352">
        <f>('3. Statement of pipeline assets'!Q14+'3.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assets'!Q77+'3. Statement of pipeline assets'!Q83+'3. Statement of pipeline assets'!Q89)/1000000</f>
        <v>0</v>
      </c>
      <c r="R12" s="352">
        <f>('3. Statement of pipeline assets'!R14+'3.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assets'!R77+'3. Statement of pipeline assets'!R83+'3. Statement of pipeline assets'!R89)/1000000</f>
        <v>0</v>
      </c>
      <c r="S12" s="352">
        <f>('3. Statement of pipeline assets'!S14+'3.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assets'!S77+'3. Statement of pipeline assets'!S83+'3. Statement of pipeline assets'!S89)/1000000</f>
        <v>0</v>
      </c>
      <c r="T12" s="352">
        <f>('3. Statement of pipeline assets'!T14+'3.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assets'!T77+'3. Statement of pipeline assets'!T83+'3. Statement of pipeline assets'!T89)/1000000</f>
        <v>0</v>
      </c>
      <c r="U12" s="352">
        <f>('3. Statement of pipeline assets'!U14+'3.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assets'!U77+'3. Statement of pipeline assets'!U83+'3. Statement of pipeline assets'!U89)/1000000</f>
        <v>0.19904802345965997</v>
      </c>
      <c r="V12" s="352">
        <f>('3. Statement of pipeline assets'!V14+'3.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assets'!V77+'3. Statement of pipeline assets'!V83+'3. Statement of pipeline assets'!V89)/1000000</f>
        <v>0</v>
      </c>
      <c r="W12" s="352">
        <f>('3. Statement of pipeline assets'!W14+'3.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assets'!W77+'3. Statement of pipeline assets'!W83+'3. Statement of pipeline assets'!W89)/1000000</f>
        <v>3.5333151403327649E-2</v>
      </c>
      <c r="X12" s="352">
        <f>('3. Statement of pipeline assets'!X14+'3.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assets'!X77+'3. Statement of pipeline assets'!X83+'3. Statement of pipeline assets'!X89)/1000000</f>
        <v>2.6656201117737872E-2</v>
      </c>
      <c r="Y12" s="352">
        <f>('3. Statement of pipeline assets'!Y14+'3. Statement of pipeline assets'!Y21+'3. Statement of pipeline assets'!Y27+'3. Statement of pipeline assets'!Y33+'3. Statement of pipeline assets'!Y39+'3. Statement of pipeline assets'!Y45+'3. Statement of pipeline assets'!Y51+'3. Statement of pipeline assets'!Y57+'3. Statement of pipeline assets'!Y63+'3. Statement of pipeline assets'!Y69+'3. Statement of pipeline assets'!Y77+'3. Statement of pipeline assets'!Y83+'3. Statement of pipeline assets'!Y89)/1000000</f>
        <v>0.26277283955869413</v>
      </c>
      <c r="Z12" s="352">
        <f>('3. Statement of pipeline assets'!Z14+'3. Statement of pipeline assets'!Z21+'3. Statement of pipeline assets'!Z27+'3. Statement of pipeline assets'!Z33+'3. Statement of pipeline assets'!Z39+'3. Statement of pipeline assets'!Z45+'3. Statement of pipeline assets'!Z51+'3. Statement of pipeline assets'!Z57+'3. Statement of pipeline assets'!Z63+'3. Statement of pipeline assets'!Z69+'3. Statement of pipeline assets'!Z77+'3. Statement of pipeline assets'!Z83+'3. Statement of pipeline assets'!Z89)/1000000</f>
        <v>5.8092998034070279E-3</v>
      </c>
      <c r="AA12" s="352">
        <f>('3. Statement of pipeline assets'!AA14+'3. Statement of pipeline assets'!AA21+'3. Statement of pipeline assets'!AA27+'3. Statement of pipeline assets'!AA33+'3. Statement of pipeline assets'!AA39+'3. Statement of pipeline assets'!AA45+'3. Statement of pipeline assets'!AA51+'3. Statement of pipeline assets'!AA57+'3. Statement of pipeline assets'!AA63+'3. Statement of pipeline assets'!AA69+'3. Statement of pipeline assets'!AA77+'3. Statement of pipeline assets'!AA83+'3. Statement of pipeline assets'!AA89)/1000000</f>
        <v>6.5505815079092811E-2</v>
      </c>
      <c r="AB12" s="352">
        <f>('3. Statement of pipeline assets'!AB14+'3. Statement of pipeline assets'!AB21+'3. Statement of pipeline assets'!AB27+'3. Statement of pipeline assets'!AB33+'3. Statement of pipeline assets'!AB39+'3. Statement of pipeline assets'!AB45+'3. Statement of pipeline assets'!AB51+'3. Statement of pipeline assets'!AB57+'3. Statement of pipeline assets'!AB63+'3. Statement of pipeline assets'!AB69+'3. Statement of pipeline assets'!AB77+'3. Statement of pipeline assets'!AB83+'3. Statement of pipeline assets'!AB89)/1000000</f>
        <v>0.12183419171636982</v>
      </c>
      <c r="AC12" s="352">
        <f>('3. Statement of pipeline assets'!AC14+'3. Statement of pipeline assets'!AC21+'3. Statement of pipeline assets'!AC27+'3. Statement of pipeline assets'!AC33+'3. Statement of pipeline assets'!AC39+'3. Statement of pipeline assets'!AC45+'3. Statement of pipeline assets'!AC51+'3. Statement of pipeline assets'!AC57+'3. Statement of pipeline assets'!AC63+'3. Statement of pipeline assets'!AC69+'3. Statement of pipeline assets'!AC77+'3. Statement of pipeline assets'!AC83+'3. Statement of pipeline assets'!AC89)/1000000</f>
        <v>5.6705892008926673E-2</v>
      </c>
      <c r="AD12" s="352">
        <f>('3. Statement of pipeline assets'!AD14+'3. Statement of pipeline assets'!AD21+'3. Statement of pipeline assets'!AD27+'3. Statement of pipeline assets'!AD33+'3. Statement of pipeline assets'!AD39+'3. Statement of pipeline assets'!AD45+'3. Statement of pipeline assets'!AD51+'3. Statement of pipeline assets'!AD57+'3. Statement of pipeline assets'!AD63+'3. Statement of pipeline assets'!AD69+'3. Statement of pipeline assets'!AD77+'3. Statement of pipeline assets'!AD83+'3. Statement of pipeline assets'!AD89)/1000000</f>
        <v>0.20812285549170412</v>
      </c>
      <c r="AE12" s="352">
        <f>('3. Statement of pipeline assets'!AE14+'3. Statement of pipeline assets'!AE21+'3. Statement of pipeline assets'!AE27+'3. Statement of pipeline assets'!AE33+'3. Statement of pipeline assets'!AE39+'3. Statement of pipeline assets'!AE45+'3. Statement of pipeline assets'!AE51+'3. Statement of pipeline assets'!AE57+'3. Statement of pipeline assets'!AE63+'3. Statement of pipeline assets'!AE69+'3. Statement of pipeline assets'!AE77+'3. Statement of pipeline assets'!AE83+'3. Statement of pipeline assets'!AE89)/1000000</f>
        <v>0.38471856375291602</v>
      </c>
      <c r="AF12" s="352">
        <f>('3. Statement of pipeline assets'!AF14+'3. Statement of pipeline assets'!AF21+'3. Statement of pipeline assets'!AF27+'3. Statement of pipeline assets'!AF33+'3. Statement of pipeline assets'!AF39+'3. Statement of pipeline assets'!AF45+'3. Statement of pipeline assets'!AF51+'3. Statement of pipeline assets'!AF57+'3. Statement of pipeline assets'!AF63+'3. Statement of pipeline assets'!AF69+'3. Statement of pipeline assets'!AF77+'3. Statement of pipeline assets'!AF83+'3. Statement of pipeline assets'!AF89)/1000000</f>
        <v>0.97701406114590184</v>
      </c>
      <c r="AG12" s="352">
        <f>('3. Statement of pipeline assets'!AG14+'3. Statement of pipeline assets'!AG21+'3. Statement of pipeline assets'!AG27+'3. Statement of pipeline assets'!AG33+'3. Statement of pipeline assets'!AG39+'3. Statement of pipeline assets'!AG45+'3. Statement of pipeline assets'!AG51+'3. Statement of pipeline assets'!AG57+'3. Statement of pipeline assets'!AG63+'3. Statement of pipeline assets'!AG69+'3. Statement of pipeline assets'!AG77+'3. Statement of pipeline assets'!AG83+'3. Statement of pipeline assets'!AG89)/1000000</f>
        <v>0.16034594148602041</v>
      </c>
      <c r="AH12" s="352">
        <f>('3. Statement of pipeline assets'!AH14+'3. Statement of pipeline assets'!AH21+'3. Statement of pipeline assets'!AH27+'3. Statement of pipeline assets'!AH33+'3. Statement of pipeline assets'!AH39+'3. Statement of pipeline assets'!AH45+'3. Statement of pipeline assets'!AH51+'3. Statement of pipeline assets'!AH57+'3. Statement of pipeline assets'!AH63+'3. Statement of pipeline assets'!AH69+'3. Statement of pipeline assets'!AH77+'3. Statement of pipeline assets'!AH83+'3. Statement of pipeline assets'!AH89)/1000000</f>
        <v>0.67499886220045968</v>
      </c>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6"/>
      <c r="BL12" s="54"/>
      <c r="BM12" s="54"/>
      <c r="BN12" s="54"/>
    </row>
    <row r="13" spans="1:72" x14ac:dyDescent="0.2">
      <c r="A13" s="55"/>
      <c r="B13" s="362" t="s">
        <v>238</v>
      </c>
      <c r="C13" s="364" t="s">
        <v>246</v>
      </c>
      <c r="D13" s="354">
        <v>0</v>
      </c>
      <c r="E13" s="354">
        <v>0</v>
      </c>
      <c r="F13" s="354">
        <v>0</v>
      </c>
      <c r="G13" s="354">
        <v>0</v>
      </c>
      <c r="H13" s="354">
        <v>0</v>
      </c>
      <c r="I13" s="354">
        <v>0</v>
      </c>
      <c r="J13" s="354">
        <v>0</v>
      </c>
      <c r="K13" s="354">
        <v>0</v>
      </c>
      <c r="L13" s="354">
        <v>0</v>
      </c>
      <c r="M13" s="354">
        <v>0</v>
      </c>
      <c r="N13" s="354">
        <v>0</v>
      </c>
      <c r="O13" s="354">
        <v>0</v>
      </c>
      <c r="P13" s="354">
        <v>0</v>
      </c>
      <c r="Q13" s="354">
        <v>0</v>
      </c>
      <c r="R13" s="354">
        <v>0</v>
      </c>
      <c r="S13" s="354">
        <v>0</v>
      </c>
      <c r="T13" s="354">
        <v>0</v>
      </c>
      <c r="U13" s="354">
        <v>0</v>
      </c>
      <c r="V13" s="354">
        <v>0</v>
      </c>
      <c r="W13" s="354">
        <v>0</v>
      </c>
      <c r="X13" s="354">
        <v>0</v>
      </c>
      <c r="Y13" s="354">
        <v>0</v>
      </c>
      <c r="Z13" s="354">
        <v>0</v>
      </c>
      <c r="AA13" s="354">
        <v>0</v>
      </c>
      <c r="AB13" s="354">
        <v>0</v>
      </c>
      <c r="AC13" s="354">
        <v>0</v>
      </c>
      <c r="AD13" s="354">
        <v>0</v>
      </c>
      <c r="AE13" s="354">
        <v>0</v>
      </c>
      <c r="AF13" s="354">
        <f>('2.2 Revenue contributions '!E15+'2.2 Revenue contributions '!D27)/1000000</f>
        <v>0</v>
      </c>
      <c r="AG13" s="354">
        <f>('2.2 Revenue contributions '!F15+'2.2 Revenue contributions '!E27)/1000000</f>
        <v>0</v>
      </c>
      <c r="AH13" s="354">
        <f>('2.2 Revenue contributions '!G15+'2.2 Revenue contributions '!F27)/1000000</f>
        <v>0</v>
      </c>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6"/>
      <c r="BL13" s="54"/>
      <c r="BM13" s="54"/>
      <c r="BN13" s="54"/>
    </row>
    <row r="14" spans="1:72" x14ac:dyDescent="0.2">
      <c r="A14" s="55"/>
      <c r="B14" s="362" t="s">
        <v>570</v>
      </c>
      <c r="C14" s="364" t="s">
        <v>246</v>
      </c>
      <c r="D14" s="352">
        <f>-('3. Statement of pipeline assets'!D16+'3. Statement of pipeline assets'!D23+'3. Statement of pipeline assets'!D29+'3. Statement of pipeline assets'!D35+'3. Statement of pipeline assets'!D41+'3. Statement of pipeline assets'!D47+'3. Statement of pipeline assets'!D53+'3. Statement of pipeline assets'!D59+'3. Statement of pipeline assets'!D65+'3. Statement of pipeline assets'!D71+'3. Statement of pipeline assets'!D79+'3. Statement of pipeline assets'!D85)/1000000</f>
        <v>0</v>
      </c>
      <c r="E14" s="352">
        <f>-('3. Statement of pipeline assets'!E16+'3. Statement of pipeline assets'!E23+'3. Statement of pipeline assets'!E29+'3. Statement of pipeline assets'!E35+'3. Statement of pipeline assets'!E41+'3. Statement of pipeline assets'!E47+'3. Statement of pipeline assets'!E53+'3. Statement of pipeline assets'!E59+'3. Statement of pipeline assets'!E65+'3. Statement of pipeline assets'!E71+'3. Statement of pipeline assets'!E79+'3. Statement of pipeline assets'!E85)/1000000</f>
        <v>0</v>
      </c>
      <c r="F14" s="352">
        <f>-('3. Statement of pipeline assets'!F16+'3. Statement of pipeline assets'!F23+'3. Statement of pipeline assets'!F29+'3. Statement of pipeline assets'!F35+'3. Statement of pipeline assets'!F41+'3. Statement of pipeline assets'!F47+'3. Statement of pipeline assets'!F53+'3. Statement of pipeline assets'!F59+'3. Statement of pipeline assets'!F65+'3. Statement of pipeline assets'!F71+'3. Statement of pipeline assets'!F79+'3. Statement of pipeline assets'!F85)/1000000</f>
        <v>0</v>
      </c>
      <c r="G14" s="352">
        <f>-('3. Statement of pipeline assets'!G16+'3. Statement of pipeline assets'!G23+'3. Statement of pipeline assets'!G29+'3. Statement of pipeline assets'!G35+'3. Statement of pipeline assets'!G41+'3. Statement of pipeline assets'!G47+'3. Statement of pipeline assets'!G53+'3. Statement of pipeline assets'!G59+'3. Statement of pipeline assets'!G65+'3. Statement of pipeline assets'!G71+'3. Statement of pipeline assets'!G79+'3. Statement of pipeline assets'!G85)/1000000</f>
        <v>0</v>
      </c>
      <c r="H14" s="352">
        <f>-('3. Statement of pipeline assets'!H16+'3. Statement of pipeline assets'!H23+'3. Statement of pipeline assets'!H29+'3. Statement of pipeline assets'!H35+'3. Statement of pipeline assets'!H41+'3. Statement of pipeline assets'!H47+'3. Statement of pipeline assets'!H53+'3. Statement of pipeline assets'!H59+'3. Statement of pipeline assets'!H65+'3. Statement of pipeline assets'!H71+'3. Statement of pipeline assets'!H79+'3. Statement of pipeline assets'!H85)/1000000</f>
        <v>0</v>
      </c>
      <c r="I14" s="352">
        <f>-('3. Statement of pipeline assets'!I16+'3. Statement of pipeline assets'!I23+'3. Statement of pipeline assets'!I29+'3. Statement of pipeline assets'!I35+'3. Statement of pipeline assets'!I41+'3. Statement of pipeline assets'!I47+'3. Statement of pipeline assets'!I53+'3. Statement of pipeline assets'!I59+'3. Statement of pipeline assets'!I65+'3. Statement of pipeline assets'!I71+'3. Statement of pipeline assets'!I79+'3. Statement of pipeline assets'!I85)/1000000</f>
        <v>0</v>
      </c>
      <c r="J14" s="352">
        <f>-('3. Statement of pipeline assets'!J16+'3. Statement of pipeline assets'!J23+'3. Statement of pipeline assets'!J29+'3. Statement of pipeline assets'!J35+'3. Statement of pipeline assets'!J41+'3. Statement of pipeline assets'!J47+'3. Statement of pipeline assets'!J53+'3. Statement of pipeline assets'!J59+'3. Statement of pipeline assets'!J65+'3. Statement of pipeline assets'!J71+'3. Statement of pipeline assets'!J79+'3. Statement of pipeline assets'!J85)/1000000</f>
        <v>0</v>
      </c>
      <c r="K14" s="352">
        <f>-('3. Statement of pipeline assets'!K16+'3. Statement of pipeline assets'!K23+'3. Statement of pipeline assets'!K29+'3. Statement of pipeline assets'!K35+'3. Statement of pipeline assets'!K41+'3. Statement of pipeline assets'!K47+'3. Statement of pipeline assets'!K53+'3. Statement of pipeline assets'!K59+'3. Statement of pipeline assets'!K65+'3. Statement of pipeline assets'!K71+'3. Statement of pipeline assets'!K79+'3. Statement of pipeline assets'!K85)/1000000</f>
        <v>0</v>
      </c>
      <c r="L14" s="352">
        <f>-('3. Statement of pipeline assets'!L16+'3. Statement of pipeline assets'!L23+'3. Statement of pipeline assets'!L29+'3. Statement of pipeline assets'!L35+'3. Statement of pipeline assets'!L41+'3. Statement of pipeline assets'!L47+'3. Statement of pipeline assets'!L53+'3. Statement of pipeline assets'!L59+'3. Statement of pipeline assets'!L65+'3. Statement of pipeline assets'!L71+'3. Statement of pipeline assets'!L79+'3. Statement of pipeline assets'!L85)/1000000</f>
        <v>0</v>
      </c>
      <c r="M14" s="352">
        <f>-('3. Statement of pipeline assets'!M16+'3. Statement of pipeline assets'!M23+'3. Statement of pipeline assets'!M29+'3. Statement of pipeline assets'!M35+'3. Statement of pipeline assets'!M41+'3. Statement of pipeline assets'!M47+'3. Statement of pipeline assets'!M53+'3. Statement of pipeline assets'!M59+'3. Statement of pipeline assets'!M65+'3. Statement of pipeline assets'!M71+'3. Statement of pipeline assets'!M79+'3. Statement of pipeline assets'!M85)/1000000</f>
        <v>0</v>
      </c>
      <c r="N14" s="352">
        <f>-('3. Statement of pipeline assets'!N16+'3. Statement of pipeline assets'!N23+'3. Statement of pipeline assets'!N29+'3. Statement of pipeline assets'!N35+'3. Statement of pipeline assets'!N41+'3. Statement of pipeline assets'!N47+'3. Statement of pipeline assets'!N53+'3. Statement of pipeline assets'!N59+'3. Statement of pipeline assets'!N65+'3. Statement of pipeline assets'!N71+'3. Statement of pipeline assets'!N79+'3. Statement of pipeline assets'!N85)/1000000</f>
        <v>0</v>
      </c>
      <c r="O14" s="352">
        <f>-('3. Statement of pipeline assets'!O16+'3. Statement of pipeline assets'!O23+'3. Statement of pipeline assets'!O29+'3. Statement of pipeline assets'!O35+'3. Statement of pipeline assets'!O41+'3. Statement of pipeline assets'!O47+'3. Statement of pipeline assets'!O53+'3. Statement of pipeline assets'!O59+'3. Statement of pipeline assets'!O65+'3. Statement of pipeline assets'!O71+'3. Statement of pipeline assets'!O79+'3. Statement of pipeline assets'!O85)/1000000</f>
        <v>0</v>
      </c>
      <c r="P14" s="352">
        <f>-('3. Statement of pipeline assets'!P16+'3. Statement of pipeline assets'!P23+'3. Statement of pipeline assets'!P29+'3. Statement of pipeline assets'!P35+'3. Statement of pipeline assets'!P41+'3. Statement of pipeline assets'!P47+'3. Statement of pipeline assets'!P53+'3. Statement of pipeline assets'!P59+'3. Statement of pipeline assets'!P65+'3. Statement of pipeline assets'!P71+'3. Statement of pipeline assets'!P79+'3. Statement of pipeline assets'!P85)/1000000</f>
        <v>0</v>
      </c>
      <c r="Q14" s="352">
        <f>-('3. Statement of pipeline assets'!Q16+'3. Statement of pipeline assets'!Q23+'3. Statement of pipeline assets'!Q29+'3. Statement of pipeline assets'!Q35+'3. Statement of pipeline assets'!Q41+'3. Statement of pipeline assets'!Q47+'3. Statement of pipeline assets'!Q53+'3. Statement of pipeline assets'!Q59+'3. Statement of pipeline assets'!Q65+'3. Statement of pipeline assets'!Q71+'3. Statement of pipeline assets'!Q79+'3. Statement of pipeline assets'!Q85)/1000000</f>
        <v>0</v>
      </c>
      <c r="R14" s="352">
        <f>-('3. Statement of pipeline assets'!R16+'3. Statement of pipeline assets'!R23+'3. Statement of pipeline assets'!R29+'3. Statement of pipeline assets'!R35+'3. Statement of pipeline assets'!R41+'3. Statement of pipeline assets'!R47+'3. Statement of pipeline assets'!R53+'3. Statement of pipeline assets'!R59+'3. Statement of pipeline assets'!R65+'3. Statement of pipeline assets'!R71+'3. Statement of pipeline assets'!R79+'3. Statement of pipeline assets'!R85)/1000000</f>
        <v>0</v>
      </c>
      <c r="S14" s="352">
        <f>-('3. Statement of pipeline assets'!S16+'3. Statement of pipeline assets'!S23+'3. Statement of pipeline assets'!S29+'3. Statement of pipeline assets'!S35+'3. Statement of pipeline assets'!S41+'3. Statement of pipeline assets'!S47+'3. Statement of pipeline assets'!S53+'3. Statement of pipeline assets'!S59+'3. Statement of pipeline assets'!S65+'3. Statement of pipeline assets'!S71+'3. Statement of pipeline assets'!S79+'3. Statement of pipeline assets'!S85)/1000000</f>
        <v>0</v>
      </c>
      <c r="T14" s="352">
        <f>-('3. Statement of pipeline assets'!T16+'3. Statement of pipeline assets'!T23+'3. Statement of pipeline assets'!T29+'3. Statement of pipeline assets'!T35+'3. Statement of pipeline assets'!T41+'3. Statement of pipeline assets'!T47+'3. Statement of pipeline assets'!T53+'3. Statement of pipeline assets'!T59+'3. Statement of pipeline assets'!T65+'3. Statement of pipeline assets'!T71+'3. Statement of pipeline assets'!T79+'3. Statement of pipeline assets'!T85)/1000000</f>
        <v>0</v>
      </c>
      <c r="U14" s="352">
        <f>-('3. Statement of pipeline assets'!U16+'3. Statement of pipeline assets'!U23+'3. Statement of pipeline assets'!U29+'3. Statement of pipeline assets'!U35+'3. Statement of pipeline assets'!U41+'3. Statement of pipeline assets'!U47+'3. Statement of pipeline assets'!U53+'3. Statement of pipeline assets'!U59+'3. Statement of pipeline assets'!U65+'3. Statement of pipeline assets'!U71+'3. Statement of pipeline assets'!U79+'3. Statement of pipeline assets'!U85)/1000000</f>
        <v>0</v>
      </c>
      <c r="V14" s="352">
        <f>-('3. Statement of pipeline assets'!V16+'3. Statement of pipeline assets'!V23+'3. Statement of pipeline assets'!V29+'3. Statement of pipeline assets'!V35+'3. Statement of pipeline assets'!V41+'3. Statement of pipeline assets'!V47+'3. Statement of pipeline assets'!V53+'3. Statement of pipeline assets'!V59+'3. Statement of pipeline assets'!V65+'3. Statement of pipeline assets'!V71+'3. Statement of pipeline assets'!V79+'3. Statement of pipeline assets'!V85)/1000000</f>
        <v>0</v>
      </c>
      <c r="W14" s="352">
        <f>-('3. Statement of pipeline assets'!W16+'3. Statement of pipeline assets'!W23+'3. Statement of pipeline assets'!W29+'3. Statement of pipeline assets'!W35+'3. Statement of pipeline assets'!W41+'3. Statement of pipeline assets'!W47+'3. Statement of pipeline assets'!W53+'3. Statement of pipeline assets'!W59+'3. Statement of pipeline assets'!W65+'3. Statement of pipeline assets'!W71+'3. Statement of pipeline assets'!W79+'3. Statement of pipeline assets'!W85)/1000000</f>
        <v>0</v>
      </c>
      <c r="X14" s="352">
        <f>-('3. Statement of pipeline assets'!X16+'3. Statement of pipeline assets'!X23+'3. Statement of pipeline assets'!X29+'3. Statement of pipeline assets'!X35+'3. Statement of pipeline assets'!X41+'3. Statement of pipeline assets'!X47+'3. Statement of pipeline assets'!X53+'3. Statement of pipeline assets'!X59+'3. Statement of pipeline assets'!X65+'3. Statement of pipeline assets'!X71+'3. Statement of pipeline assets'!X79+'3. Statement of pipeline assets'!X85)/1000000</f>
        <v>1.9538580895326092E-5</v>
      </c>
      <c r="Y14" s="352">
        <f>-('3. Statement of pipeline assets'!Y16+'3. Statement of pipeline assets'!Y23+'3. Statement of pipeline assets'!Y29+'3. Statement of pipeline assets'!Y35+'3. Statement of pipeline assets'!Y41+'3. Statement of pipeline assets'!Y47+'3. Statement of pipeline assets'!Y53+'3. Statement of pipeline assets'!Y59+'3. Statement of pipeline assets'!Y65+'3. Statement of pipeline assets'!Y71+'3. Statement of pipeline assets'!Y79+'3. Statement of pipeline assets'!Y85)/1000000</f>
        <v>2.0700888358172799E-5</v>
      </c>
      <c r="Z14" s="352">
        <f>-('3. Statement of pipeline assets'!Z16+'3. Statement of pipeline assets'!Z23+'3. Statement of pipeline assets'!Z29+'3. Statement of pipeline assets'!Z35+'3. Statement of pipeline assets'!Z41+'3. Statement of pipeline assets'!Z47+'3. Statement of pipeline assets'!Z53+'3. Statement of pipeline assets'!Z59+'3. Statement of pipeline assets'!Z65+'3. Statement of pipeline assets'!Z71+'3. Statement of pipeline assets'!Z79+'3. Statement of pipeline assets'!Z85)/1000000</f>
        <v>6.4937252649540203E-6</v>
      </c>
      <c r="AA14" s="352">
        <f>-('3. Statement of pipeline assets'!AA16+'3. Statement of pipeline assets'!AA23+'3. Statement of pipeline assets'!AA29+'3. Statement of pipeline assets'!AA35+'3. Statement of pipeline assets'!AA41+'3. Statement of pipeline assets'!AA47+'3. Statement of pipeline assets'!AA53+'3. Statement of pipeline assets'!AA59+'3. Statement of pipeline assets'!AA65+'3. Statement of pipeline assets'!AA71+'3. Statement of pipeline assets'!AA79+'3. Statement of pipeline assets'!AA85)/1000000</f>
        <v>2.8009938717675308E-4</v>
      </c>
      <c r="AB14" s="352">
        <f>-('3. Statement of pipeline assets'!AB16+'3. Statement of pipeline assets'!AB23+'3. Statement of pipeline assets'!AB29+'3. Statement of pipeline assets'!AB35+'3. Statement of pipeline assets'!AB41+'3. Statement of pipeline assets'!AB47+'3. Statement of pipeline assets'!AB53+'3. Statement of pipeline assets'!AB59+'3. Statement of pipeline assets'!AB65+'3. Statement of pipeline assets'!AB71+'3. Statement of pipeline assets'!AB79+'3. Statement of pipeline assets'!AB85)/1000000</f>
        <v>3.6334317307914116E-4</v>
      </c>
      <c r="AC14" s="352">
        <f>-('3. Statement of pipeline assets'!AC16+'3. Statement of pipeline assets'!AC23+'3. Statement of pipeline assets'!AC29+'3. Statement of pipeline assets'!AC35+'3. Statement of pipeline assets'!AC41+'3. Statement of pipeline assets'!AC47+'3. Statement of pipeline assets'!AC53+'3. Statement of pipeline assets'!AC59+'3. Statement of pipeline assets'!AC65+'3. Statement of pipeline assets'!AC71+'3. Statement of pipeline assets'!AC79+'3. Statement of pipeline assets'!AC85)/1000000</f>
        <v>8.2274230888529235E-4</v>
      </c>
      <c r="AD14" s="352">
        <f>-('3. Statement of pipeline assets'!AD16+'3. Statement of pipeline assets'!AD23+'3. Statement of pipeline assets'!AD29+'3. Statement of pipeline assets'!AD35+'3. Statement of pipeline assets'!AD41+'3. Statement of pipeline assets'!AD47+'3. Statement of pipeline assets'!AD53+'3. Statement of pipeline assets'!AD59+'3. Statement of pipeline assets'!AD65+'3. Statement of pipeline assets'!AD71+'3. Statement of pipeline assets'!AD79+'3. Statement of pipeline assets'!AD85)/1000000</f>
        <v>5.1108188796897386E-5</v>
      </c>
      <c r="AE14" s="352">
        <f>-('3. Statement of pipeline assets'!AE16+'3. Statement of pipeline assets'!AE23+'3. Statement of pipeline assets'!AE29+'3. Statement of pipeline assets'!AE35+'3. Statement of pipeline assets'!AE41+'3. Statement of pipeline assets'!AE47+'3. Statement of pipeline assets'!AE53+'3. Statement of pipeline assets'!AE59+'3. Statement of pipeline assets'!AE65+'3. Statement of pipeline assets'!AE71+'3. Statement of pipeline assets'!AE79+'3. Statement of pipeline assets'!AE85)/1000000</f>
        <v>4.9216325448627579E-5</v>
      </c>
      <c r="AF14" s="352">
        <f>-('3. Statement of pipeline assets'!AF16+'3. Statement of pipeline assets'!AF23+'3. Statement of pipeline assets'!AF29+'3. Statement of pipeline assets'!AF35+'3. Statement of pipeline assets'!AF41+'3. Statement of pipeline assets'!AF47+'3. Statement of pipeline assets'!AF53+'3. Statement of pipeline assets'!AF59+'3. Statement of pipeline assets'!AF65+'3. Statement of pipeline assets'!AF71+'3. Statement of pipeline assets'!AF79+'3. Statement of pipeline assets'!AF85)/1000000</f>
        <v>4.8109368557572963E-4</v>
      </c>
      <c r="AG14" s="352">
        <f>-('3. Statement of pipeline assets'!AG16+'3. Statement of pipeline assets'!AG23+'3. Statement of pipeline assets'!AG29+'3. Statement of pipeline assets'!AG35+'3. Statement of pipeline assets'!AG41+'3. Statement of pipeline assets'!AG47+'3. Statement of pipeline assets'!AG53+'3. Statement of pipeline assets'!AG59+'3. Statement of pipeline assets'!AG65+'3. Statement of pipeline assets'!AG71+'3. Statement of pipeline assets'!AG79+'3. Statement of pipeline assets'!AG85)/1000000</f>
        <v>5.5928000237648388E-4</v>
      </c>
      <c r="AH14" s="352">
        <f>-('3. Statement of pipeline assets'!AH16+'3. Statement of pipeline assets'!AH23+'3. Statement of pipeline assets'!AH29+'3. Statement of pipeline assets'!AH35+'3. Statement of pipeline assets'!AH41+'3. Statement of pipeline assets'!AH47+'3. Statement of pipeline assets'!AH53+'3. Statement of pipeline assets'!AH59+'3. Statement of pipeline assets'!AH65+'3. Statement of pipeline assets'!AH71+'3. Statement of pipeline assets'!AH79+'3. Statement of pipeline assets'!AH85)/1000000</f>
        <v>-5.253907779458935E-4</v>
      </c>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6"/>
      <c r="BL14" s="54"/>
      <c r="BM14" s="54"/>
      <c r="BN14" s="54"/>
    </row>
    <row r="15" spans="1:72" x14ac:dyDescent="0.2">
      <c r="A15" s="55"/>
      <c r="B15" s="362" t="s">
        <v>230</v>
      </c>
      <c r="C15" s="364" t="s">
        <v>246</v>
      </c>
      <c r="D15" s="354">
        <v>0</v>
      </c>
      <c r="E15" s="354">
        <v>7.8831575908372933E-2</v>
      </c>
      <c r="F15" s="354">
        <v>9.6837193588287587E-2</v>
      </c>
      <c r="G15" s="354">
        <v>9.8081272285800644E-2</v>
      </c>
      <c r="H15" s="354">
        <v>0.10039855372234527</v>
      </c>
      <c r="I15" s="354">
        <v>0.10055355034024177</v>
      </c>
      <c r="J15" s="354">
        <v>0.110205232</v>
      </c>
      <c r="K15" s="354">
        <v>0.10550781449999999</v>
      </c>
      <c r="L15" s="354">
        <v>0.13301957850000001</v>
      </c>
      <c r="M15" s="354">
        <v>0.1177210055</v>
      </c>
      <c r="N15" s="354">
        <v>0.12625323497279278</v>
      </c>
      <c r="O15" s="354">
        <v>0.13521964730990493</v>
      </c>
      <c r="P15" s="354">
        <v>0.13908789469398358</v>
      </c>
      <c r="Q15" s="354">
        <v>0.12872786450617862</v>
      </c>
      <c r="R15" s="354">
        <v>0.13978677292086006</v>
      </c>
      <c r="S15" s="354">
        <v>0.14263437912856106</v>
      </c>
      <c r="T15" s="354">
        <v>0.16211830656257656</v>
      </c>
      <c r="U15" s="354">
        <v>0.17943023383729517</v>
      </c>
      <c r="V15" s="354">
        <v>0.17018319710079605</v>
      </c>
      <c r="W15" s="354">
        <v>0.19101387731136926</v>
      </c>
      <c r="X15" s="354">
        <v>0.1823799060943207</v>
      </c>
      <c r="Y15" s="354">
        <v>0.18114453785215842</v>
      </c>
      <c r="Z15" s="354">
        <v>0.18676397483322446</v>
      </c>
      <c r="AA15" s="354">
        <v>0.25688072437546039</v>
      </c>
      <c r="AB15" s="354">
        <v>0.37766276903512003</v>
      </c>
      <c r="AC15" s="354">
        <v>0.52045232760746141</v>
      </c>
      <c r="AD15" s="354">
        <v>0.52736223071801125</v>
      </c>
      <c r="AE15" s="354">
        <v>0.71184538835083533</v>
      </c>
      <c r="AF15" s="354">
        <v>0.75164858934344647</v>
      </c>
      <c r="AG15" s="354">
        <v>0.75411324568640692</v>
      </c>
      <c r="AH15" s="354">
        <v>0.68508624821598907</v>
      </c>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6"/>
      <c r="BL15" s="54"/>
      <c r="BM15" s="54"/>
      <c r="BN15" s="54"/>
    </row>
    <row r="16" spans="1:72" x14ac:dyDescent="0.2">
      <c r="A16" s="55"/>
      <c r="B16" s="362" t="s">
        <v>247</v>
      </c>
      <c r="C16" s="364" t="s">
        <v>246</v>
      </c>
      <c r="D16" s="354">
        <v>0</v>
      </c>
      <c r="E16" s="354">
        <v>0</v>
      </c>
      <c r="F16" s="354">
        <v>4.1752367262711844E-2</v>
      </c>
      <c r="G16" s="354">
        <v>1.819335716801038E-2</v>
      </c>
      <c r="H16" s="354">
        <v>0</v>
      </c>
      <c r="I16" s="354">
        <v>0</v>
      </c>
      <c r="J16" s="354">
        <v>0</v>
      </c>
      <c r="K16" s="354">
        <v>0</v>
      </c>
      <c r="L16" s="354">
        <v>0</v>
      </c>
      <c r="M16" s="354">
        <v>0</v>
      </c>
      <c r="N16" s="354">
        <v>0</v>
      </c>
      <c r="O16" s="354">
        <v>0</v>
      </c>
      <c r="P16" s="354">
        <v>0</v>
      </c>
      <c r="Q16" s="354">
        <v>3.0482961102588441E-2</v>
      </c>
      <c r="R16" s="354">
        <v>0</v>
      </c>
      <c r="S16" s="354">
        <v>0</v>
      </c>
      <c r="T16" s="354">
        <v>2.4902443558817898E-2</v>
      </c>
      <c r="U16" s="354">
        <v>0</v>
      </c>
      <c r="V16" s="354">
        <v>0</v>
      </c>
      <c r="W16" s="354">
        <v>0</v>
      </c>
      <c r="X16" s="354">
        <v>0</v>
      </c>
      <c r="Y16" s="354">
        <v>2.5453571262328206E-2</v>
      </c>
      <c r="Z16" s="354">
        <v>3.5463960932483073E-2</v>
      </c>
      <c r="AA16" s="354">
        <v>4.9757538346475526E-2</v>
      </c>
      <c r="AB16" s="354">
        <v>7.7529661391772101E-2</v>
      </c>
      <c r="AC16" s="354">
        <v>0</v>
      </c>
      <c r="AD16" s="354">
        <v>0</v>
      </c>
      <c r="AE16" s="354">
        <v>0</v>
      </c>
      <c r="AF16" s="354">
        <v>3.2176350569655197E-2</v>
      </c>
      <c r="AG16" s="354">
        <v>8.5958908986509625E-2</v>
      </c>
      <c r="AH16" s="354">
        <v>3.9990634312173035E-2</v>
      </c>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6"/>
      <c r="BL16" s="54"/>
      <c r="BM16" s="54"/>
      <c r="BN16" s="54"/>
    </row>
    <row r="17" spans="1:66" x14ac:dyDescent="0.2">
      <c r="A17" s="55"/>
      <c r="B17" s="145"/>
      <c r="C17" s="365"/>
      <c r="D17" s="345"/>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6"/>
      <c r="BL17" s="54"/>
      <c r="BM17" s="54"/>
      <c r="BN17" s="54"/>
    </row>
    <row r="18" spans="1:66" x14ac:dyDescent="0.2">
      <c r="A18" s="55"/>
      <c r="B18" s="146"/>
      <c r="C18" s="365"/>
      <c r="D18" s="345"/>
      <c r="E18" s="345"/>
      <c r="F18" s="345"/>
      <c r="G18" s="345"/>
      <c r="H18" s="345"/>
      <c r="I18" s="345"/>
      <c r="J18" s="345"/>
      <c r="K18" s="345"/>
      <c r="L18" s="345"/>
      <c r="M18" s="345"/>
      <c r="N18" s="345"/>
      <c r="O18" s="345"/>
      <c r="P18" s="345"/>
      <c r="Q18" s="345"/>
      <c r="R18" s="345"/>
      <c r="S18" s="345"/>
      <c r="T18" s="345"/>
      <c r="U18" s="345"/>
      <c r="V18" s="345"/>
      <c r="W18" s="345"/>
      <c r="X18" s="345"/>
      <c r="Y18" s="345"/>
      <c r="Z18" s="345"/>
      <c r="AA18" s="345"/>
      <c r="AB18" s="345"/>
      <c r="AC18" s="345"/>
      <c r="AD18" s="345"/>
      <c r="AE18" s="345"/>
      <c r="AF18" s="345"/>
      <c r="AG18" s="345"/>
      <c r="AH18" s="345"/>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6"/>
      <c r="BL18" s="54"/>
      <c r="BM18" s="54"/>
      <c r="BN18" s="54"/>
    </row>
    <row r="19" spans="1:66" ht="15" x14ac:dyDescent="0.2">
      <c r="A19" s="70"/>
      <c r="B19" s="363" t="s">
        <v>251</v>
      </c>
      <c r="C19" s="143" t="s">
        <v>121</v>
      </c>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6"/>
      <c r="BL19" s="54"/>
      <c r="BM19" s="54"/>
      <c r="BN19" s="54"/>
    </row>
    <row r="20" spans="1:66" x14ac:dyDescent="0.2">
      <c r="A20" s="71"/>
      <c r="B20" s="362" t="s">
        <v>221</v>
      </c>
      <c r="C20" s="364" t="s">
        <v>226</v>
      </c>
      <c r="D20" s="352">
        <f>(D11-D13-D14)*D10</f>
        <v>0</v>
      </c>
      <c r="E20" s="352">
        <f>(E11-E13-E14)*E10</f>
        <v>0</v>
      </c>
      <c r="F20" s="352">
        <f>(F11-F13-F14)*F10</f>
        <v>1.5888286944905579</v>
      </c>
      <c r="G20" s="352">
        <f>(G11-G13-G14)*G10</f>
        <v>1.3821841587453478</v>
      </c>
      <c r="H20" s="352">
        <f t="shared" ref="H20:AB20" si="0">(H11-H13-H14)*H10</f>
        <v>1.3462528066697612</v>
      </c>
      <c r="I20" s="352">
        <f t="shared" si="0"/>
        <v>1.3670785323151788</v>
      </c>
      <c r="J20" s="352">
        <f t="shared" si="0"/>
        <v>1.2637103485468208</v>
      </c>
      <c r="K20" s="352">
        <f t="shared" si="0"/>
        <v>1.2296774180579133</v>
      </c>
      <c r="L20" s="352">
        <f t="shared" si="0"/>
        <v>1.0781023056676602</v>
      </c>
      <c r="M20" s="352">
        <f t="shared" si="0"/>
        <v>1.2946921768249073</v>
      </c>
      <c r="N20" s="352">
        <f t="shared" si="0"/>
        <v>1.2247866956345341</v>
      </c>
      <c r="O20" s="352">
        <f t="shared" si="0"/>
        <v>1.3119920448318463</v>
      </c>
      <c r="P20" s="352">
        <f t="shared" si="0"/>
        <v>1.5558264873224608</v>
      </c>
      <c r="Q20" s="352">
        <f t="shared" si="0"/>
        <v>1.707169766630154</v>
      </c>
      <c r="R20" s="352">
        <f t="shared" si="0"/>
        <v>1.5454628513376187</v>
      </c>
      <c r="S20" s="352">
        <f t="shared" si="0"/>
        <v>1.530279528184596</v>
      </c>
      <c r="T20" s="352">
        <f t="shared" si="0"/>
        <v>1.5236295322487028</v>
      </c>
      <c r="U20" s="352">
        <f t="shared" si="0"/>
        <v>1.1926707275349802</v>
      </c>
      <c r="V20" s="352">
        <f t="shared" si="0"/>
        <v>1.2457451565695525</v>
      </c>
      <c r="W20" s="352">
        <f t="shared" si="0"/>
        <v>1.2886360248717996</v>
      </c>
      <c r="X20" s="352">
        <f t="shared" si="0"/>
        <v>1.1668930777049491</v>
      </c>
      <c r="Y20" s="352">
        <f t="shared" si="0"/>
        <v>0.94761775570650342</v>
      </c>
      <c r="Z20" s="352">
        <f t="shared" si="0"/>
        <v>0.93413650340705401</v>
      </c>
      <c r="AA20" s="352">
        <f t="shared" si="0"/>
        <v>0.9637156146867043</v>
      </c>
      <c r="AB20" s="352">
        <f t="shared" si="0"/>
        <v>0.77330930620930916</v>
      </c>
      <c r="AC20" s="352">
        <f>(AC11-AC13-AC14)*AC10</f>
        <v>0.58995079376916093</v>
      </c>
      <c r="AD20" s="352">
        <f t="shared" ref="AD20:AE20" si="1">(AD11-AD13-AD14)*AD10</f>
        <v>0.80453063675173009</v>
      </c>
      <c r="AE20" s="352">
        <f t="shared" si="1"/>
        <v>0.97742256388114901</v>
      </c>
      <c r="AF20" s="352">
        <f>(AF11-AF13-AF14)*AF10</f>
        <v>1.3244822005443673</v>
      </c>
      <c r="AG20" s="352">
        <f>(AG11-AG13-AG14)*AG10</f>
        <v>1.3438971276487703</v>
      </c>
      <c r="AH20" s="352">
        <f>(AH11-AH13-AH14)*AH10</f>
        <v>1.3994102341620083</v>
      </c>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6"/>
      <c r="BL20" s="54"/>
      <c r="BM20" s="54"/>
      <c r="BN20" s="54"/>
    </row>
    <row r="21" spans="1:66" x14ac:dyDescent="0.2">
      <c r="A21" s="71"/>
      <c r="B21" s="362" t="s">
        <v>249</v>
      </c>
      <c r="C21" s="364" t="s">
        <v>254</v>
      </c>
      <c r="D21" s="352">
        <f>-('3. Statement of pipeline assets'!D17+'3.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assets'!D70+'3. Statement of pipeline assets'!D78+'3. Statement of pipeline assets'!D84)/1000000</f>
        <v>0</v>
      </c>
      <c r="E21" s="352">
        <f>-('3. Statement of pipeline assets'!E17+'3.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assets'!E70+'3. Statement of pipeline assets'!E78+'3. Statement of pipeline assets'!E84)/1000000</f>
        <v>0</v>
      </c>
      <c r="F21" s="352">
        <f>-('3. Statement of pipeline assets'!F17+'3.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assets'!F70+'3. Statement of pipeline assets'!F78+'3. Statement of pipeline assets'!F84)/1000000</f>
        <v>7.4810842156795315E-2</v>
      </c>
      <c r="G21" s="352">
        <f>-('3. Statement of pipeline assets'!G17+'3.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assets'!G70+'3. Statement of pipeline assets'!G78+'3. Statement of pipeline assets'!G84)/1000000</f>
        <v>2.4715707673139076E-2</v>
      </c>
      <c r="H21" s="352">
        <f>-('3. Statement of pipeline assets'!H17+'3.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assets'!H70+'3. Statement of pipeline assets'!H78+'3. Statement of pipeline assets'!H84)/1000000</f>
        <v>-0.23993501288377764</v>
      </c>
      <c r="I21" s="352">
        <f>-('3. Statement of pipeline assets'!I17+'3.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assets'!I70+'3. Statement of pipeline assets'!I78+'3. Statement of pipeline assets'!I84)/1000000</f>
        <v>-0.60673657308252826</v>
      </c>
      <c r="J21" s="352">
        <f>-('3. Statement of pipeline assets'!J17+'3.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assets'!J70+'3. Statement of pipeline assets'!J78+'3. Statement of pipeline assets'!J84)/1000000</f>
        <v>-0.20482524652195272</v>
      </c>
      <c r="K21" s="352">
        <f>-('3. Statement of pipeline assets'!K17+'3.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assets'!K70+'3. Statement of pipeline assets'!K78+'3. Statement of pipeline assets'!K84)/1000000</f>
        <v>-0.18493631644889127</v>
      </c>
      <c r="L21" s="352">
        <f>-('3. Statement of pipeline assets'!L17+'3.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assets'!L70+'3. Statement of pipeline assets'!L78+'3. Statement of pipeline assets'!L84)/1000000</f>
        <v>-0.15553911009192276</v>
      </c>
      <c r="M21" s="352">
        <f>-('3. Statement of pipeline assets'!M17+'3.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assets'!M70+'3. Statement of pipeline assets'!M78+'3. Statement of pipeline assets'!M84)/1000000</f>
        <v>-0.1554177325291371</v>
      </c>
      <c r="N21" s="352">
        <f>-('3. Statement of pipeline assets'!N17+'3.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assets'!N70+'3. Statement of pipeline assets'!N78+'3. Statement of pipeline assets'!N84)/1000000</f>
        <v>-0.37129317789797811</v>
      </c>
      <c r="O21" s="352">
        <f>-('3. Statement of pipeline assets'!O17+'3.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assets'!O70+'3. Statement of pipeline assets'!O78+'3. Statement of pipeline assets'!O84)/1000000</f>
        <v>-8.8877066045990591E-2</v>
      </c>
      <c r="P21" s="352">
        <f>-('3. Statement of pipeline assets'!P17+'3.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assets'!P70+'3. Statement of pipeline assets'!P78+'3. Statement of pipeline assets'!P84)/1000000</f>
        <v>-0.44808563804405277</v>
      </c>
      <c r="Q21" s="352">
        <f>-('3. Statement of pipeline assets'!Q17+'3.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assets'!Q70+'3. Statement of pipeline assets'!Q78+'3. Statement of pipeline assets'!Q84)/1000000</f>
        <v>1.1897479760562085E-2</v>
      </c>
      <c r="R21" s="352">
        <f>-('3. Statement of pipeline assets'!R17+'3.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assets'!R70+'3. Statement of pipeline assets'!R78+'3. Statement of pipeline assets'!R84)/1000000</f>
        <v>-0.23617528879145369</v>
      </c>
      <c r="S21" s="352">
        <f>-('3. Statement of pipeline assets'!S17+'3.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assets'!S70+'3. Statement of pipeline assets'!S78+'3. Statement of pipeline assets'!S84)/1000000</f>
        <v>-0.32351768460929092</v>
      </c>
      <c r="T21" s="352">
        <f>-('3. Statement of pipeline assets'!T17+'3.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assets'!T70+'3. Statement of pipeline assets'!T78+'3. Statement of pipeline assets'!T84)/1000000</f>
        <v>6.8806999041112663E-2</v>
      </c>
      <c r="U21" s="352">
        <f>-('3. Statement of pipeline assets'!U17+'3.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assets'!U70+'3. Statement of pipeline assets'!U78+'3. Statement of pipeline assets'!U84)/1000000</f>
        <v>-0.12397999918583893</v>
      </c>
      <c r="V21" s="352">
        <f>-('3. Statement of pipeline assets'!V17+'3.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assets'!V70+'3. Statement of pipeline assets'!V78+'3. Statement of pipeline assets'!V84)/1000000</f>
        <v>-0.18908641252384056</v>
      </c>
      <c r="W21" s="352">
        <f>-('3. Statement of pipeline assets'!W17+'3.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assets'!W70+'3. Statement of pipeline assets'!W78+'3. Statement of pipeline assets'!W84)/1000000</f>
        <v>6.6289974328527027E-2</v>
      </c>
      <c r="X21" s="352">
        <f>-('3. Statement of pipeline assets'!X17+'3.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assets'!X70+'3. Statement of pipeline assets'!X78+'3. Statement of pipeline assets'!X84)/1000000</f>
        <v>0.15539495120346211</v>
      </c>
      <c r="Y21" s="352">
        <f>-('3. Statement of pipeline assets'!Y17+'3. Statement of pipeline assets'!Y22+'3. Statement of pipeline assets'!Y28+'3. Statement of pipeline assets'!Y34+'3. Statement of pipeline assets'!Y40+'3. Statement of pipeline assets'!Y46+'3. Statement of pipeline assets'!Y52+'3. Statement of pipeline assets'!Y58+'3. Statement of pipeline assets'!Y64+'3. Statement of pipeline assets'!Y70+'3. Statement of pipeline assets'!Y78+'3. Statement of pipeline assets'!Y84)/1000000</f>
        <v>1.493945902391182E-4</v>
      </c>
      <c r="Z21" s="352">
        <f>-('3. Statement of pipeline assets'!Z17+'3. Statement of pipeline assets'!Z22+'3. Statement of pipeline assets'!Z28+'3. Statement of pipeline assets'!Z34+'3. Statement of pipeline assets'!Z40+'3. Statement of pipeline assets'!Z46+'3. Statement of pipeline assets'!Z52+'3. Statement of pipeline assets'!Z58+'3. Statement of pipeline assets'!Z64+'3. Statement of pipeline assets'!Z70+'3. Statement of pipeline assets'!Z78+'3. Statement of pipeline assets'!Z84)/1000000</f>
        <v>-1.8519749942780946E-2</v>
      </c>
      <c r="AA21" s="352">
        <f>-('3. Statement of pipeline assets'!AA17+'3. Statement of pipeline assets'!AA22+'3. Statement of pipeline assets'!AA28+'3. Statement of pipeline assets'!AA34+'3. Statement of pipeline assets'!AA40+'3. Statement of pipeline assets'!AA46+'3. Statement of pipeline assets'!AA52+'3. Statement of pipeline assets'!AA58+'3. Statement of pipeline assets'!AA64+'3. Statement of pipeline assets'!AA70+'3. Statement of pipeline assets'!AA78+'3. Statement of pipeline assets'!AA84)/1000000</f>
        <v>2.6623878389922601E-2</v>
      </c>
      <c r="AB21" s="352">
        <f>-('3. Statement of pipeline assets'!AB17+'3. Statement of pipeline assets'!AB22+'3. Statement of pipeline assets'!AB28+'3. Statement of pipeline assets'!AB34+'3. Statement of pipeline assets'!AB40+'3. Statement of pipeline assets'!AB46+'3. Statement of pipeline assets'!AB52+'3. Statement of pipeline assets'!AB58+'3. Statement of pipeline assets'!AB64+'3. Statement of pipeline assets'!AB70+'3. Statement of pipeline assets'!AB78+'3. Statement of pipeline assets'!AB84)/1000000</f>
        <v>0.37197260054835735</v>
      </c>
      <c r="AC21" s="352">
        <f>-('3. Statement of pipeline assets'!AC17+'3. Statement of pipeline assets'!AC22+'3. Statement of pipeline assets'!AC28+'3. Statement of pipeline assets'!AC34+'3. Statement of pipeline assets'!AC40+'3. Statement of pipeline assets'!AC46+'3. Statement of pipeline assets'!AC52+'3. Statement of pipeline assets'!AC58+'3. Statement of pipeline assets'!AC64+'3. Statement of pipeline assets'!AC70+'3. Statement of pipeline assets'!AC78+'3. Statement of pipeline assets'!AC84)/1000000</f>
        <v>-0.30398772601373442</v>
      </c>
      <c r="AD21" s="352">
        <f>-('3. Statement of pipeline assets'!AD17+'3. Statement of pipeline assets'!AD22+'3. Statement of pipeline assets'!AD28+'3. Statement of pipeline assets'!AD34+'3. Statement of pipeline assets'!AD40+'3. Statement of pipeline assets'!AD46+'3. Statement of pipeline assets'!AD52+'3. Statement of pipeline assets'!AD58+'3. Statement of pipeline assets'!AD64+'3. Statement of pipeline assets'!AD70+'3. Statement of pipeline assets'!AD78+'3. Statement of pipeline assets'!AD84)/1000000</f>
        <v>-0.68514938059498676</v>
      </c>
      <c r="AE21" s="352">
        <f>-('3. Statement of pipeline assets'!AE17+'3. Statement of pipeline assets'!AE22+'3. Statement of pipeline assets'!AE28+'3. Statement of pipeline assets'!AE34+'3. Statement of pipeline assets'!AE40+'3. Statement of pipeline assets'!AE46+'3. Statement of pipeline assets'!AE52+'3. Statement of pipeline assets'!AE58+'3. Statement of pipeline assets'!AE64+'3. Statement of pipeline assets'!AE70+'3. Statement of pipeline assets'!AE78+'3. Statement of pipeline assets'!AE84)/1000000</f>
        <v>-0.6529001550340634</v>
      </c>
      <c r="AF21" s="352">
        <f>-('3. Statement of pipeline assets'!AF17+'3. Statement of pipeline assets'!AF22+'3. Statement of pipeline assets'!AF28+'3. Statement of pipeline assets'!AF34+'3. Statement of pipeline assets'!AF40+'3. Statement of pipeline assets'!AF46+'3. Statement of pipeline assets'!AF52+'3. Statement of pipeline assets'!AF58+'3. Statement of pipeline assets'!AF64+'3. Statement of pipeline assets'!AF70+'3. Statement of pipeline assets'!AF78+'3. Statement of pipeline assets'!AF84)/1000000</f>
        <v>-0.23861610239069939</v>
      </c>
      <c r="AG21" s="352">
        <f>-('3. Statement of pipeline assets'!AG17+'3. Statement of pipeline assets'!AG22+'3. Statement of pipeline assets'!AG28+'3. Statement of pipeline assets'!AG34+'3. Statement of pipeline assets'!AG40+'3. Statement of pipeline assets'!AG46+'3. Statement of pipeline assets'!AG52+'3. Statement of pipeline assets'!AG58+'3. Statement of pipeline assets'!AG64+'3. Statement of pipeline assets'!AG70+'3. Statement of pipeline assets'!AG78+'3. Statement of pipeline assets'!AG84)/1000000</f>
        <v>8.9211149537689452E-2</v>
      </c>
      <c r="AH21" s="352">
        <f>-('3. Statement of pipeline assets'!AH17+'3. Statement of pipeline assets'!AH22+'3. Statement of pipeline assets'!AH28+'3. Statement of pipeline assets'!AH34+'3. Statement of pipeline assets'!AH40+'3. Statement of pipeline assets'!AH46+'3. Statement of pipeline assets'!AH52+'3. Statement of pipeline assets'!AH58+'3. Statement of pipeline assets'!AH64+'3. Statement of pipeline assets'!AH70+'3. Statement of pipeline assets'!AH78+'3. Statement of pipeline assets'!AH84)/1000000</f>
        <v>-0.27358357951202161</v>
      </c>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6"/>
      <c r="BL21" s="54"/>
      <c r="BM21" s="54"/>
      <c r="BN21" s="54"/>
    </row>
    <row r="22" spans="1:66" x14ac:dyDescent="0.2">
      <c r="A22" s="71"/>
      <c r="B22" s="362" t="s">
        <v>222</v>
      </c>
      <c r="C22" s="364" t="s">
        <v>225</v>
      </c>
      <c r="D22" s="352">
        <f t="shared" ref="D22:G23" si="2">D15</f>
        <v>0</v>
      </c>
      <c r="E22" s="352">
        <f t="shared" si="2"/>
        <v>7.8831575908372933E-2</v>
      </c>
      <c r="F22" s="352">
        <f t="shared" si="2"/>
        <v>9.6837193588287587E-2</v>
      </c>
      <c r="G22" s="352">
        <f t="shared" si="2"/>
        <v>9.8081272285800644E-2</v>
      </c>
      <c r="H22" s="352">
        <f t="shared" ref="H22:AB22" si="3">H15</f>
        <v>0.10039855372234527</v>
      </c>
      <c r="I22" s="352">
        <f t="shared" si="3"/>
        <v>0.10055355034024177</v>
      </c>
      <c r="J22" s="352">
        <f t="shared" si="3"/>
        <v>0.110205232</v>
      </c>
      <c r="K22" s="352">
        <f t="shared" si="3"/>
        <v>0.10550781449999999</v>
      </c>
      <c r="L22" s="352">
        <f t="shared" si="3"/>
        <v>0.13301957850000001</v>
      </c>
      <c r="M22" s="352">
        <f t="shared" si="3"/>
        <v>0.1177210055</v>
      </c>
      <c r="N22" s="352">
        <f t="shared" si="3"/>
        <v>0.12625323497279278</v>
      </c>
      <c r="O22" s="352">
        <f t="shared" si="3"/>
        <v>0.13521964730990493</v>
      </c>
      <c r="P22" s="352">
        <f t="shared" si="3"/>
        <v>0.13908789469398358</v>
      </c>
      <c r="Q22" s="352">
        <f t="shared" si="3"/>
        <v>0.12872786450617862</v>
      </c>
      <c r="R22" s="352">
        <f t="shared" si="3"/>
        <v>0.13978677292086006</v>
      </c>
      <c r="S22" s="352">
        <f t="shared" si="3"/>
        <v>0.14263437912856106</v>
      </c>
      <c r="T22" s="352">
        <f t="shared" si="3"/>
        <v>0.16211830656257656</v>
      </c>
      <c r="U22" s="352">
        <f t="shared" si="3"/>
        <v>0.17943023383729517</v>
      </c>
      <c r="V22" s="352">
        <f t="shared" si="3"/>
        <v>0.17018319710079605</v>
      </c>
      <c r="W22" s="352">
        <f t="shared" si="3"/>
        <v>0.19101387731136926</v>
      </c>
      <c r="X22" s="352">
        <f t="shared" si="3"/>
        <v>0.1823799060943207</v>
      </c>
      <c r="Y22" s="352">
        <f t="shared" si="3"/>
        <v>0.18114453785215842</v>
      </c>
      <c r="Z22" s="352">
        <f t="shared" si="3"/>
        <v>0.18676397483322446</v>
      </c>
      <c r="AA22" s="352">
        <f t="shared" si="3"/>
        <v>0.25688072437546039</v>
      </c>
      <c r="AB22" s="352">
        <f t="shared" si="3"/>
        <v>0.37766276903512003</v>
      </c>
      <c r="AC22" s="352">
        <f>AC15</f>
        <v>0.52045232760746141</v>
      </c>
      <c r="AD22" s="352">
        <f t="shared" ref="AD22:AF22" si="4">AD15</f>
        <v>0.52736223071801125</v>
      </c>
      <c r="AE22" s="352">
        <f t="shared" si="4"/>
        <v>0.71184538835083533</v>
      </c>
      <c r="AF22" s="352">
        <f t="shared" si="4"/>
        <v>0.75164858934344647</v>
      </c>
      <c r="AG22" s="352">
        <f t="shared" ref="AG22:AH22" si="5">AG15</f>
        <v>0.75411324568640692</v>
      </c>
      <c r="AH22" s="352">
        <f t="shared" si="5"/>
        <v>0.68508624821598907</v>
      </c>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6"/>
      <c r="BL22" s="54"/>
      <c r="BM22" s="54"/>
      <c r="BN22" s="54"/>
    </row>
    <row r="23" spans="1:66" x14ac:dyDescent="0.2">
      <c r="A23" s="71"/>
      <c r="B23" s="362" t="s">
        <v>228</v>
      </c>
      <c r="C23" s="364" t="s">
        <v>225</v>
      </c>
      <c r="D23" s="352">
        <f t="shared" si="2"/>
        <v>0</v>
      </c>
      <c r="E23" s="352">
        <f t="shared" si="2"/>
        <v>0</v>
      </c>
      <c r="F23" s="352">
        <f t="shared" si="2"/>
        <v>4.1752367262711844E-2</v>
      </c>
      <c r="G23" s="352">
        <f t="shared" si="2"/>
        <v>1.819335716801038E-2</v>
      </c>
      <c r="H23" s="352">
        <f t="shared" ref="H23:AB23" si="6">H16</f>
        <v>0</v>
      </c>
      <c r="I23" s="352">
        <f t="shared" si="6"/>
        <v>0</v>
      </c>
      <c r="J23" s="352">
        <f t="shared" si="6"/>
        <v>0</v>
      </c>
      <c r="K23" s="352">
        <f t="shared" si="6"/>
        <v>0</v>
      </c>
      <c r="L23" s="352">
        <f t="shared" si="6"/>
        <v>0</v>
      </c>
      <c r="M23" s="352">
        <f t="shared" si="6"/>
        <v>0</v>
      </c>
      <c r="N23" s="352">
        <f t="shared" si="6"/>
        <v>0</v>
      </c>
      <c r="O23" s="352">
        <f t="shared" si="6"/>
        <v>0</v>
      </c>
      <c r="P23" s="352">
        <f t="shared" si="6"/>
        <v>0</v>
      </c>
      <c r="Q23" s="352">
        <f t="shared" si="6"/>
        <v>3.0482961102588441E-2</v>
      </c>
      <c r="R23" s="352">
        <f t="shared" si="6"/>
        <v>0</v>
      </c>
      <c r="S23" s="352">
        <f t="shared" si="6"/>
        <v>0</v>
      </c>
      <c r="T23" s="352">
        <f t="shared" si="6"/>
        <v>2.4902443558817898E-2</v>
      </c>
      <c r="U23" s="352">
        <f t="shared" si="6"/>
        <v>0</v>
      </c>
      <c r="V23" s="352">
        <f t="shared" si="6"/>
        <v>0</v>
      </c>
      <c r="W23" s="352">
        <f t="shared" si="6"/>
        <v>0</v>
      </c>
      <c r="X23" s="352">
        <f t="shared" si="6"/>
        <v>0</v>
      </c>
      <c r="Y23" s="352">
        <f t="shared" si="6"/>
        <v>2.5453571262328206E-2</v>
      </c>
      <c r="Z23" s="352">
        <f t="shared" si="6"/>
        <v>3.5463960932483073E-2</v>
      </c>
      <c r="AA23" s="352">
        <f t="shared" si="6"/>
        <v>4.9757538346475526E-2</v>
      </c>
      <c r="AB23" s="352">
        <f t="shared" si="6"/>
        <v>7.7529661391772101E-2</v>
      </c>
      <c r="AC23" s="352">
        <f>AC16</f>
        <v>0</v>
      </c>
      <c r="AD23" s="352">
        <f t="shared" ref="AD23:AF23" si="7">AD16</f>
        <v>0</v>
      </c>
      <c r="AE23" s="352">
        <f t="shared" si="7"/>
        <v>0</v>
      </c>
      <c r="AF23" s="352">
        <f t="shared" si="7"/>
        <v>3.2176350569655197E-2</v>
      </c>
      <c r="AG23" s="352">
        <f t="shared" ref="AG23:AH23" si="8">AG16</f>
        <v>8.5958908986509625E-2</v>
      </c>
      <c r="AH23" s="352">
        <f t="shared" si="8"/>
        <v>3.9990634312173035E-2</v>
      </c>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6"/>
      <c r="BL23" s="54"/>
      <c r="BM23" s="54"/>
      <c r="BN23" s="54"/>
    </row>
    <row r="24" spans="1:66" x14ac:dyDescent="0.2">
      <c r="A24" s="71"/>
      <c r="B24" s="144" t="s">
        <v>250</v>
      </c>
      <c r="C24" s="366"/>
      <c r="D24" s="353">
        <f>SUM(D20:D23)</f>
        <v>0</v>
      </c>
      <c r="E24" s="353">
        <f>SUM(E20:E23)</f>
        <v>7.8831575908372933E-2</v>
      </c>
      <c r="F24" s="353">
        <f>SUM(F20:F23)</f>
        <v>1.8022290974983526</v>
      </c>
      <c r="G24" s="353">
        <f>SUM(G20:G23)</f>
        <v>1.5231744958722979</v>
      </c>
      <c r="H24" s="353">
        <f t="shared" ref="H24:AB24" si="9">SUM(H20:H23)</f>
        <v>1.2067163475083289</v>
      </c>
      <c r="I24" s="353">
        <f t="shared" si="9"/>
        <v>0.86089550957289229</v>
      </c>
      <c r="J24" s="353">
        <f t="shared" si="9"/>
        <v>1.1690903340248682</v>
      </c>
      <c r="K24" s="353">
        <f t="shared" si="9"/>
        <v>1.1502489161090219</v>
      </c>
      <c r="L24" s="353">
        <f t="shared" si="9"/>
        <v>1.0555827740757375</v>
      </c>
      <c r="M24" s="353">
        <f t="shared" si="9"/>
        <v>1.2569954497957703</v>
      </c>
      <c r="N24" s="353">
        <f t="shared" si="9"/>
        <v>0.97974675270934886</v>
      </c>
      <c r="O24" s="353">
        <f t="shared" si="9"/>
        <v>1.3583346260957607</v>
      </c>
      <c r="P24" s="353">
        <f t="shared" si="9"/>
        <v>1.2468287439723915</v>
      </c>
      <c r="Q24" s="353">
        <f t="shared" si="9"/>
        <v>1.8782780719994832</v>
      </c>
      <c r="R24" s="353">
        <f t="shared" si="9"/>
        <v>1.4490743354670252</v>
      </c>
      <c r="S24" s="353">
        <f t="shared" si="9"/>
        <v>1.3493962227038663</v>
      </c>
      <c r="T24" s="353">
        <f t="shared" si="9"/>
        <v>1.77945728141121</v>
      </c>
      <c r="U24" s="353">
        <f t="shared" si="9"/>
        <v>1.2481209621864364</v>
      </c>
      <c r="V24" s="353">
        <f t="shared" si="9"/>
        <v>1.2268419411465081</v>
      </c>
      <c r="W24" s="353">
        <f t="shared" si="9"/>
        <v>1.5459398765116958</v>
      </c>
      <c r="X24" s="353">
        <f t="shared" si="9"/>
        <v>1.5046679350027319</v>
      </c>
      <c r="Y24" s="353">
        <f t="shared" si="9"/>
        <v>1.1543652594112292</v>
      </c>
      <c r="Z24" s="353">
        <f t="shared" si="9"/>
        <v>1.1378446892299807</v>
      </c>
      <c r="AA24" s="353">
        <f t="shared" si="9"/>
        <v>1.2969777557985629</v>
      </c>
      <c r="AB24" s="353">
        <f t="shared" si="9"/>
        <v>1.6004743371845587</v>
      </c>
      <c r="AC24" s="353">
        <f>SUM(AC20:AC23)</f>
        <v>0.80641539536288787</v>
      </c>
      <c r="AD24" s="353">
        <f t="shared" ref="AD24:AF24" si="10">SUM(AD20:AD23)</f>
        <v>0.64674348687475458</v>
      </c>
      <c r="AE24" s="353">
        <f t="shared" si="10"/>
        <v>1.0363677971979208</v>
      </c>
      <c r="AF24" s="353">
        <f t="shared" si="10"/>
        <v>1.8696910380667697</v>
      </c>
      <c r="AG24" s="353">
        <f t="shared" ref="AG24:AH24" si="11">SUM(AG20:AG23)</f>
        <v>2.2731804318593767</v>
      </c>
      <c r="AH24" s="353">
        <f t="shared" si="11"/>
        <v>1.8509035371781488</v>
      </c>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6"/>
      <c r="BL24" s="54"/>
      <c r="BM24" s="54"/>
      <c r="BN24" s="54"/>
    </row>
    <row r="25" spans="1:66" x14ac:dyDescent="0.2">
      <c r="A25" s="71"/>
      <c r="B25" s="145"/>
      <c r="C25" s="145"/>
      <c r="D25" s="352"/>
      <c r="E25" s="352"/>
      <c r="F25" s="352"/>
      <c r="G25" s="352"/>
      <c r="H25" s="352"/>
      <c r="I25" s="352"/>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6"/>
      <c r="BL25" s="54"/>
      <c r="BM25" s="54"/>
      <c r="BN25" s="54"/>
    </row>
    <row r="26" spans="1:66" x14ac:dyDescent="0.2">
      <c r="A26" s="71"/>
      <c r="B26" s="145"/>
      <c r="C26" s="145"/>
      <c r="D26" s="352"/>
      <c r="E26" s="352"/>
      <c r="F26" s="352"/>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6"/>
      <c r="BL26" s="54"/>
      <c r="BM26" s="54"/>
      <c r="BN26" s="54"/>
    </row>
    <row r="27" spans="1:66" x14ac:dyDescent="0.2">
      <c r="A27" s="60"/>
      <c r="B27" s="359" t="s">
        <v>492</v>
      </c>
      <c r="C27" s="367"/>
      <c r="D27" s="354">
        <v>0</v>
      </c>
      <c r="E27" s="354">
        <f>'4. Recovered capital'!G26/1000000</f>
        <v>1.017049271928169</v>
      </c>
      <c r="F27" s="354">
        <f>'4. Recovered capital'!H26/1000000</f>
        <v>1.2792541391784447</v>
      </c>
      <c r="G27" s="354">
        <f>'4. Recovered capital'!I26/1000000</f>
        <v>1.3114111347660076</v>
      </c>
      <c r="H27" s="354">
        <f>'4. Recovered capital'!J26/1000000</f>
        <v>1.3433210305958903</v>
      </c>
      <c r="I27" s="354">
        <f>'4. Recovered capital'!K26/1000000</f>
        <v>1.3888464015000002</v>
      </c>
      <c r="J27" s="354">
        <f>'4. Recovered capital'!L26/1000000</f>
        <v>1.4396305709999999</v>
      </c>
      <c r="K27" s="354">
        <f>'4. Recovered capital'!M26/1000000</f>
        <v>1.4721913344999999</v>
      </c>
      <c r="L27" s="354">
        <f>'4. Recovered capital'!N26/1000000</f>
        <v>1.7476202549937003</v>
      </c>
      <c r="M27" s="354">
        <f>'4. Recovered capital'!O26/1000000</f>
        <v>2.0070672601015995</v>
      </c>
      <c r="N27" s="354">
        <f>'4. Recovered capital'!P26/1000000</f>
        <v>2.0827813546929002</v>
      </c>
      <c r="O27" s="354">
        <f>'4. Recovered capital'!Q26/1000000</f>
        <v>2.1441312156191437</v>
      </c>
      <c r="P27" s="354">
        <f>'4. Recovered capital'!R26/1000000</f>
        <v>2.083655461125054</v>
      </c>
      <c r="Q27" s="354">
        <f>'4. Recovered capital'!S26/1000000</f>
        <v>2.1842944197297758</v>
      </c>
      <c r="R27" s="354">
        <f>'4. Recovered capital'!T26/1000000</f>
        <v>2.1643287710000001</v>
      </c>
      <c r="S27" s="354">
        <f>'4. Recovered capital'!U26/1000000</f>
        <v>2.2501981689999999</v>
      </c>
      <c r="T27" s="354">
        <f>'4. Recovered capital'!V26/1000000</f>
        <v>2.3992676534999999</v>
      </c>
      <c r="U27" s="354">
        <f>'4. Recovered capital'!W26/1000000</f>
        <v>2.4106558355000001</v>
      </c>
      <c r="V27" s="354">
        <f>'4. Recovered capital'!X26/1000000</f>
        <v>2.4441668234999998</v>
      </c>
      <c r="W27" s="354">
        <f>'4. Recovered capital'!Y26/1000000</f>
        <v>2.4999597430000002</v>
      </c>
      <c r="X27" s="354">
        <f>'4. Recovered capital'!Z26/1000000</f>
        <v>2.7107116920000003</v>
      </c>
      <c r="Y27" s="354">
        <f>'4. Recovered capital'!AA26/1000000</f>
        <v>2.5303602200000004</v>
      </c>
      <c r="Z27" s="354">
        <f>'4. Recovered capital'!AB26/1000000</f>
        <v>2.5712385100000001</v>
      </c>
      <c r="AA27" s="354">
        <f>'4. Recovered capital'!AC26/1000000</f>
        <v>2.5918034600000004</v>
      </c>
      <c r="AB27" s="354">
        <f>'4. Recovered capital'!AD26/1000000</f>
        <v>2.61630758</v>
      </c>
      <c r="AC27" s="354">
        <f>'4. Recovered capital'!AE26/1000000</f>
        <v>2.6552285900000001</v>
      </c>
      <c r="AD27" s="354">
        <f>'4. Recovered capital'!AF26/1000000</f>
        <v>2.7288218999999998</v>
      </c>
      <c r="AE27" s="354">
        <f>'4. Recovered capital'!AG26/1000000</f>
        <v>2.7734258499999997</v>
      </c>
      <c r="AF27" s="354">
        <f>'4. Recovered capital'!AH26/1000000</f>
        <v>2.4833065899999998</v>
      </c>
      <c r="AG27" s="354">
        <f>'4. Recovered capital'!AI26/1000000</f>
        <v>2.6256166599999999</v>
      </c>
      <c r="AH27" s="354">
        <f>'4. Recovered capital'!AJ26/1000000</f>
        <v>2.7383360800000003</v>
      </c>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row>
    <row r="28" spans="1:66" x14ac:dyDescent="0.2">
      <c r="A28" s="71"/>
      <c r="B28" s="146"/>
      <c r="C28" s="145"/>
      <c r="D28" s="272"/>
      <c r="E28" s="272"/>
      <c r="F28" s="272"/>
      <c r="G28" s="272"/>
      <c r="H28" s="272"/>
      <c r="I28" s="272"/>
      <c r="J28" s="272"/>
      <c r="K28" s="272"/>
      <c r="L28" s="272"/>
      <c r="M28" s="272"/>
      <c r="N28" s="272"/>
      <c r="O28" s="272"/>
      <c r="P28" s="272"/>
      <c r="Q28" s="272"/>
      <c r="R28" s="272"/>
      <c r="S28" s="272"/>
      <c r="T28" s="272"/>
      <c r="U28" s="272"/>
      <c r="V28" s="272"/>
      <c r="W28" s="272"/>
      <c r="X28" s="272"/>
      <c r="Y28" s="272"/>
      <c r="Z28" s="272"/>
      <c r="AA28" s="272"/>
      <c r="AB28" s="272"/>
      <c r="AC28" s="272"/>
      <c r="AD28" s="272"/>
      <c r="AE28" s="272"/>
      <c r="AF28" s="272"/>
      <c r="AG28" s="272"/>
      <c r="AH28" s="272"/>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6"/>
      <c r="BL28" s="54"/>
      <c r="BM28" s="54"/>
      <c r="BN28" s="54"/>
    </row>
    <row r="29" spans="1:66" ht="15.75" x14ac:dyDescent="0.2">
      <c r="A29" s="71"/>
      <c r="B29" s="73" t="s">
        <v>76</v>
      </c>
      <c r="C29" s="145"/>
      <c r="D29" s="360">
        <f>YEAR(Cover!$C$25)</f>
        <v>1996</v>
      </c>
      <c r="E29" s="360">
        <f>YEAR(Cover!$C$25)+1</f>
        <v>1997</v>
      </c>
      <c r="F29" s="360">
        <f>YEAR(Cover!$C$25)+2</f>
        <v>1998</v>
      </c>
      <c r="G29" s="360">
        <f>YEAR(Cover!$C$25)+3</f>
        <v>1999</v>
      </c>
      <c r="H29" s="360">
        <f>G29+1</f>
        <v>2000</v>
      </c>
      <c r="I29" s="360">
        <f t="shared" ref="I29:AF29" si="12">H29+1</f>
        <v>2001</v>
      </c>
      <c r="J29" s="360">
        <f t="shared" si="12"/>
        <v>2002</v>
      </c>
      <c r="K29" s="360">
        <f t="shared" si="12"/>
        <v>2003</v>
      </c>
      <c r="L29" s="360">
        <f t="shared" si="12"/>
        <v>2004</v>
      </c>
      <c r="M29" s="360">
        <f t="shared" si="12"/>
        <v>2005</v>
      </c>
      <c r="N29" s="360">
        <f t="shared" si="12"/>
        <v>2006</v>
      </c>
      <c r="O29" s="360">
        <f t="shared" si="12"/>
        <v>2007</v>
      </c>
      <c r="P29" s="360">
        <f t="shared" si="12"/>
        <v>2008</v>
      </c>
      <c r="Q29" s="360">
        <f t="shared" si="12"/>
        <v>2009</v>
      </c>
      <c r="R29" s="360">
        <f t="shared" si="12"/>
        <v>2010</v>
      </c>
      <c r="S29" s="360">
        <f t="shared" si="12"/>
        <v>2011</v>
      </c>
      <c r="T29" s="360">
        <f t="shared" si="12"/>
        <v>2012</v>
      </c>
      <c r="U29" s="360">
        <f t="shared" si="12"/>
        <v>2013</v>
      </c>
      <c r="V29" s="360">
        <f t="shared" si="12"/>
        <v>2014</v>
      </c>
      <c r="W29" s="360">
        <f t="shared" si="12"/>
        <v>2015</v>
      </c>
      <c r="X29" s="360">
        <f t="shared" si="12"/>
        <v>2016</v>
      </c>
      <c r="Y29" s="360">
        <f t="shared" si="12"/>
        <v>2017</v>
      </c>
      <c r="Z29" s="360">
        <f t="shared" si="12"/>
        <v>2018</v>
      </c>
      <c r="AA29" s="360">
        <f t="shared" si="12"/>
        <v>2019</v>
      </c>
      <c r="AB29" s="360">
        <f t="shared" si="12"/>
        <v>2020</v>
      </c>
      <c r="AC29" s="360">
        <f t="shared" si="12"/>
        <v>2021</v>
      </c>
      <c r="AD29" s="360">
        <f t="shared" si="12"/>
        <v>2022</v>
      </c>
      <c r="AE29" s="360">
        <f t="shared" si="12"/>
        <v>2023</v>
      </c>
      <c r="AF29" s="360">
        <f t="shared" si="12"/>
        <v>2024</v>
      </c>
      <c r="AG29" s="370">
        <f>AF29+1</f>
        <v>2025</v>
      </c>
      <c r="AH29" s="370">
        <f>YEAR(Cover!$C$23)</f>
        <v>2026</v>
      </c>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6"/>
      <c r="BL29" s="54"/>
      <c r="BM29" s="54"/>
      <c r="BN29" s="54"/>
    </row>
    <row r="30" spans="1:66" ht="15" x14ac:dyDescent="0.2">
      <c r="A30" s="358"/>
      <c r="B30" s="363" t="s">
        <v>252</v>
      </c>
      <c r="C30" s="143" t="s">
        <v>121</v>
      </c>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6"/>
      <c r="BL30" s="54"/>
      <c r="BM30" s="54"/>
      <c r="BN30" s="54"/>
    </row>
    <row r="31" spans="1:66" x14ac:dyDescent="0.2">
      <c r="A31" s="71"/>
      <c r="B31" s="362" t="s">
        <v>106</v>
      </c>
      <c r="C31" s="369" t="s">
        <v>253</v>
      </c>
      <c r="D31" s="352">
        <v>0</v>
      </c>
      <c r="E31" s="352">
        <f>-(INDEX('4. Recovered capital'!$F$8:$BH$33,MATCH('1.1 Financial summary'!$B31,'4. Recovered capital'!$D$8:$D$33,0),MATCH('1.1 Financial summary'!E$29,'4. Recovered capital'!$F$8:$BH$8,0)))/1000000</f>
        <v>7.8831575908372933E-2</v>
      </c>
      <c r="F31" s="352">
        <f>-(INDEX('4. Recovered capital'!$F$8:$BH$33,MATCH('1.1 Financial summary'!$B31,'4. Recovered capital'!$D$8:$D$33,0),MATCH('1.1 Financial summary'!F$29,'4. Recovered capital'!$F$8:$BH$8,0)))/1000000</f>
        <v>9.6837193588287587E-2</v>
      </c>
      <c r="G31" s="352">
        <f>-(INDEX('4. Recovered capital'!$F$8:$BH$33,MATCH('1.1 Financial summary'!$B31,'4. Recovered capital'!$D$8:$D$33,0),MATCH('1.1 Financial summary'!G$29,'4. Recovered capital'!$F$8:$BH$8,0)))/1000000</f>
        <v>9.8081272285800644E-2</v>
      </c>
      <c r="H31" s="352">
        <f>-(INDEX('4. Recovered capital'!$F$8:$BH$33,MATCH('1.1 Financial summary'!$B31,'4. Recovered capital'!$D$8:$D$33,0),MATCH('1.1 Financial summary'!H$29,'4. Recovered capital'!$F$8:$BH$8,0)))/1000000</f>
        <v>0.10039855372234527</v>
      </c>
      <c r="I31" s="352">
        <f>-(INDEX('4. Recovered capital'!$F$8:$BH$33,MATCH('1.1 Financial summary'!$B31,'4. Recovered capital'!$D$8:$D$33,0),MATCH('1.1 Financial summary'!I$29,'4. Recovered capital'!$F$8:$BH$8,0)))/1000000</f>
        <v>0.10055355034024177</v>
      </c>
      <c r="J31" s="352">
        <f>-(INDEX('4. Recovered capital'!$F$8:$BH$33,MATCH('1.1 Financial summary'!$B31,'4. Recovered capital'!$D$8:$D$33,0),MATCH('1.1 Financial summary'!J$29,'4. Recovered capital'!$F$8:$BH$8,0)))/1000000</f>
        <v>0.110205232</v>
      </c>
      <c r="K31" s="352">
        <f>-(INDEX('4. Recovered capital'!$F$8:$BH$33,MATCH('1.1 Financial summary'!$B31,'4. Recovered capital'!$D$8:$D$33,0),MATCH('1.1 Financial summary'!K$29,'4. Recovered capital'!$F$8:$BH$8,0)))/1000000</f>
        <v>0.10550781449999999</v>
      </c>
      <c r="L31" s="352">
        <f>-(INDEX('4. Recovered capital'!$F$8:$BH$33,MATCH('1.1 Financial summary'!$B31,'4. Recovered capital'!$D$8:$D$33,0),MATCH('1.1 Financial summary'!L$29,'4. Recovered capital'!$F$8:$BH$8,0)))/1000000</f>
        <v>0.13301957850000001</v>
      </c>
      <c r="M31" s="352">
        <f>-(INDEX('4. Recovered capital'!$F$8:$BH$33,MATCH('1.1 Financial summary'!$B31,'4. Recovered capital'!$D$8:$D$33,0),MATCH('1.1 Financial summary'!M$29,'4. Recovered capital'!$F$8:$BH$8,0)))/1000000</f>
        <v>0.1177210055</v>
      </c>
      <c r="N31" s="352">
        <f>-(INDEX('4. Recovered capital'!$F$8:$BH$33,MATCH('1.1 Financial summary'!$B31,'4. Recovered capital'!$D$8:$D$33,0),MATCH('1.1 Financial summary'!N$29,'4. Recovered capital'!$F$8:$BH$8,0)))/1000000</f>
        <v>0.12625323497279278</v>
      </c>
      <c r="O31" s="352">
        <f>-(INDEX('4. Recovered capital'!$F$8:$BH$33,MATCH('1.1 Financial summary'!$B31,'4. Recovered capital'!$D$8:$D$33,0),MATCH('1.1 Financial summary'!O$29,'4. Recovered capital'!$F$8:$BH$8,0)))/1000000</f>
        <v>0.12597017751745626</v>
      </c>
      <c r="P31" s="352">
        <f>-(INDEX('4. Recovered capital'!$F$8:$BH$33,MATCH('1.1 Financial summary'!$B31,'4. Recovered capital'!$D$8:$D$33,0),MATCH('1.1 Financial summary'!P$29,'4. Recovered capital'!$F$8:$BH$8,0)))/1000000</f>
        <v>0.12953872759639221</v>
      </c>
      <c r="Q31" s="352">
        <f>-(INDEX('4. Recovered capital'!$F$8:$BH$33,MATCH('1.1 Financial summary'!$B31,'4. Recovered capital'!$D$8:$D$33,0),MATCH('1.1 Financial summary'!Q$29,'4. Recovered capital'!$F$8:$BH$8,0)))/1000000</f>
        <v>0.11891044176173624</v>
      </c>
      <c r="R31" s="352">
        <f>-(INDEX('4. Recovered capital'!$F$8:$BH$33,MATCH('1.1 Financial summary'!$B31,'4. Recovered capital'!$D$8:$D$33,0),MATCH('1.1 Financial summary'!R$29,'4. Recovered capital'!$F$8:$BH$8,0)))/1000000</f>
        <v>0.12989937550000002</v>
      </c>
      <c r="S31" s="352">
        <f>-(INDEX('4. Recovered capital'!$F$8:$BH$33,MATCH('1.1 Financial summary'!$B31,'4. Recovered capital'!$D$8:$D$33,0),MATCH('1.1 Financial summary'!S$29,'4. Recovered capital'!$F$8:$BH$8,0)))/1000000</f>
        <v>0.13257235749999999</v>
      </c>
      <c r="T31" s="352">
        <f>-(INDEX('4. Recovered capital'!$F$8:$BH$33,MATCH('1.1 Financial summary'!$B31,'4. Recovered capital'!$D$8:$D$33,0),MATCH('1.1 Financial summary'!T$29,'4. Recovered capital'!$F$8:$BH$8,0)))/1000000</f>
        <v>0.15148924350000001</v>
      </c>
      <c r="U31" s="352">
        <f>-(INDEX('4. Recovered capital'!$F$8:$BH$33,MATCH('1.1 Financial summary'!$B31,'4. Recovered capital'!$D$8:$D$33,0),MATCH('1.1 Financial summary'!U$29,'4. Recovered capital'!$F$8:$BH$8,0)))/1000000</f>
        <v>0.1687180405</v>
      </c>
      <c r="V31" s="352">
        <f>-(INDEX('4. Recovered capital'!$F$8:$BH$33,MATCH('1.1 Financial summary'!$B31,'4. Recovered capital'!$D$8:$D$33,0),MATCH('1.1 Financial summary'!V$29,'4. Recovered capital'!$F$8:$BH$8,0)))/1000000</f>
        <v>0.1605013025</v>
      </c>
      <c r="W31" s="352">
        <f>-(INDEX('4. Recovered capital'!$F$8:$BH$33,MATCH('1.1 Financial summary'!$B31,'4. Recovered capital'!$D$8:$D$33,0),MATCH('1.1 Financial summary'!W$29,'4. Recovered capital'!$F$8:$BH$8,0)))/1000000</f>
        <v>0.18128596700000002</v>
      </c>
      <c r="X31" s="352">
        <f>-(INDEX('4. Recovered capital'!$F$8:$BH$33,MATCH('1.1 Financial summary'!$B31,'4. Recovered capital'!$D$8:$D$33,0),MATCH('1.1 Financial summary'!X$29,'4. Recovered capital'!$F$8:$BH$8,0)))/1000000</f>
        <v>0.1726984728804247</v>
      </c>
      <c r="Y31" s="352">
        <f>-(INDEX('4. Recovered capital'!$F$8:$BH$33,MATCH('1.1 Financial summary'!$B31,'4. Recovered capital'!$D$8:$D$33,0),MATCH('1.1 Financial summary'!Y$29,'4. Recovered capital'!$F$8:$BH$8,0)))/1000000</f>
        <v>0.17212562676413862</v>
      </c>
      <c r="Z31" s="352">
        <f>-(INDEX('4. Recovered capital'!$F$8:$BH$33,MATCH('1.1 Financial summary'!$B31,'4. Recovered capital'!$D$8:$D$33,0),MATCH('1.1 Financial summary'!Z$29,'4. Recovered capital'!$F$8:$BH$8,0)))/1000000</f>
        <v>0.17766759391417739</v>
      </c>
      <c r="AA31" s="352">
        <f>-(INDEX('4. Recovered capital'!$F$8:$BH$33,MATCH('1.1 Financial summary'!$B31,'4. Recovered capital'!$D$8:$D$33,0),MATCH('1.1 Financial summary'!AA$29,'4. Recovered capital'!$F$8:$BH$8,0)))/1000000</f>
        <v>0.25688072437546039</v>
      </c>
      <c r="AB31" s="352">
        <f>-(INDEX('4. Recovered capital'!$F$8:$BH$33,MATCH('1.1 Financial summary'!$B31,'4. Recovered capital'!$D$8:$D$33,0),MATCH('1.1 Financial summary'!AB$29,'4. Recovered capital'!$F$8:$BH$8,0)))/1000000</f>
        <v>0.36778205246747459</v>
      </c>
      <c r="AC31" s="352">
        <f>-(INDEX('4. Recovered capital'!$F$8:$BH$33,MATCH('1.1 Financial summary'!$B31,'4. Recovered capital'!$D$8:$D$33,0),MATCH('1.1 Financial summary'!AC$29,'4. Recovered capital'!$F$8:$BH$8,0)))/1000000</f>
        <v>0.50917328228052339</v>
      </c>
      <c r="AD31" s="352">
        <f>-(INDEX('4. Recovered capital'!$F$8:$BH$33,MATCH('1.1 Financial summary'!$B31,'4. Recovered capital'!$D$8:$D$33,0),MATCH('1.1 Financial summary'!AD$29,'4. Recovered capital'!$F$8:$BH$8,0)))/1000000</f>
        <v>0.51603191992220176</v>
      </c>
      <c r="AE31" s="352">
        <f>-(INDEX('4. Recovered capital'!$F$8:$BH$33,MATCH('1.1 Financial summary'!$B31,'4. Recovered capital'!$D$8:$D$33,0),MATCH('1.1 Financial summary'!AE$29,'4. Recovered capital'!$F$8:$BH$8,0)))/1000000</f>
        <v>0.69894242157659314</v>
      </c>
      <c r="AF31" s="352">
        <f>-(INDEX('4. Recovered capital'!$F$8:$BH$33,MATCH('1.1 Financial summary'!$B31,'4. Recovered capital'!$D$8:$D$33,0),MATCH('1.1 Financial summary'!AF$29,'4. Recovered capital'!$F$8:$BH$8,0)))/1000000</f>
        <v>0.73805521311388533</v>
      </c>
      <c r="AG31" s="352">
        <f>-(INDEX('4. Recovered capital'!$F$8:$BH$33,MATCH('1.1 Financial summary'!$B31,'4. Recovered capital'!$D$8:$D$33,0),MATCH('1.1 Financial summary'!AG$29,'4. Recovered capital'!$F$8:$BH$8,0)))/1000000</f>
        <v>0.73985727240003496</v>
      </c>
      <c r="AH31" s="352">
        <f>-(INDEX('4. Recovered capital'!$F$8:$BH$33,MATCH('1.1 Financial summary'!$B31,'4. Recovered capital'!$D$8:$D$33,0),MATCH('1.1 Financial summary'!AH$29,'4. Recovered capital'!$F$8:$BH$8,0)))/1000000</f>
        <v>0.67107859009961102</v>
      </c>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6"/>
      <c r="BL31" s="54"/>
      <c r="BM31" s="54"/>
      <c r="BN31" s="54"/>
    </row>
    <row r="32" spans="1:66" x14ac:dyDescent="0.2">
      <c r="A32" s="358"/>
      <c r="B32" s="362" t="s">
        <v>107</v>
      </c>
      <c r="C32" s="369" t="s">
        <v>253</v>
      </c>
      <c r="D32" s="352">
        <v>0</v>
      </c>
      <c r="E32" s="352">
        <f>-(INDEX('4. Recovered capital'!$F$8:$BH$33,MATCH('1.1 Financial summary'!$B32,'4. Recovered capital'!$D$8:$D$33,0),MATCH('1.1 Financial summary'!E$29,'4. Recovered capital'!$F$8:$BH$8,0)))/1000000</f>
        <v>0.21408070730618117</v>
      </c>
      <c r="F32" s="352">
        <f>-(INDEX('4. Recovered capital'!$F$8:$BH$33,MATCH('1.1 Financial summary'!$B32,'4. Recovered capital'!$D$8:$D$33,0),MATCH('1.1 Financial summary'!F$29,'4. Recovered capital'!$F$8:$BH$8,0)))/1000000</f>
        <v>0</v>
      </c>
      <c r="G32" s="352">
        <f>-(INDEX('4. Recovered capital'!$F$8:$BH$33,MATCH('1.1 Financial summary'!$B32,'4. Recovered capital'!$D$8:$D$33,0),MATCH('1.1 Financial summary'!G$29,'4. Recovered capital'!$F$8:$BH$8,0)))/1000000</f>
        <v>0</v>
      </c>
      <c r="H32" s="352">
        <f>-(INDEX('4. Recovered capital'!$F$8:$BH$33,MATCH('1.1 Financial summary'!$B32,'4. Recovered capital'!$D$8:$D$33,0),MATCH('1.1 Financial summary'!H$29,'4. Recovered capital'!$F$8:$BH$8,0)))/1000000</f>
        <v>0</v>
      </c>
      <c r="I32" s="352">
        <f>-(INDEX('4. Recovered capital'!$F$8:$BH$33,MATCH('1.1 Financial summary'!$B32,'4. Recovered capital'!$D$8:$D$33,0),MATCH('1.1 Financial summary'!I$29,'4. Recovered capital'!$F$8:$BH$8,0)))/1000000</f>
        <v>0</v>
      </c>
      <c r="J32" s="352">
        <f>-(INDEX('4. Recovered capital'!$F$8:$BH$33,MATCH('1.1 Financial summary'!$B32,'4. Recovered capital'!$D$8:$D$33,0),MATCH('1.1 Financial summary'!J$29,'4. Recovered capital'!$F$8:$BH$8,0)))/1000000</f>
        <v>0</v>
      </c>
      <c r="K32" s="352">
        <f>-(INDEX('4. Recovered capital'!$F$8:$BH$33,MATCH('1.1 Financial summary'!$B32,'4. Recovered capital'!$D$8:$D$33,0),MATCH('1.1 Financial summary'!K$29,'4. Recovered capital'!$F$8:$BH$8,0)))/1000000</f>
        <v>0</v>
      </c>
      <c r="L32" s="352">
        <f>-(INDEX('4. Recovered capital'!$F$8:$BH$33,MATCH('1.1 Financial summary'!$B32,'4. Recovered capital'!$D$8:$D$33,0),MATCH('1.1 Financial summary'!L$29,'4. Recovered capital'!$F$8:$BH$8,0)))/1000000</f>
        <v>0.10098201238384098</v>
      </c>
      <c r="M32" s="352">
        <f>-(INDEX('4. Recovered capital'!$F$8:$BH$33,MATCH('1.1 Financial summary'!$B32,'4. Recovered capital'!$D$8:$D$33,0),MATCH('1.1 Financial summary'!M$29,'4. Recovered capital'!$F$8:$BH$8,0)))/1000000</f>
        <v>0.18118024848870606</v>
      </c>
      <c r="N32" s="352">
        <f>-(INDEX('4. Recovered capital'!$F$8:$BH$33,MATCH('1.1 Financial summary'!$B32,'4. Recovered capital'!$D$8:$D$33,0),MATCH('1.1 Financial summary'!N$29,'4. Recovered capital'!$F$8:$BH$8,0)))/1000000</f>
        <v>0.21811025102270712</v>
      </c>
      <c r="O32" s="352">
        <f>-(INDEX('4. Recovered capital'!$F$8:$BH$33,MATCH('1.1 Financial summary'!$B32,'4. Recovered capital'!$D$8:$D$33,0),MATCH('1.1 Financial summary'!O$29,'4. Recovered capital'!$F$8:$BH$8,0)))/1000000</f>
        <v>0.23959857207818724</v>
      </c>
      <c r="P32" s="352">
        <f>-(INDEX('4. Recovered capital'!$F$8:$BH$33,MATCH('1.1 Financial summary'!$B32,'4. Recovered capital'!$D$8:$D$33,0),MATCH('1.1 Financial summary'!P$29,'4. Recovered capital'!$F$8:$BH$8,0)))/1000000</f>
        <v>0.17566180601084172</v>
      </c>
      <c r="Q32" s="352">
        <f>-(INDEX('4. Recovered capital'!$F$8:$BH$33,MATCH('1.1 Financial summary'!$B32,'4. Recovered capital'!$D$8:$D$33,0),MATCH('1.1 Financial summary'!Q$29,'4. Recovered capital'!$F$8:$BH$8,0)))/1000000</f>
        <v>0.19727593703105717</v>
      </c>
      <c r="R32" s="352">
        <f>-(INDEX('4. Recovered capital'!$F$8:$BH$33,MATCH('1.1 Financial summary'!$B32,'4. Recovered capital'!$D$8:$D$33,0),MATCH('1.1 Financial summary'!R$29,'4. Recovered capital'!$F$8:$BH$8,0)))/1000000</f>
        <v>0.21637906699829731</v>
      </c>
      <c r="S32" s="352">
        <f>-(INDEX('4. Recovered capital'!$F$8:$BH$33,MATCH('1.1 Financial summary'!$B32,'4. Recovered capital'!$D$8:$D$33,0),MATCH('1.1 Financial summary'!S$29,'4. Recovered capital'!$F$8:$BH$8,0)))/1000000</f>
        <v>0.25436904231518381</v>
      </c>
      <c r="T32" s="352">
        <f>-(INDEX('4. Recovered capital'!$F$8:$BH$33,MATCH('1.1 Financial summary'!$B32,'4. Recovered capital'!$D$8:$D$33,0),MATCH('1.1 Financial summary'!T$29,'4. Recovered capital'!$F$8:$BH$8,0)))/1000000</f>
        <v>0.29420918601870227</v>
      </c>
      <c r="U32" s="352">
        <f>-(INDEX('4. Recovered capital'!$F$8:$BH$33,MATCH('1.1 Financial summary'!$B32,'4. Recovered capital'!$D$8:$D$33,0),MATCH('1.1 Financial summary'!U$29,'4. Recovered capital'!$F$8:$BH$8,0)))/1000000</f>
        <v>0.33466612607996948</v>
      </c>
      <c r="V32" s="352">
        <f>-(INDEX('4. Recovered capital'!$F$8:$BH$33,MATCH('1.1 Financial summary'!$B32,'4. Recovered capital'!$D$8:$D$33,0),MATCH('1.1 Financial summary'!V$29,'4. Recovered capital'!$F$8:$BH$8,0)))/1000000</f>
        <v>0.35868485758917407</v>
      </c>
      <c r="W32" s="352">
        <f>-(INDEX('4. Recovered capital'!$F$8:$BH$33,MATCH('1.1 Financial summary'!$B32,'4. Recovered capital'!$D$8:$D$33,0),MATCH('1.1 Financial summary'!W$29,'4. Recovered capital'!$F$8:$BH$8,0)))/1000000</f>
        <v>0.3812952355157363</v>
      </c>
      <c r="X32" s="352">
        <f>-(INDEX('4. Recovered capital'!$F$8:$BH$33,MATCH('1.1 Financial summary'!$B32,'4. Recovered capital'!$D$8:$D$33,0),MATCH('1.1 Financial summary'!X$29,'4. Recovered capital'!$F$8:$BH$8,0)))/1000000</f>
        <v>0.46964413027951502</v>
      </c>
      <c r="Y32" s="352">
        <f>-(INDEX('4. Recovered capital'!$F$8:$BH$33,MATCH('1.1 Financial summary'!$B32,'4. Recovered capital'!$D$8:$D$33,0),MATCH('1.1 Financial summary'!Y$29,'4. Recovered capital'!$F$8:$BH$8,0)))/1000000</f>
        <v>0.64670626475162307</v>
      </c>
      <c r="Z32" s="352">
        <f>-(INDEX('4. Recovered capital'!$F$8:$BH$33,MATCH('1.1 Financial summary'!$B32,'4. Recovered capital'!$D$8:$D$33,0),MATCH('1.1 Financial summary'!Z$29,'4. Recovered capital'!$F$8:$BH$8,0)))/1000000</f>
        <v>0.66764783211158929</v>
      </c>
      <c r="AA32" s="352">
        <f>-(INDEX('4. Recovered capital'!$F$8:$BH$33,MATCH('1.1 Financial summary'!$B32,'4. Recovered capital'!$D$8:$D$33,0),MATCH('1.1 Financial summary'!AA$29,'4. Recovered capital'!$F$8:$BH$8,0)))/1000000</f>
        <v>0.66108732135525949</v>
      </c>
      <c r="AB32" s="352">
        <f>-(INDEX('4. Recovered capital'!$F$8:$BH$33,MATCH('1.1 Financial summary'!$B32,'4. Recovered capital'!$D$8:$D$33,0),MATCH('1.1 Financial summary'!AB$29,'4. Recovered capital'!$F$8:$BH$8,0)))/1000000</f>
        <v>0.64545666636922172</v>
      </c>
      <c r="AC32" s="352">
        <f>-(INDEX('4. Recovered capital'!$F$8:$BH$33,MATCH('1.1 Financial summary'!$B32,'4. Recovered capital'!$D$8:$D$33,0),MATCH('1.1 Financial summary'!AC$29,'4. Recovered capital'!$F$8:$BH$8,0)))/1000000</f>
        <v>0.61390776503800337</v>
      </c>
      <c r="AD32" s="352">
        <f>-(INDEX('4. Recovered capital'!$F$8:$BH$33,MATCH('1.1 Financial summary'!$B32,'4. Recovered capital'!$D$8:$D$33,0),MATCH('1.1 Financial summary'!AD$29,'4. Recovered capital'!$F$8:$BH$8,0)))/1000000</f>
        <v>0.63230706293205607</v>
      </c>
      <c r="AE32" s="352">
        <f>-(INDEX('4. Recovered capital'!$F$8:$BH$33,MATCH('1.1 Financial summary'!$B32,'4. Recovered capital'!$D$8:$D$33,0),MATCH('1.1 Financial summary'!AE$29,'4. Recovered capital'!$F$8:$BH$8,0)))/1000000</f>
        <v>0.58557953892473336</v>
      </c>
      <c r="AF32" s="352">
        <f>-(INDEX('4. Recovered capital'!$F$8:$BH$33,MATCH('1.1 Financial summary'!$B32,'4. Recovered capital'!$D$8:$D$33,0),MATCH('1.1 Financial summary'!AF$29,'4. Recovered capital'!$F$8:$BH$8,0)))/1000000</f>
        <v>0.48185197740889407</v>
      </c>
      <c r="AG32" s="352">
        <f>-(INDEX('4. Recovered capital'!$F$8:$BH$33,MATCH('1.1 Financial summary'!$B32,'4. Recovered capital'!$D$8:$D$33,0),MATCH('1.1 Financial summary'!AG$29,'4. Recovered capital'!$F$8:$BH$8,0)))/1000000</f>
        <v>0.52388802185604688</v>
      </c>
      <c r="AH32" s="352">
        <f>-(INDEX('4. Recovered capital'!$F$8:$BH$33,MATCH('1.1 Financial summary'!$B32,'4. Recovered capital'!$D$8:$D$33,0),MATCH('1.1 Financial summary'!AH$29,'4. Recovered capital'!$F$8:$BH$8,0)))/1000000</f>
        <v>0.5721096948371025</v>
      </c>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6"/>
      <c r="BL32" s="54"/>
      <c r="BM32" s="54"/>
      <c r="BN32" s="54"/>
    </row>
    <row r="33" spans="1:72" x14ac:dyDescent="0.2">
      <c r="A33" s="358"/>
      <c r="B33" s="362" t="s">
        <v>144</v>
      </c>
      <c r="C33" s="369" t="s">
        <v>253</v>
      </c>
      <c r="D33" s="352">
        <v>0</v>
      </c>
      <c r="E33" s="352">
        <f>-(INDEX('4. Recovered capital'!$F$8:$BH$33,MATCH('1.1 Financial summary'!$B33,'4. Recovered capital'!$D$8:$D$33,0),MATCH('1.1 Financial summary'!E$29,'4. Recovered capital'!$F$8:$BH$8,0)))/1000000</f>
        <v>0</v>
      </c>
      <c r="F33" s="352">
        <f>-(INDEX('4. Recovered capital'!$F$8:$BH$33,MATCH('1.1 Financial summary'!$B33,'4. Recovered capital'!$D$8:$D$33,0),MATCH('1.1 Financial summary'!F$29,'4. Recovered capital'!$F$8:$BH$8,0)))/1000000</f>
        <v>1.4841622968135928</v>
      </c>
      <c r="G33" s="352">
        <f>-(INDEX('4. Recovered capital'!$F$8:$BH$33,MATCH('1.1 Financial summary'!$B33,'4. Recovered capital'!$D$8:$D$33,0),MATCH('1.1 Financial summary'!G$29,'4. Recovered capital'!$F$8:$BH$8,0)))/1000000</f>
        <v>1.3221284058910279</v>
      </c>
      <c r="H33" s="352">
        <f>-(INDEX('4. Recovered capital'!$F$8:$BH$33,MATCH('1.1 Financial summary'!$B33,'4. Recovered capital'!$D$8:$D$33,0),MATCH('1.1 Financial summary'!H$29,'4. Recovered capital'!$F$8:$BH$8,0)))/1000000</f>
        <v>1.4357904072724366</v>
      </c>
      <c r="I33" s="352">
        <f>-(INDEX('4. Recovered capital'!$F$8:$BH$33,MATCH('1.1 Financial summary'!$B33,'4. Recovered capital'!$D$8:$D$33,0),MATCH('1.1 Financial summary'!I$29,'4. Recovered capital'!$F$8:$BH$8,0)))/1000000</f>
        <v>1.4630874701863035</v>
      </c>
      <c r="J33" s="352">
        <f>-(INDEX('4. Recovered capital'!$F$8:$BH$33,MATCH('1.1 Financial summary'!$B33,'4. Recovered capital'!$D$8:$D$33,0),MATCH('1.1 Financial summary'!J$29,'4. Recovered capital'!$F$8:$BH$8,0)))/1000000</f>
        <v>1.333144475622267</v>
      </c>
      <c r="K33" s="352">
        <f>-(INDEX('4. Recovered capital'!$F$8:$BH$33,MATCH('1.1 Financial summary'!$B33,'4. Recovered capital'!$D$8:$D$33,0),MATCH('1.1 Financial summary'!K$29,'4. Recovered capital'!$F$8:$BH$8,0)))/1000000</f>
        <v>1.2775127209474384</v>
      </c>
      <c r="L33" s="352">
        <f>-(INDEX('4. Recovered capital'!$F$8:$BH$33,MATCH('1.1 Financial summary'!$B33,'4. Recovered capital'!$D$8:$D$33,0),MATCH('1.1 Financial summary'!L$29,'4. Recovered capital'!$F$8:$BH$8,0)))/1000000</f>
        <v>1.1033797913183643</v>
      </c>
      <c r="M33" s="352">
        <f>-(INDEX('4. Recovered capital'!$F$8:$BH$33,MATCH('1.1 Financial summary'!$B33,'4. Recovered capital'!$D$8:$D$33,0),MATCH('1.1 Financial summary'!M$29,'4. Recovered capital'!$F$8:$BH$8,0)))/1000000</f>
        <v>1.2660553667980996</v>
      </c>
      <c r="N33" s="352">
        <f>-(INDEX('4. Recovered capital'!$F$8:$BH$33,MATCH('1.1 Financial summary'!$B33,'4. Recovered capital'!$D$8:$D$33,0),MATCH('1.1 Financial summary'!N$29,'4. Recovered capital'!$F$8:$BH$8,0)))/1000000</f>
        <v>1.1507121289930153</v>
      </c>
      <c r="O33" s="352">
        <f>-(INDEX('4. Recovered capital'!$F$8:$BH$33,MATCH('1.1 Financial summary'!$B33,'4. Recovered capital'!$D$8:$D$33,0),MATCH('1.1 Financial summary'!O$29,'4. Recovered capital'!$F$8:$BH$8,0)))/1000000</f>
        <v>1.1554640914483125</v>
      </c>
      <c r="P33" s="352">
        <f>-(INDEX('4. Recovered capital'!$F$8:$BH$33,MATCH('1.1 Financial summary'!$B33,'4. Recovered capital'!$D$8:$D$33,0),MATCH('1.1 Financial summary'!P$29,'4. Recovered capital'!$F$8:$BH$8,0)))/1000000</f>
        <v>1.2862034922411349</v>
      </c>
      <c r="Q33" s="352">
        <f>-(INDEX('4. Recovered capital'!$F$8:$BH$33,MATCH('1.1 Financial summary'!$B33,'4. Recovered capital'!$D$8:$D$33,0),MATCH('1.1 Financial summary'!Q$29,'4. Recovered capital'!$F$8:$BH$8,0)))/1000000</f>
        <v>1.3304159381782026</v>
      </c>
      <c r="R33" s="352">
        <f>-(INDEX('4. Recovered capital'!$F$8:$BH$33,MATCH('1.1 Financial summary'!$B33,'4. Recovered capital'!$D$8:$D$33,0),MATCH('1.1 Financial summary'!R$29,'4. Recovered capital'!$F$8:$BH$8,0)))/1000000</f>
        <v>1.1547704070074325</v>
      </c>
      <c r="S33" s="352">
        <f>-(INDEX('4. Recovered capital'!$F$8:$BH$33,MATCH('1.1 Financial summary'!$B33,'4. Recovered capital'!$D$8:$D$33,0),MATCH('1.1 Financial summary'!S$29,'4. Recovered capital'!$F$8:$BH$8,0)))/1000000</f>
        <v>1.0664801470324154</v>
      </c>
      <c r="T33" s="352">
        <f>-(INDEX('4. Recovered capital'!$F$8:$BH$33,MATCH('1.1 Financial summary'!$B33,'4. Recovered capital'!$D$8:$D$33,0),MATCH('1.1 Financial summary'!T$29,'4. Recovered capital'!$F$8:$BH$8,0)))/1000000</f>
        <v>0.96469890590334217</v>
      </c>
      <c r="U33" s="352">
        <f>-(INDEX('4. Recovered capital'!$F$8:$BH$33,MATCH('1.1 Financial summary'!$B33,'4. Recovered capital'!$D$8:$D$33,0),MATCH('1.1 Financial summary'!U$29,'4. Recovered capital'!$F$8:$BH$8,0)))/1000000</f>
        <v>0.68929172398699035</v>
      </c>
      <c r="V33" s="352">
        <f>-(INDEX('4. Recovered capital'!$F$8:$BH$33,MATCH('1.1 Financial summary'!$B33,'4. Recovered capital'!$D$8:$D$33,0),MATCH('1.1 Financial summary'!V$29,'4. Recovered capital'!$F$8:$BH$8,0)))/1000000</f>
        <v>0.62969817925531857</v>
      </c>
      <c r="W33" s="352">
        <f>-(INDEX('4. Recovered capital'!$F$8:$BH$33,MATCH('1.1 Financial summary'!$B33,'4. Recovered capital'!$D$8:$D$33,0),MATCH('1.1 Financial summary'!W$29,'4. Recovered capital'!$F$8:$BH$8,0)))/1000000</f>
        <v>0.5470353077133504</v>
      </c>
      <c r="X33" s="352">
        <f>-(INDEX('4. Recovered capital'!$F$8:$BH$33,MATCH('1.1 Financial summary'!$B33,'4. Recovered capital'!$D$8:$D$33,0),MATCH('1.1 Financial summary'!X$29,'4. Recovered capital'!$F$8:$BH$8,0)))/1000000</f>
        <v>0.40289661605127852</v>
      </c>
      <c r="Y33" s="352">
        <f>-(INDEX('4. Recovered capital'!$F$8:$BH$33,MATCH('1.1 Financial summary'!$B33,'4. Recovered capital'!$D$8:$D$33,0),MATCH('1.1 Financial summary'!Y$29,'4. Recovered capital'!$F$8:$BH$8,0)))/1000000</f>
        <v>0.23690556608727972</v>
      </c>
      <c r="Z33" s="352">
        <f>-(INDEX('4. Recovered capital'!$F$8:$BH$33,MATCH('1.1 Financial summary'!$B33,'4. Recovered capital'!$D$8:$D$33,0),MATCH('1.1 Financial summary'!Z$29,'4. Recovered capital'!$F$8:$BH$8,0)))/1000000</f>
        <v>0.16455489915582164</v>
      </c>
      <c r="AA33" s="352">
        <f>-(INDEX('4. Recovered capital'!$F$8:$BH$33,MATCH('1.1 Financial summary'!$B33,'4. Recovered capital'!$D$8:$D$33,0),MATCH('1.1 Financial summary'!AA$29,'4. Recovered capital'!$F$8:$BH$8,0)))/1000000</f>
        <v>0.17734180245335529</v>
      </c>
      <c r="AB33" s="352">
        <f>-(INDEX('4. Recovered capital'!$F$8:$BH$33,MATCH('1.1 Financial summary'!$B33,'4. Recovered capital'!$D$8:$D$33,0),MATCH('1.1 Financial summary'!AB$29,'4. Recovered capital'!$F$8:$BH$8,0)))/1000000</f>
        <v>1.4847522288191881</v>
      </c>
      <c r="AC33" s="352">
        <f>-(INDEX('4. Recovered capital'!$F$8:$BH$33,MATCH('1.1 Financial summary'!$B33,'4. Recovered capital'!$D$8:$D$33,0),MATCH('1.1 Financial summary'!AC$29,'4. Recovered capital'!$F$8:$BH$8,0)))/1000000</f>
        <v>1.4175204088241904</v>
      </c>
      <c r="AD33" s="352">
        <f>-(INDEX('4. Recovered capital'!$F$8:$BH$33,MATCH('1.1 Financial summary'!$B33,'4. Recovered capital'!$D$8:$D$33,0),MATCH('1.1 Financial summary'!AD$29,'4. Recovered capital'!$F$8:$BH$8,0)))/1000000</f>
        <v>1.325830936523309</v>
      </c>
      <c r="AE33" s="352">
        <f>-(INDEX('4. Recovered capital'!$F$8:$BH$33,MATCH('1.1 Financial summary'!$B33,'4. Recovered capital'!$D$8:$D$33,0),MATCH('1.1 Financial summary'!AE$29,'4. Recovered capital'!$F$8:$BH$8,0)))/1000000</f>
        <v>1.0020446880269069</v>
      </c>
      <c r="AF33" s="352">
        <f>-(INDEX('4. Recovered capital'!$F$8:$BH$33,MATCH('1.1 Financial summary'!$B33,'4. Recovered capital'!$D$8:$D$33,0),MATCH('1.1 Financial summary'!AF$29,'4. Recovered capital'!$F$8:$BH$8,0)))/1000000</f>
        <v>1.0200464846533981</v>
      </c>
      <c r="AG33" s="352">
        <f>-(INDEX('4. Recovered capital'!$F$8:$BH$33,MATCH('1.1 Financial summary'!$B33,'4. Recovered capital'!$D$8:$D$33,0),MATCH('1.1 Financial summary'!AG$29,'4. Recovered capital'!$F$8:$BH$8,0)))/1000000</f>
        <v>1.1572487274706755</v>
      </c>
      <c r="AH33" s="352">
        <f>-(INDEX('4. Recovered capital'!$F$8:$BH$33,MATCH('1.1 Financial summary'!$B33,'4. Recovered capital'!$D$8:$D$33,0),MATCH('1.1 Financial summary'!AH$29,'4. Recovered capital'!$F$8:$BH$8,0)))/1000000</f>
        <v>0.77113641449697612</v>
      </c>
    </row>
    <row r="34" spans="1:72" x14ac:dyDescent="0.2">
      <c r="A34" s="358"/>
      <c r="B34" s="362" t="s">
        <v>181</v>
      </c>
      <c r="C34" s="369" t="s">
        <v>253</v>
      </c>
      <c r="D34" s="352">
        <v>0</v>
      </c>
      <c r="E34" s="352">
        <f>(INDEX('4. Recovered capital'!$F$8:$BH$33,MATCH('1.1 Financial summary'!$B34,'4. Recovered capital'!$D$8:$D$33,0),MATCH('1.1 Financial summary'!E$29,'4. Recovered capital'!$F$8:$BH$8,0)))/1000000</f>
        <v>0.72413698871361498</v>
      </c>
      <c r="F34" s="352">
        <f>(INDEX('4. Recovered capital'!$F$8:$BH$33,MATCH('1.1 Financial summary'!$B34,'4. Recovered capital'!$D$8:$D$33,0),MATCH('1.1 Financial summary'!F$29,'4. Recovered capital'!$F$8:$BH$8,0)))/1000000</f>
        <v>-0.30174535122343571</v>
      </c>
      <c r="G34" s="352">
        <f>(INDEX('4. Recovered capital'!$F$8:$BH$33,MATCH('1.1 Financial summary'!$B34,'4. Recovered capital'!$D$8:$D$33,0),MATCH('1.1 Financial summary'!G$29,'4. Recovered capital'!$F$8:$BH$8,0)))/1000000</f>
        <v>-0.10879854341082089</v>
      </c>
      <c r="H34" s="352">
        <f>(INDEX('4. Recovered capital'!$F$8:$BH$33,MATCH('1.1 Financial summary'!$B34,'4. Recovered capital'!$D$8:$D$33,0),MATCH('1.1 Financial summary'!H$29,'4. Recovered capital'!$F$8:$BH$8,0)))/1000000</f>
        <v>-0.19286793039889169</v>
      </c>
      <c r="I34" s="352">
        <f>(INDEX('4. Recovered capital'!$F$8:$BH$33,MATCH('1.1 Financial summary'!$B34,'4. Recovered capital'!$D$8:$D$33,0),MATCH('1.1 Financial summary'!I$29,'4. Recovered capital'!$F$8:$BH$8,0)))/1000000</f>
        <v>-0.17479461902654497</v>
      </c>
      <c r="J34" s="352">
        <f>(INDEX('4. Recovered capital'!$F$8:$BH$33,MATCH('1.1 Financial summary'!$B34,'4. Recovered capital'!$D$8:$D$33,0),MATCH('1.1 Financial summary'!J$29,'4. Recovered capital'!$F$8:$BH$8,0)))/1000000</f>
        <v>-3.7191366222670769E-3</v>
      </c>
      <c r="K34" s="352">
        <f>(INDEX('4. Recovered capital'!$F$8:$BH$33,MATCH('1.1 Financial summary'!$B34,'4. Recovered capital'!$D$8:$D$33,0),MATCH('1.1 Financial summary'!K$29,'4. Recovered capital'!$F$8:$BH$8,0)))/1000000</f>
        <v>8.9170799052561395E-2</v>
      </c>
      <c r="L34" s="352">
        <f>(INDEX('4. Recovered capital'!$F$8:$BH$33,MATCH('1.1 Financial summary'!$B34,'4. Recovered capital'!$D$8:$D$33,0),MATCH('1.1 Financial summary'!L$29,'4. Recovered capital'!$F$8:$BH$8,0)))/1000000</f>
        <v>0.41023887279149518</v>
      </c>
      <c r="M34" s="352">
        <f>(INDEX('4. Recovered capital'!$F$8:$BH$33,MATCH('1.1 Financial summary'!$B34,'4. Recovered capital'!$D$8:$D$33,0),MATCH('1.1 Financial summary'!M$29,'4. Recovered capital'!$F$8:$BH$8,0)))/1000000</f>
        <v>0.44211063931479377</v>
      </c>
      <c r="N34" s="352">
        <f>(INDEX('4. Recovered capital'!$F$8:$BH$33,MATCH('1.1 Financial summary'!$B34,'4. Recovered capital'!$D$8:$D$33,0),MATCH('1.1 Financial summary'!N$29,'4. Recovered capital'!$F$8:$BH$8,0)))/1000000</f>
        <v>0.58770573970438489</v>
      </c>
      <c r="O34" s="352">
        <f>(INDEX('4. Recovered capital'!$F$8:$BH$33,MATCH('1.1 Financial summary'!$B34,'4. Recovered capital'!$D$8:$D$33,0),MATCH('1.1 Financial summary'!O$29,'4. Recovered capital'!$F$8:$BH$8,0)))/1000000</f>
        <v>0.62309837457518746</v>
      </c>
      <c r="P34" s="352">
        <f>(INDEX('4. Recovered capital'!$F$8:$BH$33,MATCH('1.1 Financial summary'!$B34,'4. Recovered capital'!$D$8:$D$33,0),MATCH('1.1 Financial summary'!P$29,'4. Recovered capital'!$F$8:$BH$8,0)))/1000000</f>
        <v>0.4922514352766853</v>
      </c>
      <c r="Q34" s="352">
        <f>(INDEX('4. Recovered capital'!$F$8:$BH$33,MATCH('1.1 Financial summary'!$B34,'4. Recovered capital'!$D$8:$D$33,0),MATCH('1.1 Financial summary'!Q$29,'4. Recovered capital'!$F$8:$BH$8,0)))/1000000</f>
        <v>0.53769210275877966</v>
      </c>
      <c r="R34" s="352">
        <f>(INDEX('4. Recovered capital'!$F$8:$BH$33,MATCH('1.1 Financial summary'!$B34,'4. Recovered capital'!$D$8:$D$33,0),MATCH('1.1 Financial summary'!R$29,'4. Recovered capital'!$F$8:$BH$8,0)))/1000000</f>
        <v>0.66327992149427017</v>
      </c>
      <c r="S34" s="352">
        <f>(INDEX('4. Recovered capital'!$F$8:$BH$33,MATCH('1.1 Financial summary'!$B34,'4. Recovered capital'!$D$8:$D$33,0),MATCH('1.1 Financial summary'!S$29,'4. Recovered capital'!$F$8:$BH$8,0)))/1000000</f>
        <v>0.79677662215240042</v>
      </c>
      <c r="T34" s="352">
        <f>(INDEX('4. Recovered capital'!$F$8:$BH$33,MATCH('1.1 Financial summary'!$B34,'4. Recovered capital'!$D$8:$D$33,0),MATCH('1.1 Financial summary'!T$29,'4. Recovered capital'!$F$8:$BH$8,0)))/1000000</f>
        <v>0.98887031807795567</v>
      </c>
      <c r="U34" s="352">
        <f>(INDEX('4. Recovered capital'!$F$8:$BH$33,MATCH('1.1 Financial summary'!$B34,'4. Recovered capital'!$D$8:$D$33,0),MATCH('1.1 Financial summary'!U$29,'4. Recovered capital'!$F$8:$BH$8,0)))/1000000</f>
        <v>1.21797994493304</v>
      </c>
      <c r="V34" s="352">
        <f>(INDEX('4. Recovered capital'!$F$8:$BH$33,MATCH('1.1 Financial summary'!$B34,'4. Recovered capital'!$D$8:$D$33,0),MATCH('1.1 Financial summary'!V$29,'4. Recovered capital'!$F$8:$BH$8,0)))/1000000</f>
        <v>1.2952824841555071</v>
      </c>
      <c r="W34" s="352">
        <f>(INDEX('4. Recovered capital'!$F$8:$BH$33,MATCH('1.1 Financial summary'!$B34,'4. Recovered capital'!$D$8:$D$33,0),MATCH('1.1 Financial summary'!W$29,'4. Recovered capital'!$F$8:$BH$8,0)))/1000000</f>
        <v>1.3903432327709133</v>
      </c>
      <c r="X34" s="352">
        <f>(INDEX('4. Recovered capital'!$F$8:$BH$33,MATCH('1.1 Financial summary'!$B34,'4. Recovered capital'!$D$8:$D$33,0),MATCH('1.1 Financial summary'!X$29,'4. Recovered capital'!$F$8:$BH$8,0)))/1000000</f>
        <v>1.6654724727887824</v>
      </c>
      <c r="Y34" s="352">
        <f>(INDEX('4. Recovered capital'!$F$8:$BH$33,MATCH('1.1 Financial summary'!$B34,'4. Recovered capital'!$D$8:$D$33,0),MATCH('1.1 Financial summary'!Y$29,'4. Recovered capital'!$F$8:$BH$8,0)))/1000000</f>
        <v>1.474622762396959</v>
      </c>
      <c r="Z34" s="352">
        <f>(INDEX('4. Recovered capital'!$F$8:$BH$33,MATCH('1.1 Financial summary'!$B34,'4. Recovered capital'!$D$8:$D$33,0),MATCH('1.1 Financial summary'!Z$29,'4. Recovered capital'!$F$8:$BH$8,0)))/1000000</f>
        <v>1.5613681848184122</v>
      </c>
      <c r="AA34" s="352">
        <f>(INDEX('4. Recovered capital'!$F$8:$BH$33,MATCH('1.1 Financial summary'!$B34,'4. Recovered capital'!$D$8:$D$33,0),MATCH('1.1 Financial summary'!AA$29,'4. Recovered capital'!$F$8:$BH$8,0)))/1000000</f>
        <v>1.4964936118159253</v>
      </c>
      <c r="AB34" s="352">
        <f>(INDEX('4. Recovered capital'!$F$8:$BH$33,MATCH('1.1 Financial summary'!$B34,'4. Recovered capital'!$D$8:$D$33,0),MATCH('1.1 Financial summary'!AB$29,'4. Recovered capital'!$F$8:$BH$8,0)))/1000000</f>
        <v>0.11640179670073744</v>
      </c>
      <c r="AC34" s="352">
        <f>(INDEX('4. Recovered capital'!$F$8:$BH$33,MATCH('1.1 Financial summary'!$B34,'4. Recovered capital'!$D$8:$D$33,0),MATCH('1.1 Financial summary'!AC$29,'4. Recovered capital'!$F$8:$BH$8,0)))/1000000</f>
        <v>0.11294935558779631</v>
      </c>
      <c r="AD34" s="352">
        <f>(INDEX('4. Recovered capital'!$F$8:$BH$33,MATCH('1.1 Financial summary'!$B34,'4. Recovered capital'!$D$8:$D$33,0),MATCH('1.1 Financial summary'!AD$29,'4. Recovered capital'!$F$8:$BH$8,0)))/1000000</f>
        <v>0.25328047100279483</v>
      </c>
      <c r="AE34" s="352">
        <f>(INDEX('4. Recovered capital'!$F$8:$BH$33,MATCH('1.1 Financial summary'!$B34,'4. Recovered capital'!$D$8:$D$33,0),MATCH('1.1 Financial summary'!AE$29,'4. Recovered capital'!$F$8:$BH$8,0)))/1000000</f>
        <v>0.48446647688474131</v>
      </c>
      <c r="AF34" s="352">
        <f>(INDEX('4. Recovered capital'!$F$8:$BH$33,MATCH('1.1 Financial summary'!$B34,'4. Recovered capital'!$D$8:$D$33,0),MATCH('1.1 Financial summary'!AF$29,'4. Recovered capital'!$F$8:$BH$8,0)))/1000000</f>
        <v>0.24091256319915783</v>
      </c>
      <c r="AG34" s="352">
        <f>(INDEX('4. Recovered capital'!$F$8:$BH$33,MATCH('1.1 Financial summary'!$B34,'4. Recovered capital'!$D$8:$D$33,0),MATCH('1.1 Financial summary'!AG$29,'4. Recovered capital'!$F$8:$BH$8,0)))/1000000</f>
        <v>0.20188655350691173</v>
      </c>
      <c r="AH34" s="352">
        <f>(INDEX('4. Recovered capital'!$F$8:$BH$33,MATCH('1.1 Financial summary'!$B34,'4. Recovered capital'!$D$8:$D$33,0),MATCH('1.1 Financial summary'!AH$29,'4. Recovered capital'!$F$8:$BH$8,0)))/1000000</f>
        <v>0.72056196345830836</v>
      </c>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6"/>
      <c r="BL34" s="54"/>
      <c r="BM34" s="54"/>
      <c r="BN34" s="54"/>
    </row>
    <row r="35" spans="1:72" x14ac:dyDescent="0.2">
      <c r="A35" s="368"/>
      <c r="B35" s="374" t="s">
        <v>496</v>
      </c>
      <c r="C35" s="369" t="s">
        <v>253</v>
      </c>
      <c r="D35" s="352">
        <v>0</v>
      </c>
      <c r="E35" s="352">
        <f>(INDEX('4. Recovered capital'!$F$8:$BH$33,MATCH('1.1 Financial summary'!$B35,'4. Recovered capital'!$D$8:$D$33,0),MATCH('1.1 Financial summary'!E$29,'4. Recovered capital'!$F$8:$BH$8,0)))/1000000</f>
        <v>0</v>
      </c>
      <c r="F35" s="352">
        <f>(INDEX('4. Recovered capital'!$F$8:$BH$33,MATCH('1.1 Financial summary'!$B35,'4. Recovered capital'!$D$8:$D$33,0),MATCH('1.1 Financial summary'!F$29,'4. Recovered capital'!$F$8:$BH$8,0)))/1000000</f>
        <v>13.017825595835879</v>
      </c>
      <c r="G35" s="352">
        <f>(INDEX('4. Recovered capital'!$F$8:$BH$33,MATCH('1.1 Financial summary'!$B35,'4. Recovered capital'!$D$8:$D$33,0),MATCH('1.1 Financial summary'!G$29,'4. Recovered capital'!$F$8:$BH$8,0)))/1000000</f>
        <v>13.326546802323699</v>
      </c>
      <c r="H35" s="352">
        <f>(INDEX('4. Recovered capital'!$F$8:$BH$33,MATCH('1.1 Financial summary'!$B35,'4. Recovered capital'!$D$8:$D$33,0),MATCH('1.1 Financial summary'!H$29,'4. Recovered capital'!$F$8:$BH$8,0)))/1000000</f>
        <v>13.445111543104655</v>
      </c>
      <c r="I35" s="352">
        <f>(INDEX('4. Recovered capital'!$F$8:$BH$33,MATCH('1.1 Financial summary'!$B35,'4. Recovered capital'!$D$8:$D$33,0),MATCH('1.1 Financial summary'!I$29,'4. Recovered capital'!$F$8:$BH$8,0)))/1000000</f>
        <v>13.67237882655396</v>
      </c>
      <c r="J35" s="352">
        <f>(INDEX('4. Recovered capital'!$F$8:$BH$33,MATCH('1.1 Financial summary'!$B35,'4. Recovered capital'!$D$8:$D$33,0),MATCH('1.1 Financial summary'!J$29,'4. Recovered capital'!$F$8:$BH$8,0)))/1000000</f>
        <v>13.907993346825045</v>
      </c>
      <c r="K35" s="352">
        <f>(INDEX('4. Recovered capital'!$F$8:$BH$33,MATCH('1.1 Financial summary'!$B35,'4. Recovered capital'!$D$8:$D$33,0),MATCH('1.1 Financial summary'!K$29,'4. Recovered capital'!$F$8:$BH$8,0)))/1000000</f>
        <v>13.986753466216372</v>
      </c>
      <c r="L35" s="352">
        <f>(INDEX('4. Recovered capital'!$F$8:$BH$33,MATCH('1.1 Financial summary'!$B35,'4. Recovered capital'!$D$8:$D$33,0),MATCH('1.1 Financial summary'!L$29,'4. Recovered capital'!$F$8:$BH$8,0)))/1000000</f>
        <v>13.933236204610733</v>
      </c>
      <c r="M35" s="352">
        <f>(INDEX('4. Recovered capital'!$F$8:$BH$33,MATCH('1.1 Financial summary'!$B35,'4. Recovered capital'!$D$8:$D$33,0),MATCH('1.1 Financial summary'!M$29,'4. Recovered capital'!$F$8:$BH$8,0)))/1000000</f>
        <v>13.555156486020522</v>
      </c>
      <c r="N35" s="352">
        <f>(INDEX('4. Recovered capital'!$F$8:$BH$33,MATCH('1.1 Financial summary'!$B35,'4. Recovered capital'!$D$8:$D$33,0),MATCH('1.1 Financial summary'!N$29,'4. Recovered capital'!$F$8:$BH$8,0)))/1000000</f>
        <v>13.326689154466056</v>
      </c>
      <c r="O35" s="352">
        <f>(INDEX('4. Recovered capital'!$F$8:$BH$33,MATCH('1.1 Financial summary'!$B35,'4. Recovered capital'!$D$8:$D$33,0),MATCH('1.1 Financial summary'!O$29,'4. Recovered capital'!$F$8:$BH$8,0)))/1000000</f>
        <v>12.7850240595066</v>
      </c>
      <c r="P35" s="352">
        <f>(INDEX('4. Recovered capital'!$F$8:$BH$33,MATCH('1.1 Financial summary'!$B35,'4. Recovered capital'!$D$8:$D$33,0),MATCH('1.1 Financial summary'!P$29,'4. Recovered capital'!$F$8:$BH$8,0)))/1000000</f>
        <v>12.187038763883193</v>
      </c>
      <c r="Q35" s="352">
        <f>(INDEX('4. Recovered capital'!$F$8:$BH$33,MATCH('1.1 Financial summary'!$B35,'4. Recovered capital'!$D$8:$D$33,0),MATCH('1.1 Financial summary'!Q$29,'4. Recovered capital'!$F$8:$BH$8,0)))/1000000</f>
        <v>12.169591637223448</v>
      </c>
      <c r="R35" s="352">
        <f>(INDEX('4. Recovered capital'!$F$8:$BH$33,MATCH('1.1 Financial summary'!$B35,'4. Recovered capital'!$D$8:$D$33,0),MATCH('1.1 Financial summary'!R$29,'4. Recovered capital'!$F$8:$BH$8,0)))/1000000</f>
        <v>11.650036758152066</v>
      </c>
      <c r="S35" s="352">
        <f>(INDEX('4. Recovered capital'!$F$8:$BH$33,MATCH('1.1 Financial summary'!$B35,'4. Recovered capital'!$D$8:$D$33,0),MATCH('1.1 Financial summary'!S$29,'4. Recovered capital'!$F$8:$BH$8,0)))/1000000</f>
        <v>11.027216797191219</v>
      </c>
      <c r="T35" s="352">
        <f>(INDEX('4. Recovered capital'!$F$8:$BH$33,MATCH('1.1 Financial summary'!$B35,'4. Recovered capital'!$D$8:$D$33,0),MATCH('1.1 Financial summary'!T$29,'4. Recovered capital'!$F$8:$BH$8,0)))/1000000</f>
        <v>10.277875990836625</v>
      </c>
      <c r="U35" s="352">
        <f>(INDEX('4. Recovered capital'!$F$8:$BH$33,MATCH('1.1 Financial summary'!$B35,'4. Recovered capital'!$D$8:$D$33,0),MATCH('1.1 Financial summary'!U$29,'4. Recovered capital'!$F$8:$BH$8,0)))/1000000</f>
        <v>9.3057477253931911</v>
      </c>
      <c r="V35" s="352">
        <f>(INDEX('4. Recovered capital'!$F$8:$BH$33,MATCH('1.1 Financial summary'!$B35,'4. Recovered capital'!$D$8:$D$33,0),MATCH('1.1 Financial summary'!V$29,'4. Recovered capital'!$F$8:$BH$8,0)))/1000000</f>
        <v>8.3206111053165248</v>
      </c>
      <c r="W35" s="352">
        <f>(INDEX('4. Recovered capital'!$F$8:$BH$33,MATCH('1.1 Financial summary'!$B35,'4. Recovered capital'!$D$8:$D$33,0),MATCH('1.1 Financial summary'!W$29,'4. Recovered capital'!$F$8:$BH$8,0)))/1000000</f>
        <v>7.0685789238001959</v>
      </c>
      <c r="X35" s="352">
        <f>(INDEX('4. Recovered capital'!$F$8:$BH$33,MATCH('1.1 Financial summary'!$B35,'4. Recovered capital'!$D$8:$D$33,0),MATCH('1.1 Financial summary'!X$29,'4. Recovered capital'!$F$8:$BH$8,0)))/1000000</f>
        <v>5.7360870632772594</v>
      </c>
      <c r="Y35" s="352">
        <f>(INDEX('4. Recovered capital'!$F$8:$BH$33,MATCH('1.1 Financial summary'!$B35,'4. Recovered capital'!$D$8:$D$33,0),MATCH('1.1 Financial summary'!Y$29,'4. Recovered capital'!$F$8:$BH$8,0)))/1000000</f>
        <v>4.1125514312589404</v>
      </c>
      <c r="Z35" s="352">
        <f>(INDEX('4. Recovered capital'!$F$8:$BH$33,MATCH('1.1 Financial summary'!$B35,'4. Recovered capital'!$D$8:$D$33,0),MATCH('1.1 Financial summary'!Z$29,'4. Recovered capital'!$F$8:$BH$8,0)))/1000000</f>
        <v>2.9305806534042915</v>
      </c>
      <c r="AA35" s="352">
        <f>(INDEX('4. Recovered capital'!$F$8:$BH$33,MATCH('1.1 Financial summary'!$B35,'4. Recovered capital'!$D$8:$D$33,0),MATCH('1.1 Financial summary'!AA$29,'4. Recovered capital'!$F$8:$BH$8,0)))/1000000</f>
        <v>1.4067970330353103</v>
      </c>
      <c r="AB35" s="352">
        <f>(INDEX('4. Recovered capital'!$F$8:$BH$33,MATCH('1.1 Financial summary'!$B35,'4. Recovered capital'!$D$8:$D$33,0),MATCH('1.1 Financial summary'!AB$29,'4. Recovered capital'!$F$8:$BH$8,0)))/1000000</f>
        <v>3.9581209421157837E-15</v>
      </c>
      <c r="AC35" s="352">
        <f>(INDEX('4. Recovered capital'!$F$8:$BH$33,MATCH('1.1 Financial summary'!$B35,'4. Recovered capital'!$D$8:$D$33,0),MATCH('1.1 Financial summary'!AC$29,'4. Recovered capital'!$F$8:$BH$8,0)))/1000000</f>
        <v>3.9435690268874165E-15</v>
      </c>
      <c r="AD35" s="352">
        <f>(INDEX('4. Recovered capital'!$F$8:$BH$33,MATCH('1.1 Financial summary'!$B35,'4. Recovered capital'!$D$8:$D$33,0),MATCH('1.1 Financial summary'!AD$29,'4. Recovered capital'!$F$8:$BH$8,0)))/1000000</f>
        <v>3.4197000786662101E-15</v>
      </c>
      <c r="AE35" s="352">
        <f>(INDEX('4. Recovered capital'!$F$8:$BH$33,MATCH('1.1 Financial summary'!$B35,'4. Recovered capital'!$D$8:$D$33,0),MATCH('1.1 Financial summary'!AE$29,'4. Recovered capital'!$F$8:$BH$8,0)))/1000000</f>
        <v>3.6670826375484466E-15</v>
      </c>
      <c r="AF35" s="352">
        <f>(INDEX('4. Recovered capital'!$F$8:$BH$33,MATCH('1.1 Financial summary'!$B35,'4. Recovered capital'!$D$8:$D$33,0),MATCH('1.1 Financial summary'!AF$29,'4. Recovered capital'!$F$8:$BH$8,0)))/1000000</f>
        <v>3.4342519938945769E-15</v>
      </c>
      <c r="AG35" s="352">
        <f>(INDEX('4. Recovered capital'!$F$8:$BH$33,MATCH('1.1 Financial summary'!$B35,'4. Recovered capital'!$D$8:$D$33,0),MATCH('1.1 Financial summary'!AG$29,'4. Recovered capital'!$F$8:$BH$8,0)))/1000000</f>
        <v>3.3178366720676424E-15</v>
      </c>
      <c r="AH35" s="352">
        <f>(INDEX('4. Recovered capital'!$F$8:$BH$33,MATCH('1.1 Financial summary'!$B35,'4. Recovered capital'!$D$8:$D$33,0),MATCH('1.1 Financial summary'!AH$29,'4. Recovered capital'!$F$8:$BH$8,0)))/1000000</f>
        <v>3.2014213502407075E-15</v>
      </c>
      <c r="AI35" s="60"/>
      <c r="AJ35" s="60"/>
      <c r="AK35" s="60"/>
      <c r="AL35" s="60"/>
      <c r="AM35" s="61"/>
      <c r="AN35" s="62"/>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row>
    <row r="36" spans="1:72" x14ac:dyDescent="0.2">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1"/>
      <c r="AN36" s="62"/>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row>
    <row r="37" spans="1:72" x14ac:dyDescent="0.2">
      <c r="A37" s="60"/>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1"/>
      <c r="AN37" s="62"/>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row>
    <row r="38" spans="1:72" x14ac:dyDescent="0.2">
      <c r="A38" s="60"/>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1"/>
      <c r="AN38" s="62"/>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row>
    <row r="39" spans="1:72" x14ac:dyDescent="0.2">
      <c r="A39" s="60"/>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1"/>
      <c r="AN39" s="62"/>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row>
    <row r="40" spans="1:72" x14ac:dyDescent="0.2">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2"/>
      <c r="AN40" s="62"/>
      <c r="AO40" s="62"/>
      <c r="AP40" s="62"/>
      <c r="AQ40" s="62"/>
      <c r="AR40" s="62"/>
      <c r="AS40" s="62"/>
      <c r="AT40" s="62"/>
      <c r="AU40" s="62"/>
      <c r="AV40" s="62"/>
      <c r="AW40" s="62"/>
      <c r="AX40" s="62"/>
      <c r="AY40" s="62"/>
      <c r="AZ40" s="62"/>
      <c r="BA40" s="61"/>
      <c r="BB40" s="61"/>
      <c r="BC40" s="61"/>
      <c r="BD40" s="61"/>
      <c r="BE40" s="61"/>
      <c r="BF40" s="61"/>
      <c r="BG40" s="61"/>
      <c r="BH40" s="61"/>
      <c r="BI40" s="61"/>
      <c r="BJ40" s="61"/>
      <c r="BK40" s="61"/>
      <c r="BL40" s="61"/>
      <c r="BM40" s="61"/>
      <c r="BN40" s="61"/>
      <c r="BO40" s="61"/>
      <c r="BP40" s="61"/>
      <c r="BQ40" s="61"/>
      <c r="BR40" s="61"/>
      <c r="BS40" s="61"/>
      <c r="BT40" s="61"/>
    </row>
    <row r="41" spans="1:72" x14ac:dyDescent="0.2">
      <c r="A41" s="60"/>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2"/>
      <c r="AN41" s="62"/>
      <c r="AO41" s="62"/>
      <c r="AP41" s="62"/>
      <c r="AQ41" s="62"/>
      <c r="AR41" s="62"/>
      <c r="AS41" s="62"/>
      <c r="AT41" s="62"/>
      <c r="AU41" s="62"/>
      <c r="AV41" s="62"/>
      <c r="AW41" s="62"/>
      <c r="AX41" s="62"/>
      <c r="AY41" s="62"/>
      <c r="AZ41" s="62"/>
      <c r="BA41" s="62"/>
      <c r="BB41" s="61"/>
      <c r="BC41" s="61"/>
      <c r="BD41" s="61"/>
      <c r="BE41" s="61"/>
      <c r="BF41" s="61"/>
      <c r="BG41" s="61"/>
      <c r="BH41" s="61"/>
      <c r="BI41" s="61"/>
      <c r="BJ41" s="61"/>
      <c r="BK41" s="61"/>
      <c r="BL41" s="61"/>
      <c r="BM41" s="61"/>
      <c r="BN41" s="61"/>
      <c r="BO41" s="61"/>
      <c r="BP41" s="61"/>
      <c r="BQ41" s="61"/>
      <c r="BR41" s="61"/>
      <c r="BS41" s="61"/>
      <c r="BT41" s="61"/>
    </row>
    <row r="42" spans="1:72" x14ac:dyDescent="0.2">
      <c r="A42" s="60"/>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1"/>
      <c r="AN42" s="62"/>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row>
    <row r="43" spans="1:72" x14ac:dyDescent="0.2">
      <c r="A43" s="60"/>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1"/>
      <c r="AN43" s="62"/>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row>
    <row r="44" spans="1:72" x14ac:dyDescent="0.2">
      <c r="A44" s="60"/>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1"/>
      <c r="AN44" s="62"/>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row>
    <row r="45" spans="1:72" x14ac:dyDescent="0.2">
      <c r="A45" s="60"/>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1"/>
      <c r="AN45" s="62"/>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row>
    <row r="46" spans="1:72" x14ac:dyDescent="0.2">
      <c r="A46" s="60"/>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1"/>
      <c r="AN46" s="62"/>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row>
    <row r="47" spans="1:72" x14ac:dyDescent="0.2">
      <c r="A47" s="6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1"/>
      <c r="AN47" s="62"/>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row>
    <row r="48" spans="1:72" x14ac:dyDescent="0.2">
      <c r="A48" s="60"/>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1"/>
      <c r="AN48" s="62"/>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row>
    <row r="49" spans="1:72" x14ac:dyDescent="0.2">
      <c r="A49" s="60"/>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1"/>
      <c r="AN49" s="62"/>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row>
    <row r="50" spans="1:72" x14ac:dyDescent="0.2">
      <c r="A50" s="60"/>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1"/>
      <c r="AN50" s="62"/>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row>
    <row r="51" spans="1:72" x14ac:dyDescent="0.2">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1"/>
      <c r="AN51" s="62"/>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row>
    <row r="52" spans="1:72" x14ac:dyDescent="0.2">
      <c r="A52" s="6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1"/>
      <c r="AN52" s="62"/>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row>
    <row r="53" spans="1:72" x14ac:dyDescent="0.2">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1"/>
      <c r="AN53" s="62"/>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row>
    <row r="54" spans="1:72" x14ac:dyDescent="0.2">
      <c r="A54" s="60"/>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1"/>
      <c r="AN54" s="62"/>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row>
    <row r="55" spans="1:72" x14ac:dyDescent="0.2">
      <c r="A55" s="6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1"/>
      <c r="AN55" s="62"/>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row>
    <row r="56" spans="1:72" x14ac:dyDescent="0.2">
      <c r="A56" s="60"/>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1"/>
      <c r="AN56" s="62"/>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row>
    <row r="57" spans="1:72" x14ac:dyDescent="0.2">
      <c r="A57" s="6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1"/>
      <c r="AN57" s="62"/>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row>
    <row r="58" spans="1:72" x14ac:dyDescent="0.2">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1"/>
      <c r="AN58" s="62"/>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row>
    <row r="59" spans="1:72" x14ac:dyDescent="0.2">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1"/>
      <c r="AN59" s="62"/>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row>
    <row r="60" spans="1:72" x14ac:dyDescent="0.2">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1"/>
      <c r="AN60" s="62"/>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row>
    <row r="61" spans="1:72" x14ac:dyDescent="0.2">
      <c r="A61" s="60"/>
      <c r="B61" s="60"/>
      <c r="C61" s="63"/>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58"/>
      <c r="AG61" s="58"/>
      <c r="AH61" s="58"/>
      <c r="AI61" s="58"/>
      <c r="AJ61" s="58"/>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row>
    <row r="62" spans="1:72" ht="15" x14ac:dyDescent="0.2">
      <c r="A62" s="355"/>
      <c r="B62" s="355"/>
      <c r="C62" s="481"/>
      <c r="D62" s="481"/>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57"/>
      <c r="AG62" s="57"/>
      <c r="AH62" s="57"/>
      <c r="AI62" s="65"/>
      <c r="AJ62" s="66"/>
      <c r="AK62" s="66"/>
      <c r="AL62" s="66"/>
      <c r="AM62" s="59"/>
      <c r="AN62" s="67"/>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row>
    <row r="64" spans="1:72" x14ac:dyDescent="0.2">
      <c r="AG64" s="69"/>
      <c r="AH64" s="69"/>
    </row>
    <row r="65" spans="33:34" x14ac:dyDescent="0.2">
      <c r="AG65" s="69"/>
      <c r="AH65" s="69"/>
    </row>
    <row r="66" spans="33:34" x14ac:dyDescent="0.2">
      <c r="AG66" s="69"/>
      <c r="AH66" s="69"/>
    </row>
    <row r="67" spans="33:34" x14ac:dyDescent="0.2">
      <c r="AG67" s="69"/>
      <c r="AH67" s="69"/>
    </row>
    <row r="68" spans="33:34" x14ac:dyDescent="0.2">
      <c r="AG68" s="69"/>
      <c r="AH68" s="69"/>
    </row>
    <row r="69" spans="33:34" x14ac:dyDescent="0.2">
      <c r="AG69" s="69"/>
      <c r="AH69" s="69"/>
    </row>
    <row r="70" spans="33:34" x14ac:dyDescent="0.2">
      <c r="AG70" s="69"/>
      <c r="AH70" s="69"/>
    </row>
    <row r="71" spans="33:34" x14ac:dyDescent="0.2">
      <c r="AG71" s="69"/>
      <c r="AH71" s="69"/>
    </row>
    <row r="72" spans="33:34" x14ac:dyDescent="0.2">
      <c r="AG72" s="69"/>
      <c r="AH72" s="69"/>
    </row>
    <row r="73" spans="33:34" x14ac:dyDescent="0.2">
      <c r="AG73" s="69"/>
      <c r="AH73" s="69"/>
    </row>
    <row r="74" spans="33:34" x14ac:dyDescent="0.2">
      <c r="AG74" s="69"/>
      <c r="AH74" s="69"/>
    </row>
  </sheetData>
  <mergeCells count="2">
    <mergeCell ref="B1:D1"/>
    <mergeCell ref="C62:D62"/>
  </mergeCell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009999"/>
    <pageSetUpPr fitToPage="1"/>
  </sheetPr>
  <dimension ref="A1:K56"/>
  <sheetViews>
    <sheetView zoomScaleNormal="100" workbookViewId="0"/>
  </sheetViews>
  <sheetFormatPr defaultColWidth="9" defaultRowHeight="12.75" x14ac:dyDescent="0.2"/>
  <cols>
    <col min="1" max="1" width="11.75" style="13" customWidth="1"/>
    <col min="2" max="2" width="16.25" style="13" customWidth="1"/>
    <col min="3" max="3" width="43.25" style="13" customWidth="1"/>
    <col min="4" max="9" width="20.625" style="13" customWidth="1"/>
    <col min="10" max="16384" width="9" style="13"/>
  </cols>
  <sheetData>
    <row r="1" spans="1:9" ht="20.25" x14ac:dyDescent="0.3">
      <c r="B1" s="480" t="s">
        <v>171</v>
      </c>
      <c r="C1" s="480"/>
      <c r="D1" s="480"/>
      <c r="E1" s="12"/>
      <c r="F1" s="12"/>
      <c r="G1" s="12"/>
      <c r="H1" s="12"/>
      <c r="I1" s="12"/>
    </row>
    <row r="2" spans="1:9" ht="18" customHeight="1" x14ac:dyDescent="0.45">
      <c r="B2" s="39" t="str">
        <f>Tradingname</f>
        <v>Southern Cross Pipelines Australia Pty Limited</v>
      </c>
      <c r="C2" s="40"/>
      <c r="I2" s="36"/>
    </row>
    <row r="3" spans="1:9" ht="15" x14ac:dyDescent="0.25">
      <c r="B3" s="41" t="s">
        <v>157</v>
      </c>
      <c r="C3" s="42">
        <f>Yearending</f>
        <v>46203</v>
      </c>
    </row>
    <row r="4" spans="1:9" ht="12.75" customHeight="1" x14ac:dyDescent="0.3">
      <c r="B4" s="11"/>
      <c r="D4" s="34"/>
      <c r="G4" s="34"/>
    </row>
    <row r="5" spans="1:9" ht="15.75" x14ac:dyDescent="0.2">
      <c r="B5" s="482" t="s">
        <v>195</v>
      </c>
      <c r="C5" s="482"/>
      <c r="D5" s="482"/>
    </row>
    <row r="6" spans="1:9" x14ac:dyDescent="0.2">
      <c r="B6" s="15"/>
      <c r="C6" s="16"/>
      <c r="D6" s="17"/>
      <c r="E6" s="17"/>
      <c r="F6" s="17"/>
      <c r="G6" s="17"/>
      <c r="H6" s="17"/>
      <c r="I6" s="17"/>
    </row>
    <row r="7" spans="1:9" ht="30.75" customHeight="1" x14ac:dyDescent="0.2">
      <c r="B7" s="136"/>
      <c r="C7" s="136"/>
      <c r="D7" s="483" t="s">
        <v>201</v>
      </c>
      <c r="E7" s="484"/>
      <c r="F7" s="485"/>
      <c r="G7" s="483" t="s">
        <v>202</v>
      </c>
      <c r="H7" s="484"/>
      <c r="I7" s="485"/>
    </row>
    <row r="8" spans="1:9" ht="51" customHeight="1" x14ac:dyDescent="0.2">
      <c r="B8" s="135" t="s">
        <v>194</v>
      </c>
      <c r="C8" s="136" t="s">
        <v>17</v>
      </c>
      <c r="D8" s="410" t="s">
        <v>54</v>
      </c>
      <c r="E8" s="147" t="s">
        <v>55</v>
      </c>
      <c r="F8" s="147" t="s">
        <v>23</v>
      </c>
      <c r="G8" s="147" t="s">
        <v>54</v>
      </c>
      <c r="H8" s="147" t="s">
        <v>55</v>
      </c>
      <c r="I8" s="147" t="s">
        <v>23</v>
      </c>
    </row>
    <row r="9" spans="1:9" x14ac:dyDescent="0.2">
      <c r="B9" s="148"/>
      <c r="C9" s="149"/>
      <c r="D9" s="411" t="s">
        <v>159</v>
      </c>
      <c r="E9" s="150" t="s">
        <v>159</v>
      </c>
      <c r="F9" s="150" t="s">
        <v>159</v>
      </c>
      <c r="G9" s="150" t="s">
        <v>159</v>
      </c>
      <c r="H9" s="150" t="s">
        <v>159</v>
      </c>
      <c r="I9" s="150" t="s">
        <v>159</v>
      </c>
    </row>
    <row r="10" spans="1:9" x14ac:dyDescent="0.2">
      <c r="B10" s="156"/>
      <c r="C10" s="157" t="s">
        <v>42</v>
      </c>
      <c r="D10" s="408"/>
      <c r="E10" s="158"/>
      <c r="F10" s="158"/>
      <c r="G10" s="158"/>
      <c r="H10" s="158"/>
      <c r="I10" s="159"/>
    </row>
    <row r="11" spans="1:9" x14ac:dyDescent="0.2">
      <c r="B11" s="389" t="s">
        <v>561</v>
      </c>
      <c r="C11" s="152" t="s">
        <v>115</v>
      </c>
      <c r="D11" s="424">
        <f>'2.1 Revenue by service'!D21</f>
        <v>2738336.08</v>
      </c>
      <c r="E11" s="243">
        <f>'2.1 Revenue by service'!E21</f>
        <v>0</v>
      </c>
      <c r="F11" s="240">
        <f>SUM(D11:E11)</f>
        <v>2738336.08</v>
      </c>
      <c r="G11" s="243">
        <f>'2.1 Revenue by service'!G21</f>
        <v>2625616.66</v>
      </c>
      <c r="H11" s="243">
        <f>'2.1 Revenue by service'!H21</f>
        <v>0</v>
      </c>
      <c r="I11" s="240">
        <f>SUM(G11:H11)</f>
        <v>2625616.66</v>
      </c>
    </row>
    <row r="12" spans="1:9" x14ac:dyDescent="0.2">
      <c r="A12" s="242"/>
      <c r="B12" s="389"/>
      <c r="C12" s="314" t="s">
        <v>43</v>
      </c>
      <c r="D12" s="372">
        <f>'2.2 Revenue contributions '!C15</f>
        <v>0</v>
      </c>
      <c r="E12" s="240">
        <f>'2.2 Revenue contributions '!D15</f>
        <v>0</v>
      </c>
      <c r="F12" s="240">
        <f>SUM(D12:E12)</f>
        <v>0</v>
      </c>
      <c r="G12" s="244">
        <v>0</v>
      </c>
      <c r="H12" s="244">
        <v>0</v>
      </c>
      <c r="I12" s="240">
        <f>SUM(G12:H12)</f>
        <v>0</v>
      </c>
    </row>
    <row r="13" spans="1:9" x14ac:dyDescent="0.2">
      <c r="B13" s="389"/>
      <c r="C13" s="314" t="s">
        <v>232</v>
      </c>
      <c r="D13" s="372">
        <f>'2.2 Revenue contributions '!D27</f>
        <v>0</v>
      </c>
      <c r="E13" s="240"/>
      <c r="F13" s="240">
        <f>SUM(D13:E13)</f>
        <v>0</v>
      </c>
      <c r="G13" s="244">
        <v>0</v>
      </c>
      <c r="H13" s="240">
        <v>0</v>
      </c>
      <c r="I13" s="240">
        <f>SUM(G13:H13)</f>
        <v>0</v>
      </c>
    </row>
    <row r="14" spans="1:9" x14ac:dyDescent="0.2">
      <c r="B14" s="389"/>
      <c r="C14" s="314" t="s">
        <v>18</v>
      </c>
      <c r="D14" s="430">
        <v>0</v>
      </c>
      <c r="E14" s="241">
        <v>0</v>
      </c>
      <c r="F14" s="240">
        <f>SUM(D14:E14)</f>
        <v>0</v>
      </c>
      <c r="G14" s="244">
        <v>0</v>
      </c>
      <c r="H14" s="244">
        <v>0</v>
      </c>
      <c r="I14" s="240">
        <f>SUM(G14:H14)</f>
        <v>0</v>
      </c>
    </row>
    <row r="15" spans="1:9" x14ac:dyDescent="0.2">
      <c r="B15" s="389" t="s">
        <v>561</v>
      </c>
      <c r="C15" s="152" t="s">
        <v>45</v>
      </c>
      <c r="D15" s="420">
        <v>0</v>
      </c>
      <c r="E15" s="244">
        <v>0</v>
      </c>
      <c r="F15" s="243">
        <f>SUM(D15:E15)</f>
        <v>0</v>
      </c>
      <c r="G15" s="244">
        <v>0</v>
      </c>
      <c r="H15" s="244">
        <v>0</v>
      </c>
      <c r="I15" s="243">
        <f>SUM(G15:H15)</f>
        <v>0</v>
      </c>
    </row>
    <row r="16" spans="1:9" x14ac:dyDescent="0.2">
      <c r="B16" s="153"/>
      <c r="C16" s="154" t="s">
        <v>44</v>
      </c>
      <c r="D16" s="245">
        <f t="shared" ref="D16:I16" si="0">SUM(D11:D15)</f>
        <v>2738336.08</v>
      </c>
      <c r="E16" s="245">
        <f t="shared" si="0"/>
        <v>0</v>
      </c>
      <c r="F16" s="245">
        <f t="shared" si="0"/>
        <v>2738336.08</v>
      </c>
      <c r="G16" s="245">
        <f t="shared" si="0"/>
        <v>2625616.66</v>
      </c>
      <c r="H16" s="245">
        <f t="shared" si="0"/>
        <v>0</v>
      </c>
      <c r="I16" s="245">
        <f t="shared" si="0"/>
        <v>2625616.66</v>
      </c>
    </row>
    <row r="17" spans="2:11" x14ac:dyDescent="0.2">
      <c r="B17" s="156"/>
      <c r="C17" s="157" t="s">
        <v>50</v>
      </c>
      <c r="D17" s="431"/>
      <c r="E17" s="246"/>
      <c r="F17" s="246"/>
      <c r="G17" s="246"/>
      <c r="H17" s="246"/>
      <c r="I17" s="247"/>
    </row>
    <row r="18" spans="2:11" x14ac:dyDescent="0.2">
      <c r="B18" s="389" t="s">
        <v>561</v>
      </c>
      <c r="C18" s="152" t="s">
        <v>19</v>
      </c>
      <c r="D18" s="424">
        <f>'2.3 Indirect revenue'!G36</f>
        <v>0</v>
      </c>
      <c r="E18" s="243">
        <f>'2.3 Indirect revenue'!H36</f>
        <v>0</v>
      </c>
      <c r="F18" s="243">
        <f>SUM(D18:E18)</f>
        <v>0</v>
      </c>
      <c r="G18" s="244"/>
      <c r="H18" s="244"/>
      <c r="I18" s="243">
        <f>SUM(G18:H18)</f>
        <v>0</v>
      </c>
    </row>
    <row r="19" spans="2:11" x14ac:dyDescent="0.2">
      <c r="B19" s="153"/>
      <c r="C19" s="154" t="s">
        <v>46</v>
      </c>
      <c r="D19" s="245">
        <f t="shared" ref="D19:I19" si="1">SUM(D18:D18)</f>
        <v>0</v>
      </c>
      <c r="E19" s="245">
        <f t="shared" si="1"/>
        <v>0</v>
      </c>
      <c r="F19" s="245">
        <f t="shared" si="1"/>
        <v>0</v>
      </c>
      <c r="G19" s="245">
        <f t="shared" si="1"/>
        <v>0</v>
      </c>
      <c r="H19" s="245">
        <f t="shared" si="1"/>
        <v>0</v>
      </c>
      <c r="I19" s="245">
        <f t="shared" si="1"/>
        <v>0</v>
      </c>
    </row>
    <row r="20" spans="2:11" x14ac:dyDescent="0.2">
      <c r="B20" s="153"/>
      <c r="C20" s="154" t="s">
        <v>20</v>
      </c>
      <c r="D20" s="245">
        <f>D16+D19</f>
        <v>2738336.08</v>
      </c>
      <c r="E20" s="245">
        <f t="shared" ref="E20:I20" si="2">E16+E19</f>
        <v>0</v>
      </c>
      <c r="F20" s="245">
        <f t="shared" si="2"/>
        <v>2738336.08</v>
      </c>
      <c r="G20" s="245">
        <f t="shared" si="2"/>
        <v>2625616.66</v>
      </c>
      <c r="H20" s="245">
        <f t="shared" si="2"/>
        <v>0</v>
      </c>
      <c r="I20" s="245">
        <f t="shared" si="2"/>
        <v>2625616.66</v>
      </c>
    </row>
    <row r="21" spans="2:11" x14ac:dyDescent="0.2">
      <c r="B21" s="156"/>
      <c r="C21" s="157" t="s">
        <v>56</v>
      </c>
      <c r="D21" s="431"/>
      <c r="E21" s="246"/>
      <c r="F21" s="246"/>
      <c r="G21" s="246"/>
      <c r="H21" s="246"/>
      <c r="I21" s="247"/>
    </row>
    <row r="22" spans="2:11" x14ac:dyDescent="0.2">
      <c r="B22" s="389" t="s">
        <v>562</v>
      </c>
      <c r="C22" s="152" t="s">
        <v>117</v>
      </c>
      <c r="D22" s="420">
        <v>0</v>
      </c>
      <c r="E22" s="388">
        <v>0</v>
      </c>
      <c r="F22" s="243">
        <f t="shared" ref="F22:F29" si="3">SUM(D22:E22)</f>
        <v>0</v>
      </c>
      <c r="G22" s="244">
        <v>0</v>
      </c>
      <c r="H22" s="244">
        <v>0</v>
      </c>
      <c r="I22" s="243">
        <f t="shared" ref="I22:I27" si="4">SUM(G22:H22)</f>
        <v>0</v>
      </c>
    </row>
    <row r="23" spans="2:11" x14ac:dyDescent="0.2">
      <c r="B23" s="389" t="s">
        <v>562</v>
      </c>
      <c r="C23" s="152" t="s">
        <v>118</v>
      </c>
      <c r="D23" s="420">
        <v>-151597.44</v>
      </c>
      <c r="E23" s="388">
        <v>0</v>
      </c>
      <c r="F23" s="243">
        <f t="shared" si="3"/>
        <v>-151597.44</v>
      </c>
      <c r="G23" s="244">
        <v>-144539.46</v>
      </c>
      <c r="H23" s="244">
        <v>0</v>
      </c>
      <c r="I23" s="243">
        <f t="shared" si="4"/>
        <v>-144539.46</v>
      </c>
      <c r="K23" s="435"/>
    </row>
    <row r="24" spans="2:11" x14ac:dyDescent="0.2">
      <c r="B24" s="389" t="s">
        <v>558</v>
      </c>
      <c r="C24" s="152" t="s">
        <v>21</v>
      </c>
      <c r="D24" s="420">
        <v>397732.80745716213</v>
      </c>
      <c r="E24" s="388">
        <v>0</v>
      </c>
      <c r="F24" s="243">
        <f t="shared" si="3"/>
        <v>397732.80745716213</v>
      </c>
      <c r="G24" s="244">
        <v>37733.898000772999</v>
      </c>
      <c r="H24" s="244">
        <v>0</v>
      </c>
      <c r="I24" s="243">
        <f t="shared" si="4"/>
        <v>37733.898000772999</v>
      </c>
    </row>
    <row r="25" spans="2:11" x14ac:dyDescent="0.2">
      <c r="B25" s="389" t="s">
        <v>562</v>
      </c>
      <c r="C25" s="152" t="s">
        <v>47</v>
      </c>
      <c r="D25" s="420">
        <v>0</v>
      </c>
      <c r="E25" s="388">
        <v>0</v>
      </c>
      <c r="F25" s="243">
        <f t="shared" si="3"/>
        <v>0</v>
      </c>
      <c r="G25" s="244">
        <v>0</v>
      </c>
      <c r="H25" s="244">
        <v>0</v>
      </c>
      <c r="I25" s="243">
        <f t="shared" si="4"/>
        <v>0</v>
      </c>
    </row>
    <row r="26" spans="2:11" x14ac:dyDescent="0.2">
      <c r="B26" s="389" t="s">
        <v>562</v>
      </c>
      <c r="C26" s="152" t="s">
        <v>48</v>
      </c>
      <c r="D26" s="420">
        <v>-111170.4</v>
      </c>
      <c r="E26" s="388">
        <v>0</v>
      </c>
      <c r="F26" s="243">
        <f t="shared" si="3"/>
        <v>-111170.4</v>
      </c>
      <c r="G26" s="244">
        <v>-88957.86</v>
      </c>
      <c r="H26" s="244">
        <v>0</v>
      </c>
      <c r="I26" s="243">
        <f t="shared" si="4"/>
        <v>-88957.86</v>
      </c>
    </row>
    <row r="27" spans="2:11" x14ac:dyDescent="0.2">
      <c r="B27" s="389" t="s">
        <v>562</v>
      </c>
      <c r="C27" s="152" t="s">
        <v>49</v>
      </c>
      <c r="D27" s="420">
        <v>0</v>
      </c>
      <c r="E27" s="388">
        <v>0</v>
      </c>
      <c r="F27" s="243">
        <f t="shared" si="3"/>
        <v>0</v>
      </c>
      <c r="G27" s="244">
        <v>0</v>
      </c>
      <c r="H27" s="244">
        <v>0</v>
      </c>
      <c r="I27" s="243">
        <f t="shared" si="4"/>
        <v>0</v>
      </c>
    </row>
    <row r="28" spans="2:11" x14ac:dyDescent="0.2">
      <c r="B28" s="389" t="s">
        <v>562</v>
      </c>
      <c r="C28" s="152" t="s">
        <v>62</v>
      </c>
      <c r="D28" s="420">
        <v>0</v>
      </c>
      <c r="E28" s="388">
        <v>0</v>
      </c>
      <c r="F28" s="243">
        <f>SUM(D28:E28)</f>
        <v>0</v>
      </c>
      <c r="G28" s="244">
        <v>0</v>
      </c>
      <c r="H28" s="244">
        <v>0</v>
      </c>
      <c r="I28" s="243">
        <f>SUM(G28:H28)</f>
        <v>0</v>
      </c>
    </row>
    <row r="29" spans="2:11" x14ac:dyDescent="0.2">
      <c r="B29" s="389" t="s">
        <v>562</v>
      </c>
      <c r="C29" s="155" t="s">
        <v>59</v>
      </c>
      <c r="D29" s="420">
        <v>-245956.92</v>
      </c>
      <c r="E29" s="388">
        <v>0</v>
      </c>
      <c r="F29" s="243">
        <f t="shared" si="3"/>
        <v>-245956.92</v>
      </c>
      <c r="G29" s="244">
        <v>-237721.15999999997</v>
      </c>
      <c r="H29" s="244">
        <v>0</v>
      </c>
      <c r="I29" s="243">
        <f>SUM(G29:H29)</f>
        <v>-237721.15999999997</v>
      </c>
    </row>
    <row r="30" spans="2:11" x14ac:dyDescent="0.2">
      <c r="B30" s="153"/>
      <c r="C30" s="154" t="s">
        <v>57</v>
      </c>
      <c r="D30" s="245">
        <f t="shared" ref="D30:H30" si="5">SUM(D22:D29)</f>
        <v>-110991.95254283788</v>
      </c>
      <c r="E30" s="245">
        <f t="shared" si="5"/>
        <v>0</v>
      </c>
      <c r="F30" s="245">
        <f t="shared" si="5"/>
        <v>-110991.95254283788</v>
      </c>
      <c r="G30" s="245">
        <f t="shared" si="5"/>
        <v>-433484.58199922694</v>
      </c>
      <c r="H30" s="245">
        <f t="shared" si="5"/>
        <v>0</v>
      </c>
      <c r="I30" s="245">
        <f>SUM(I22:I29)</f>
        <v>-433484.58199922694</v>
      </c>
    </row>
    <row r="31" spans="2:11" x14ac:dyDescent="0.2">
      <c r="B31" s="156"/>
      <c r="C31" s="157" t="s">
        <v>140</v>
      </c>
      <c r="D31" s="409"/>
      <c r="E31" s="246"/>
      <c r="F31" s="246"/>
      <c r="G31" s="246"/>
      <c r="H31" s="246"/>
      <c r="I31" s="247"/>
    </row>
    <row r="32" spans="2:11" x14ac:dyDescent="0.2">
      <c r="B32" s="151"/>
      <c r="C32" s="152" t="s">
        <v>51</v>
      </c>
      <c r="D32" s="424">
        <f>SUMIF('2.4 Shared costs'!$C$9:$C$35,'2. Revenues and expenses'!$C32,'2.4 Shared costs'!$H$9:$H$35)</f>
        <v>0</v>
      </c>
      <c r="E32" s="243">
        <f>SUMIF('2.4 Shared costs'!$C$9:$C$35,'2. Revenues and expenses'!$C32,'2.4 Shared costs'!$I$9:$I$35)</f>
        <v>0</v>
      </c>
      <c r="F32" s="243">
        <f t="shared" ref="F32:F40" si="6">SUM(D32:E32)</f>
        <v>0</v>
      </c>
      <c r="G32" s="244">
        <v>0</v>
      </c>
      <c r="H32" s="244">
        <v>0</v>
      </c>
      <c r="I32" s="243">
        <f t="shared" ref="I32:I40" si="7">SUM(G32:H32)</f>
        <v>0</v>
      </c>
    </row>
    <row r="33" spans="2:9" x14ac:dyDescent="0.2">
      <c r="B33" s="151"/>
      <c r="C33" s="152" t="s">
        <v>60</v>
      </c>
      <c r="D33" s="424">
        <f>SUMIF('2.4 Shared costs'!$C$9:$C$35,'2. Revenues and expenses'!$C33,'2.4 Shared costs'!$H$9:$H$35)</f>
        <v>0</v>
      </c>
      <c r="E33" s="243">
        <f>SUMIF('2.4 Shared costs'!$C$9:$C$35,'2. Revenues and expenses'!$C33,'2.4 Shared costs'!$I$9:$I$35)</f>
        <v>0</v>
      </c>
      <c r="F33" s="243">
        <f t="shared" si="6"/>
        <v>0</v>
      </c>
      <c r="G33" s="244">
        <v>0</v>
      </c>
      <c r="H33" s="244">
        <v>0</v>
      </c>
      <c r="I33" s="243">
        <f t="shared" si="7"/>
        <v>0</v>
      </c>
    </row>
    <row r="34" spans="2:9" x14ac:dyDescent="0.2">
      <c r="B34" s="151"/>
      <c r="C34" s="315" t="s">
        <v>353</v>
      </c>
      <c r="D34" s="424">
        <f>SUMIF('2.4 Shared costs'!$C$9:$C$35,'2. Revenues and expenses'!$C34,'2.4 Shared costs'!$H$9:$H$35)</f>
        <v>0</v>
      </c>
      <c r="E34" s="243">
        <f>SUMIF('2.4 Shared costs'!$C$9:$C$35,'2. Revenues and expenses'!$C34,'2.4 Shared costs'!$I$9:$I$35)</f>
        <v>0</v>
      </c>
      <c r="F34" s="243">
        <f t="shared" si="6"/>
        <v>0</v>
      </c>
      <c r="G34" s="244">
        <v>0</v>
      </c>
      <c r="H34" s="244">
        <v>0</v>
      </c>
      <c r="I34" s="243">
        <f t="shared" si="7"/>
        <v>0</v>
      </c>
    </row>
    <row r="35" spans="2:9" x14ac:dyDescent="0.2">
      <c r="B35" s="389" t="s">
        <v>558</v>
      </c>
      <c r="C35" s="155" t="s">
        <v>52</v>
      </c>
      <c r="D35" s="424">
        <f>SUMIF('2.4 Shared costs'!$C$9:$C$35,'2. Revenues and expenses'!$C35,'2.4 Shared costs'!$H$9:$H$35)</f>
        <v>-124149.2279451405</v>
      </c>
      <c r="E35" s="243">
        <f>SUMIF('2.4 Shared costs'!$C$9:$C$35,'2. Revenues and expenses'!$C35,'2.4 Shared costs'!$I$9:$I$35)</f>
        <v>0</v>
      </c>
      <c r="F35" s="243">
        <f t="shared" si="6"/>
        <v>-124149.2279451405</v>
      </c>
      <c r="G35" s="244">
        <v>-126945.04753846244</v>
      </c>
      <c r="H35" s="244">
        <v>0</v>
      </c>
      <c r="I35" s="243">
        <f t="shared" si="7"/>
        <v>-126945.04753846244</v>
      </c>
    </row>
    <row r="36" spans="2:9" x14ac:dyDescent="0.2">
      <c r="B36" s="151"/>
      <c r="C36" s="155" t="s">
        <v>61</v>
      </c>
      <c r="D36" s="424">
        <f>SUMIF('2.4 Shared costs'!$C$9:$C$35,'2. Revenues and expenses'!$C36,'2.4 Shared costs'!$H$9:$H$35)</f>
        <v>0</v>
      </c>
      <c r="E36" s="243">
        <f>SUMIF('2.4 Shared costs'!$C$9:$C$35,'2. Revenues and expenses'!$C36,'2.4 Shared costs'!$I$9:$I$35)</f>
        <v>0</v>
      </c>
      <c r="F36" s="243">
        <f t="shared" si="6"/>
        <v>0</v>
      </c>
      <c r="G36" s="244">
        <v>0</v>
      </c>
      <c r="H36" s="244">
        <v>0</v>
      </c>
      <c r="I36" s="243">
        <f t="shared" si="7"/>
        <v>0</v>
      </c>
    </row>
    <row r="37" spans="2:9" x14ac:dyDescent="0.2">
      <c r="B37" s="389" t="s">
        <v>559</v>
      </c>
      <c r="C37" s="152" t="s">
        <v>119</v>
      </c>
      <c r="D37" s="424">
        <f>SUMIF('2.4 Shared costs'!$C$9:$C$35,'2. Revenues and expenses'!$C37,'2.4 Shared costs'!$H$9:$H$35)</f>
        <v>-10558.241008376002</v>
      </c>
      <c r="E37" s="243">
        <f>SUMIF('2.4 Shared costs'!$C$9:$C$35,'2. Revenues and expenses'!$C37,'2.4 Shared costs'!$I$9:$I$35)</f>
        <v>0</v>
      </c>
      <c r="F37" s="243">
        <f t="shared" si="6"/>
        <v>-10558.241008376002</v>
      </c>
      <c r="G37" s="244">
        <v>-11519.888520041281</v>
      </c>
      <c r="H37" s="244">
        <v>0</v>
      </c>
      <c r="I37" s="243">
        <f t="shared" si="7"/>
        <v>-11519.888520041281</v>
      </c>
    </row>
    <row r="38" spans="2:9" x14ac:dyDescent="0.2">
      <c r="B38" s="389"/>
      <c r="C38" s="152" t="s">
        <v>53</v>
      </c>
      <c r="D38" s="424">
        <f>SUMIF('2.4 Shared costs'!$C$9:$C$35,'2. Revenues and expenses'!$C38,'2.4 Shared costs'!$H$9:$H$35)</f>
        <v>0</v>
      </c>
      <c r="E38" s="243">
        <f>SUMIF('2.4 Shared costs'!$C$9:$C$35,'2. Revenues and expenses'!$C38,'2.4 Shared costs'!$I$9:$I$35)</f>
        <v>0</v>
      </c>
      <c r="F38" s="243">
        <f t="shared" si="6"/>
        <v>0</v>
      </c>
      <c r="G38" s="244">
        <v>0</v>
      </c>
      <c r="H38" s="244">
        <v>0</v>
      </c>
      <c r="I38" s="243">
        <f t="shared" si="7"/>
        <v>0</v>
      </c>
    </row>
    <row r="39" spans="2:9" x14ac:dyDescent="0.2">
      <c r="B39" s="389"/>
      <c r="C39" s="315" t="s">
        <v>354</v>
      </c>
      <c r="D39" s="424">
        <f>SUMIF('2.4 Shared costs'!$C$9:$C$35,'2. Revenues and expenses'!$C39,'2.4 Shared costs'!$H$9:$H$35)</f>
        <v>0</v>
      </c>
      <c r="E39" s="243">
        <f>SUMIF('2.4 Shared costs'!$C$9:$C$35,'2. Revenues and expenses'!$C39,'2.4 Shared costs'!$I$9:$I$35)</f>
        <v>0</v>
      </c>
      <c r="F39" s="243">
        <f t="shared" si="6"/>
        <v>0</v>
      </c>
      <c r="G39" s="244">
        <v>0</v>
      </c>
      <c r="H39" s="244">
        <v>0</v>
      </c>
      <c r="I39" s="243">
        <f t="shared" si="7"/>
        <v>0</v>
      </c>
    </row>
    <row r="40" spans="2:9" x14ac:dyDescent="0.2">
      <c r="B40" s="389" t="s">
        <v>557</v>
      </c>
      <c r="C40" s="155" t="s">
        <v>154</v>
      </c>
      <c r="D40" s="424">
        <f>SUMIF('2.4 Shared costs'!$C$9:$C$35,'2. Revenues and expenses'!$C40,'2.4 Shared costs'!$H$9:$H$35)</f>
        <v>-165803.24720761305</v>
      </c>
      <c r="E40" s="243">
        <f>SUMIF('2.4 Shared costs'!$C$9:$C$35,'2. Revenues and expenses'!$C40,'2.4 Shared costs'!$I$9:$I$35)</f>
        <v>0</v>
      </c>
      <c r="F40" s="243">
        <f t="shared" si="6"/>
        <v>-165803.24720761305</v>
      </c>
      <c r="G40" s="244">
        <v>-271374.87716636574</v>
      </c>
      <c r="H40" s="244">
        <v>0</v>
      </c>
      <c r="I40" s="243">
        <f t="shared" si="7"/>
        <v>-271374.87716636574</v>
      </c>
    </row>
    <row r="41" spans="2:9" x14ac:dyDescent="0.2">
      <c r="B41" s="153"/>
      <c r="C41" s="154" t="s">
        <v>155</v>
      </c>
      <c r="D41" s="245">
        <f>SUM(D32:D40)</f>
        <v>-300510.71616112953</v>
      </c>
      <c r="E41" s="245">
        <f t="shared" ref="E41:F41" si="8">SUM(E32:E40)</f>
        <v>0</v>
      </c>
      <c r="F41" s="245">
        <f t="shared" si="8"/>
        <v>-300510.71616112953</v>
      </c>
      <c r="G41" s="245">
        <f>SUM(G32:G40)</f>
        <v>-409839.81322486943</v>
      </c>
      <c r="H41" s="245">
        <f>SUM(H32:H40)</f>
        <v>0</v>
      </c>
      <c r="I41" s="245">
        <f>SUM(I32:I40)</f>
        <v>-409839.81322486943</v>
      </c>
    </row>
    <row r="42" spans="2:9" x14ac:dyDescent="0.2">
      <c r="B42" s="153"/>
      <c r="C42" s="154" t="s">
        <v>58</v>
      </c>
      <c r="D42" s="245">
        <f>D30+D41</f>
        <v>-411502.66870396741</v>
      </c>
      <c r="E42" s="245">
        <f t="shared" ref="E42" si="9">E30+E41</f>
        <v>0</v>
      </c>
      <c r="F42" s="245">
        <f>F30+F41</f>
        <v>-411502.66870396741</v>
      </c>
      <c r="G42" s="245">
        <f>G30+G41</f>
        <v>-843324.39522409637</v>
      </c>
      <c r="H42" s="245">
        <f>H30+H41</f>
        <v>0</v>
      </c>
      <c r="I42" s="245">
        <f>I30+I41</f>
        <v>-843324.39522409637</v>
      </c>
    </row>
    <row r="43" spans="2:9" x14ac:dyDescent="0.2">
      <c r="B43" s="151"/>
      <c r="C43" s="154" t="s">
        <v>87</v>
      </c>
      <c r="D43" s="424">
        <f t="shared" ref="D43:I43" si="10">D20+D42</f>
        <v>2326833.4112960328</v>
      </c>
      <c r="E43" s="243">
        <f t="shared" si="10"/>
        <v>0</v>
      </c>
      <c r="F43" s="243">
        <f>F20+F42</f>
        <v>2326833.4112960328</v>
      </c>
      <c r="G43" s="243">
        <f>G20+G42</f>
        <v>1782292.2647759039</v>
      </c>
      <c r="H43" s="243">
        <f t="shared" si="10"/>
        <v>0</v>
      </c>
      <c r="I43" s="243">
        <f t="shared" si="10"/>
        <v>1782292.2647759039</v>
      </c>
    </row>
    <row r="52" spans="6:9" x14ac:dyDescent="0.2">
      <c r="F52" s="435"/>
      <c r="I52" s="435"/>
    </row>
    <row r="53" spans="6:9" x14ac:dyDescent="0.2">
      <c r="F53" s="440"/>
      <c r="I53" s="441"/>
    </row>
    <row r="54" spans="6:9" x14ac:dyDescent="0.2">
      <c r="F54" s="435"/>
      <c r="I54" s="435"/>
    </row>
    <row r="55" spans="6:9" x14ac:dyDescent="0.2">
      <c r="F55" s="435"/>
      <c r="I55" s="435"/>
    </row>
    <row r="56" spans="6:9" x14ac:dyDescent="0.2">
      <c r="F56" s="435"/>
      <c r="I56" s="435"/>
    </row>
  </sheetData>
  <mergeCells count="4">
    <mergeCell ref="B5:D5"/>
    <mergeCell ref="D7:F7"/>
    <mergeCell ref="G7:I7"/>
    <mergeCell ref="B1:D1"/>
  </mergeCells>
  <phoneticPr fontId="27" type="noConversion"/>
  <printOptions headings="1"/>
  <pageMargins left="0.23622047244094491" right="0.23622047244094491" top="0.74803149606299213" bottom="0.74803149606299213" header="0.31496062992125984" footer="0.31496062992125984"/>
  <pageSetup paperSize="9" scale="70" orientation="landscape" r:id="rId1"/>
  <headerFooter alignWithMargins="0">
    <oddFooter>&amp;A&amp;RPage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9999"/>
    <pageSetUpPr fitToPage="1"/>
  </sheetPr>
  <dimension ref="B1:I22"/>
  <sheetViews>
    <sheetView zoomScaleNormal="100" workbookViewId="0"/>
  </sheetViews>
  <sheetFormatPr defaultColWidth="9" defaultRowHeight="12.75" x14ac:dyDescent="0.2"/>
  <cols>
    <col min="1" max="1" width="11.75" style="13" customWidth="1"/>
    <col min="2" max="2" width="16.25" style="13" customWidth="1"/>
    <col min="3" max="3" width="43.25" style="13" customWidth="1"/>
    <col min="4" max="9" width="20.625" style="13" customWidth="1"/>
    <col min="10" max="16384" width="9" style="13"/>
  </cols>
  <sheetData>
    <row r="1" spans="2:9" ht="20.25" x14ac:dyDescent="0.3">
      <c r="B1" s="486" t="s">
        <v>125</v>
      </c>
      <c r="C1" s="486"/>
      <c r="D1" s="12"/>
      <c r="E1" s="12"/>
      <c r="F1" s="12"/>
      <c r="G1" s="12"/>
      <c r="H1" s="12"/>
      <c r="I1" s="12"/>
    </row>
    <row r="2" spans="2:9" ht="16.5" customHeight="1" x14ac:dyDescent="0.45">
      <c r="B2" s="39" t="str">
        <f>Tradingname</f>
        <v>Southern Cross Pipelines Australia Pty Limited</v>
      </c>
      <c r="C2" s="40"/>
      <c r="I2" s="36"/>
    </row>
    <row r="3" spans="2:9" ht="15" x14ac:dyDescent="0.25">
      <c r="B3" s="41" t="s">
        <v>157</v>
      </c>
      <c r="C3" s="42">
        <f>Yearending</f>
        <v>46203</v>
      </c>
    </row>
    <row r="4" spans="2:9" ht="12.75" customHeight="1" x14ac:dyDescent="0.3">
      <c r="B4" s="11"/>
      <c r="D4" s="34"/>
      <c r="G4" s="34"/>
    </row>
    <row r="5" spans="2:9" ht="15.75" x14ac:dyDescent="0.2">
      <c r="B5" s="482" t="s">
        <v>162</v>
      </c>
      <c r="C5" s="482"/>
      <c r="D5" s="482"/>
    </row>
    <row r="6" spans="2:9" x14ac:dyDescent="0.2">
      <c r="B6" s="15"/>
      <c r="C6" s="16"/>
      <c r="D6" s="17"/>
      <c r="E6" s="17"/>
      <c r="F6" s="17"/>
      <c r="G6" s="17"/>
      <c r="H6" s="17"/>
      <c r="I6" s="17"/>
    </row>
    <row r="7" spans="2:9" ht="21" customHeight="1" x14ac:dyDescent="0.2">
      <c r="B7" s="136"/>
      <c r="C7" s="136"/>
      <c r="D7" s="483" t="s">
        <v>201</v>
      </c>
      <c r="E7" s="484"/>
      <c r="F7" s="485"/>
      <c r="G7" s="483" t="s">
        <v>202</v>
      </c>
      <c r="H7" s="484"/>
      <c r="I7" s="485"/>
    </row>
    <row r="8" spans="2:9" ht="51" customHeight="1" x14ac:dyDescent="0.2">
      <c r="B8" s="135" t="s">
        <v>194</v>
      </c>
      <c r="C8" s="136" t="s">
        <v>17</v>
      </c>
      <c r="D8" s="147" t="s">
        <v>54</v>
      </c>
      <c r="E8" s="147" t="s">
        <v>55</v>
      </c>
      <c r="F8" s="147" t="s">
        <v>23</v>
      </c>
      <c r="G8" s="147" t="s">
        <v>54</v>
      </c>
      <c r="H8" s="147" t="s">
        <v>55</v>
      </c>
      <c r="I8" s="147" t="s">
        <v>23</v>
      </c>
    </row>
    <row r="9" spans="2:9" ht="15.75" customHeight="1" x14ac:dyDescent="0.2">
      <c r="B9" s="135"/>
      <c r="C9" s="136"/>
      <c r="D9" s="150" t="s">
        <v>159</v>
      </c>
      <c r="E9" s="150" t="s">
        <v>159</v>
      </c>
      <c r="F9" s="150" t="s">
        <v>159</v>
      </c>
      <c r="G9" s="150" t="s">
        <v>159</v>
      </c>
      <c r="H9" s="150" t="s">
        <v>159</v>
      </c>
      <c r="I9" s="150" t="s">
        <v>159</v>
      </c>
    </row>
    <row r="10" spans="2:9" x14ac:dyDescent="0.2">
      <c r="B10" s="163"/>
      <c r="C10" s="157" t="s">
        <v>125</v>
      </c>
      <c r="D10" s="158"/>
      <c r="E10" s="158"/>
      <c r="F10" s="158"/>
      <c r="G10" s="158"/>
      <c r="H10" s="158"/>
      <c r="I10" s="159"/>
    </row>
    <row r="11" spans="2:9" x14ac:dyDescent="0.2">
      <c r="B11" s="389" t="s">
        <v>561</v>
      </c>
      <c r="C11" s="152" t="s">
        <v>151</v>
      </c>
      <c r="D11" s="420">
        <v>2668678.11</v>
      </c>
      <c r="E11" s="244">
        <v>0</v>
      </c>
      <c r="F11" s="243">
        <f t="shared" ref="F11:F20" si="0">SUM(D11:E11)</f>
        <v>2668678.11</v>
      </c>
      <c r="G11" s="244">
        <v>2582805.58</v>
      </c>
      <c r="H11" s="244">
        <v>0</v>
      </c>
      <c r="I11" s="243">
        <f>SUM(G11:H11)</f>
        <v>2582805.58</v>
      </c>
    </row>
    <row r="12" spans="2:9" x14ac:dyDescent="0.2">
      <c r="B12" s="389" t="s">
        <v>561</v>
      </c>
      <c r="C12" s="152" t="s">
        <v>139</v>
      </c>
      <c r="D12" s="420">
        <v>69657.97</v>
      </c>
      <c r="E12" s="244">
        <v>0</v>
      </c>
      <c r="F12" s="243">
        <f t="shared" si="0"/>
        <v>69657.97</v>
      </c>
      <c r="G12" s="244">
        <v>42811.079999999994</v>
      </c>
      <c r="H12" s="244">
        <v>0</v>
      </c>
      <c r="I12" s="243">
        <f t="shared" ref="I12:I20" si="1">SUM(G12:H12)</f>
        <v>42811.079999999994</v>
      </c>
    </row>
    <row r="13" spans="2:9" x14ac:dyDescent="0.2">
      <c r="B13" s="160"/>
      <c r="C13" s="152" t="s">
        <v>73</v>
      </c>
      <c r="D13" s="420">
        <v>0</v>
      </c>
      <c r="E13" s="244">
        <v>0</v>
      </c>
      <c r="F13" s="243">
        <f t="shared" si="0"/>
        <v>0</v>
      </c>
      <c r="G13" s="244">
        <v>0</v>
      </c>
      <c r="H13" s="244">
        <v>0</v>
      </c>
      <c r="I13" s="243">
        <f t="shared" si="1"/>
        <v>0</v>
      </c>
    </row>
    <row r="14" spans="2:9" x14ac:dyDescent="0.2">
      <c r="B14" s="160"/>
      <c r="C14" s="152" t="s">
        <v>205</v>
      </c>
      <c r="D14" s="420">
        <v>0</v>
      </c>
      <c r="E14" s="244">
        <v>0</v>
      </c>
      <c r="F14" s="243">
        <f t="shared" si="0"/>
        <v>0</v>
      </c>
      <c r="G14" s="244">
        <v>0</v>
      </c>
      <c r="H14" s="244">
        <v>0</v>
      </c>
      <c r="I14" s="243">
        <f t="shared" si="1"/>
        <v>0</v>
      </c>
    </row>
    <row r="15" spans="2:9" ht="25.5" x14ac:dyDescent="0.2">
      <c r="B15" s="160"/>
      <c r="C15" s="161" t="s">
        <v>206</v>
      </c>
      <c r="D15" s="420">
        <v>0</v>
      </c>
      <c r="E15" s="244">
        <v>0</v>
      </c>
      <c r="F15" s="243">
        <f t="shared" si="0"/>
        <v>0</v>
      </c>
      <c r="G15" s="244">
        <v>0</v>
      </c>
      <c r="H15" s="244">
        <v>0</v>
      </c>
      <c r="I15" s="243">
        <f t="shared" si="1"/>
        <v>0</v>
      </c>
    </row>
    <row r="16" spans="2:9" x14ac:dyDescent="0.2">
      <c r="B16" s="160"/>
      <c r="C16" s="315" t="s">
        <v>355</v>
      </c>
      <c r="D16" s="420">
        <v>0</v>
      </c>
      <c r="E16" s="244">
        <v>0</v>
      </c>
      <c r="F16" s="243">
        <f t="shared" si="0"/>
        <v>0</v>
      </c>
      <c r="G16" s="244">
        <v>0</v>
      </c>
      <c r="H16" s="244">
        <v>0</v>
      </c>
      <c r="I16" s="243">
        <f t="shared" si="1"/>
        <v>0</v>
      </c>
    </row>
    <row r="17" spans="2:9" x14ac:dyDescent="0.2">
      <c r="B17" s="160"/>
      <c r="C17" s="315" t="s">
        <v>356</v>
      </c>
      <c r="D17" s="420">
        <v>0</v>
      </c>
      <c r="E17" s="244">
        <v>0</v>
      </c>
      <c r="F17" s="243">
        <f t="shared" si="0"/>
        <v>0</v>
      </c>
      <c r="G17" s="244">
        <v>0</v>
      </c>
      <c r="H17" s="244">
        <v>0</v>
      </c>
      <c r="I17" s="243">
        <f t="shared" si="1"/>
        <v>0</v>
      </c>
    </row>
    <row r="18" spans="2:9" x14ac:dyDescent="0.2">
      <c r="B18" s="160"/>
      <c r="C18" s="152" t="s">
        <v>74</v>
      </c>
      <c r="D18" s="420">
        <v>0</v>
      </c>
      <c r="E18" s="244">
        <v>0</v>
      </c>
      <c r="F18" s="243">
        <f t="shared" si="0"/>
        <v>0</v>
      </c>
      <c r="G18" s="244">
        <v>0</v>
      </c>
      <c r="H18" s="244">
        <v>0</v>
      </c>
      <c r="I18" s="243">
        <f t="shared" si="1"/>
        <v>0</v>
      </c>
    </row>
    <row r="19" spans="2:9" x14ac:dyDescent="0.2">
      <c r="B19" s="160"/>
      <c r="C19" s="152" t="s">
        <v>75</v>
      </c>
      <c r="D19" s="420">
        <v>0</v>
      </c>
      <c r="E19" s="244">
        <v>0</v>
      </c>
      <c r="F19" s="243">
        <f t="shared" si="0"/>
        <v>0</v>
      </c>
      <c r="G19" s="244">
        <v>0</v>
      </c>
      <c r="H19" s="244">
        <v>0</v>
      </c>
      <c r="I19" s="243">
        <f t="shared" si="1"/>
        <v>0</v>
      </c>
    </row>
    <row r="20" spans="2:9" x14ac:dyDescent="0.2">
      <c r="B20" s="389" t="s">
        <v>561</v>
      </c>
      <c r="C20" s="315" t="s">
        <v>357</v>
      </c>
      <c r="D20" s="420">
        <v>0</v>
      </c>
      <c r="E20" s="244">
        <v>0</v>
      </c>
      <c r="F20" s="243">
        <f t="shared" si="0"/>
        <v>0</v>
      </c>
      <c r="G20" s="244">
        <v>0</v>
      </c>
      <c r="H20" s="244">
        <v>0</v>
      </c>
      <c r="I20" s="243">
        <f t="shared" si="1"/>
        <v>0</v>
      </c>
    </row>
    <row r="21" spans="2:9" x14ac:dyDescent="0.2">
      <c r="B21" s="162"/>
      <c r="C21" s="342" t="s">
        <v>115</v>
      </c>
      <c r="D21" s="245">
        <f t="shared" ref="D21:I21" si="2">SUM(D11:D20)</f>
        <v>2738336.08</v>
      </c>
      <c r="E21" s="245">
        <f t="shared" si="2"/>
        <v>0</v>
      </c>
      <c r="F21" s="245">
        <f t="shared" si="2"/>
        <v>2738336.08</v>
      </c>
      <c r="G21" s="245">
        <f>SUM(G11:G20)</f>
        <v>2625616.66</v>
      </c>
      <c r="H21" s="245">
        <f t="shared" si="2"/>
        <v>0</v>
      </c>
      <c r="I21" s="245">
        <f t="shared" si="2"/>
        <v>2625616.66</v>
      </c>
    </row>
    <row r="22" spans="2:9" x14ac:dyDescent="0.2">
      <c r="B22" s="34"/>
    </row>
  </sheetData>
  <mergeCells count="4">
    <mergeCell ref="B1:C1"/>
    <mergeCell ref="B5:D5"/>
    <mergeCell ref="D7:F7"/>
    <mergeCell ref="G7:I7"/>
  </mergeCells>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9999"/>
    <pageSetUpPr fitToPage="1"/>
  </sheetPr>
  <dimension ref="B1:J27"/>
  <sheetViews>
    <sheetView zoomScaleNormal="100" workbookViewId="0"/>
  </sheetViews>
  <sheetFormatPr defaultColWidth="9" defaultRowHeight="12.75" x14ac:dyDescent="0.2"/>
  <cols>
    <col min="1" max="1" width="11.75" style="13" customWidth="1"/>
    <col min="2" max="2" width="37.5" style="13" customWidth="1"/>
    <col min="3" max="3" width="42.625" style="13" customWidth="1"/>
    <col min="4" max="5" width="27.125" style="13" customWidth="1"/>
    <col min="6" max="6" width="5.625" style="13" customWidth="1"/>
    <col min="7" max="7" width="6.625" style="13" customWidth="1"/>
    <col min="8" max="10" width="19.625" style="13" customWidth="1"/>
    <col min="11" max="11" width="18.125" style="13" customWidth="1"/>
    <col min="12" max="16384" width="9" style="13"/>
  </cols>
  <sheetData>
    <row r="1" spans="2:10" ht="20.25" x14ac:dyDescent="0.3">
      <c r="B1" s="14" t="s">
        <v>172</v>
      </c>
      <c r="C1" s="12"/>
      <c r="D1" s="12"/>
      <c r="E1" s="12"/>
      <c r="F1" s="12"/>
      <c r="G1" s="12"/>
      <c r="H1" s="12"/>
      <c r="I1" s="12"/>
      <c r="J1" s="12"/>
    </row>
    <row r="2" spans="2:10" ht="15.75" customHeight="1" x14ac:dyDescent="0.25">
      <c r="B2" s="39" t="str">
        <f>Tradingname</f>
        <v>Southern Cross Pipelines Australia Pty Limited</v>
      </c>
      <c r="C2" s="40"/>
    </row>
    <row r="3" spans="2:10" ht="18.75" customHeight="1" x14ac:dyDescent="0.45">
      <c r="B3" s="41" t="s">
        <v>157</v>
      </c>
      <c r="C3" s="42">
        <f>Yearending</f>
        <v>46203</v>
      </c>
      <c r="F3" s="36"/>
    </row>
    <row r="4" spans="2:10" ht="20.25" x14ac:dyDescent="0.3">
      <c r="B4" s="11"/>
    </row>
    <row r="5" spans="2:10" ht="15.75" x14ac:dyDescent="0.25">
      <c r="B5" s="22" t="s">
        <v>163</v>
      </c>
    </row>
    <row r="6" spans="2:10" x14ac:dyDescent="0.2">
      <c r="B6" s="15"/>
      <c r="C6" s="18"/>
      <c r="D6" s="18"/>
      <c r="E6" s="18"/>
      <c r="F6" s="18"/>
      <c r="G6" s="19"/>
      <c r="H6" s="23"/>
      <c r="I6" s="20"/>
      <c r="J6" s="20"/>
    </row>
    <row r="7" spans="2:10" ht="39" customHeight="1" x14ac:dyDescent="0.2">
      <c r="B7" s="164" t="s">
        <v>17</v>
      </c>
      <c r="C7" s="147" t="s">
        <v>54</v>
      </c>
      <c r="D7" s="147" t="s">
        <v>55</v>
      </c>
      <c r="E7" s="147" t="s">
        <v>23</v>
      </c>
    </row>
    <row r="8" spans="2:10" ht="13.5" customHeight="1" x14ac:dyDescent="0.2">
      <c r="B8" s="135"/>
      <c r="C8" s="150" t="s">
        <v>159</v>
      </c>
      <c r="D8" s="150" t="s">
        <v>159</v>
      </c>
      <c r="E8" s="150" t="s">
        <v>159</v>
      </c>
    </row>
    <row r="9" spans="2:10" ht="13.5" customHeight="1" x14ac:dyDescent="0.2">
      <c r="B9" s="387" t="s">
        <v>560</v>
      </c>
      <c r="C9" s="248">
        <v>0</v>
      </c>
      <c r="D9" s="249"/>
      <c r="E9" s="245">
        <f t="shared" ref="E9:E14" si="0">SUM(C9:D9)</f>
        <v>0</v>
      </c>
    </row>
    <row r="10" spans="2:10" ht="13.5" customHeight="1" x14ac:dyDescent="0.2">
      <c r="B10" s="217"/>
      <c r="C10" s="248"/>
      <c r="D10" s="249"/>
      <c r="E10" s="245">
        <f t="shared" si="0"/>
        <v>0</v>
      </c>
    </row>
    <row r="11" spans="2:10" ht="13.5" customHeight="1" x14ac:dyDescent="0.2">
      <c r="B11" s="217"/>
      <c r="C11" s="248"/>
      <c r="D11" s="249"/>
      <c r="E11" s="245">
        <f t="shared" si="0"/>
        <v>0</v>
      </c>
    </row>
    <row r="12" spans="2:10" ht="13.5" customHeight="1" x14ac:dyDescent="0.2">
      <c r="B12" s="217"/>
      <c r="C12" s="248"/>
      <c r="D12" s="249"/>
      <c r="E12" s="245">
        <f t="shared" si="0"/>
        <v>0</v>
      </c>
    </row>
    <row r="13" spans="2:10" ht="13.5" customHeight="1" x14ac:dyDescent="0.2">
      <c r="B13" s="217"/>
      <c r="C13" s="248"/>
      <c r="D13" s="249"/>
      <c r="E13" s="245">
        <f t="shared" si="0"/>
        <v>0</v>
      </c>
    </row>
    <row r="14" spans="2:10" ht="13.5" customHeight="1" x14ac:dyDescent="0.2">
      <c r="B14" s="217"/>
      <c r="C14" s="248"/>
      <c r="D14" s="249"/>
      <c r="E14" s="245">
        <f t="shared" si="0"/>
        <v>0</v>
      </c>
    </row>
    <row r="15" spans="2:10" x14ac:dyDescent="0.2">
      <c r="B15" s="165" t="s">
        <v>23</v>
      </c>
      <c r="C15" s="245">
        <f>SUM(C9:C14)</f>
        <v>0</v>
      </c>
      <c r="D15" s="245">
        <f>SUM(D9:D14)</f>
        <v>0</v>
      </c>
      <c r="E15" s="245">
        <f>SUM(E9:E14)</f>
        <v>0</v>
      </c>
    </row>
    <row r="17" spans="2:6" ht="15.75" x14ac:dyDescent="0.25">
      <c r="B17" s="22" t="s">
        <v>164</v>
      </c>
    </row>
    <row r="18" spans="2:6" ht="19.5" customHeight="1" x14ac:dyDescent="0.2">
      <c r="B18" s="15"/>
      <c r="C18" s="18"/>
      <c r="D18" s="18"/>
      <c r="E18" s="18"/>
      <c r="F18" s="18"/>
    </row>
    <row r="19" spans="2:6" x14ac:dyDescent="0.2">
      <c r="B19" s="135" t="s">
        <v>121</v>
      </c>
      <c r="C19" s="166" t="s">
        <v>17</v>
      </c>
      <c r="D19" s="147" t="s">
        <v>23</v>
      </c>
    </row>
    <row r="20" spans="2:6" x14ac:dyDescent="0.2">
      <c r="B20" s="135"/>
      <c r="C20" s="150"/>
      <c r="D20" s="150" t="s">
        <v>159</v>
      </c>
    </row>
    <row r="21" spans="2:6" x14ac:dyDescent="0.2">
      <c r="B21" s="348"/>
      <c r="C21" s="349"/>
      <c r="D21" s="350"/>
    </row>
    <row r="22" spans="2:6" x14ac:dyDescent="0.2">
      <c r="B22" s="348"/>
      <c r="C22" s="349"/>
      <c r="D22" s="350"/>
    </row>
    <row r="23" spans="2:6" x14ac:dyDescent="0.2">
      <c r="B23" s="348"/>
      <c r="C23" s="349"/>
      <c r="D23" s="350"/>
    </row>
    <row r="24" spans="2:6" x14ac:dyDescent="0.2">
      <c r="B24" s="348"/>
      <c r="C24" s="349"/>
      <c r="D24" s="350"/>
    </row>
    <row r="25" spans="2:6" x14ac:dyDescent="0.2">
      <c r="B25" s="348"/>
      <c r="C25" s="349"/>
      <c r="D25" s="350"/>
    </row>
    <row r="26" spans="2:6" x14ac:dyDescent="0.2">
      <c r="B26" s="348"/>
      <c r="C26" s="349"/>
      <c r="D26" s="350"/>
    </row>
    <row r="27" spans="2:6" x14ac:dyDescent="0.2">
      <c r="B27" s="487" t="s">
        <v>120</v>
      </c>
      <c r="C27" s="488"/>
      <c r="D27" s="245">
        <f>SUM(D21:D26)</f>
        <v>0</v>
      </c>
    </row>
  </sheetData>
  <mergeCells count="1">
    <mergeCell ref="B27:C27"/>
  </mergeCells>
  <pageMargins left="0.23622047244094491" right="0.23622047244094491" top="0.74803149606299213" bottom="0.74803149606299213" header="0.31496062992125984" footer="0.31496062992125984"/>
  <pageSetup paperSize="9" scale="98" orientation="landscape" r:id="rId1"/>
  <headerFooter alignWithMargins="0">
    <oddFooter>&amp;A&amp;RPage &amp;P</oddFooter>
  </headerFooter>
  <colBreaks count="1" manualBreakCount="1">
    <brk id="7" max="22"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pageSetUpPr fitToPage="1"/>
  </sheetPr>
  <dimension ref="B1:H36"/>
  <sheetViews>
    <sheetView zoomScaleNormal="100" workbookViewId="0"/>
  </sheetViews>
  <sheetFormatPr defaultColWidth="9" defaultRowHeight="12.75" x14ac:dyDescent="0.2"/>
  <cols>
    <col min="1" max="1" width="12.25" style="24" customWidth="1"/>
    <col min="2" max="2" width="18.5" style="24" customWidth="1"/>
    <col min="3" max="3" width="42.125" style="24" customWidth="1"/>
    <col min="4" max="4" width="26.625" style="24" customWidth="1"/>
    <col min="5" max="5" width="22.5" style="24" customWidth="1"/>
    <col min="6" max="6" width="20.5" style="24" customWidth="1"/>
    <col min="7" max="8" width="22.5" style="24" customWidth="1"/>
    <col min="9" max="9" width="9.25" style="24" customWidth="1"/>
    <col min="10" max="10" width="25" style="24" customWidth="1"/>
    <col min="11" max="16384" width="9" style="24"/>
  </cols>
  <sheetData>
    <row r="1" spans="2:8" ht="20.25" x14ac:dyDescent="0.3">
      <c r="B1" s="489" t="s">
        <v>167</v>
      </c>
      <c r="C1" s="489"/>
      <c r="D1" s="12"/>
      <c r="E1" s="12"/>
      <c r="F1" s="12"/>
      <c r="G1" s="12"/>
      <c r="H1" s="12"/>
    </row>
    <row r="2" spans="2:8" ht="17.25" customHeight="1" x14ac:dyDescent="0.3">
      <c r="B2" s="39" t="str">
        <f>Tradingname</f>
        <v>Southern Cross Pipelines Australia Pty Limited</v>
      </c>
      <c r="C2" s="40"/>
      <c r="D2" s="25"/>
      <c r="E2" s="490" t="s">
        <v>367</v>
      </c>
      <c r="F2" s="490"/>
      <c r="G2" s="490"/>
      <c r="H2" s="25"/>
    </row>
    <row r="3" spans="2:8" ht="17.25" customHeight="1" x14ac:dyDescent="0.25">
      <c r="B3" s="41" t="s">
        <v>157</v>
      </c>
      <c r="C3" s="42">
        <f>Yearending</f>
        <v>46203</v>
      </c>
      <c r="E3" s="490"/>
      <c r="F3" s="490"/>
      <c r="G3" s="490"/>
    </row>
    <row r="4" spans="2:8" ht="14.25" customHeight="1" x14ac:dyDescent="0.3">
      <c r="B4" s="11"/>
      <c r="E4" s="490"/>
      <c r="F4" s="490"/>
      <c r="G4" s="490"/>
    </row>
    <row r="5" spans="2:8" ht="15.75" x14ac:dyDescent="0.25">
      <c r="B5" s="28" t="s">
        <v>168</v>
      </c>
      <c r="C5" s="26"/>
      <c r="D5" s="26"/>
      <c r="E5" s="26"/>
      <c r="F5" s="27"/>
      <c r="G5" s="26"/>
      <c r="H5" s="26"/>
    </row>
    <row r="6" spans="2:8" ht="15.75" x14ac:dyDescent="0.25">
      <c r="B6" s="28"/>
      <c r="C6" s="26"/>
      <c r="D6" s="26"/>
      <c r="E6" s="26"/>
      <c r="F6" s="27"/>
      <c r="G6" s="26"/>
      <c r="H6" s="26"/>
    </row>
    <row r="7" spans="2:8" ht="40.5" customHeight="1" x14ac:dyDescent="0.2">
      <c r="B7" s="167" t="s">
        <v>194</v>
      </c>
      <c r="C7" s="167" t="s">
        <v>165</v>
      </c>
      <c r="D7" s="168" t="s">
        <v>188</v>
      </c>
      <c r="E7" s="168" t="s">
        <v>190</v>
      </c>
      <c r="F7" s="168" t="s">
        <v>66</v>
      </c>
      <c r="G7" s="168" t="s">
        <v>81</v>
      </c>
      <c r="H7" s="168" t="s">
        <v>82</v>
      </c>
    </row>
    <row r="8" spans="2:8" x14ac:dyDescent="0.2">
      <c r="B8" s="169"/>
      <c r="C8" s="167" t="s">
        <v>166</v>
      </c>
      <c r="D8" s="170" t="s">
        <v>159</v>
      </c>
      <c r="E8" s="170" t="s">
        <v>159</v>
      </c>
      <c r="F8" s="170"/>
      <c r="G8" s="170" t="s">
        <v>159</v>
      </c>
      <c r="H8" s="170" t="s">
        <v>159</v>
      </c>
    </row>
    <row r="9" spans="2:8" x14ac:dyDescent="0.2">
      <c r="B9" s="171"/>
      <c r="C9" s="171"/>
      <c r="D9" s="274"/>
      <c r="E9" s="274"/>
      <c r="F9" s="172"/>
      <c r="G9" s="243">
        <f>D9*F9</f>
        <v>0</v>
      </c>
      <c r="H9" s="243">
        <f>E9*F9</f>
        <v>0</v>
      </c>
    </row>
    <row r="10" spans="2:8" x14ac:dyDescent="0.2">
      <c r="B10" s="171"/>
      <c r="C10" s="171"/>
      <c r="D10" s="274"/>
      <c r="E10" s="274"/>
      <c r="F10" s="172"/>
      <c r="G10" s="243">
        <f>D10*F10</f>
        <v>0</v>
      </c>
      <c r="H10" s="243">
        <f t="shared" ref="H10:H35" si="0">E10*F10</f>
        <v>0</v>
      </c>
    </row>
    <row r="11" spans="2:8" x14ac:dyDescent="0.2">
      <c r="B11" s="171"/>
      <c r="C11" s="171"/>
      <c r="D11" s="274"/>
      <c r="E11" s="274"/>
      <c r="F11" s="172"/>
      <c r="G11" s="243">
        <f t="shared" ref="G11:G35" si="1">D11*F11</f>
        <v>0</v>
      </c>
      <c r="H11" s="243">
        <f t="shared" si="0"/>
        <v>0</v>
      </c>
    </row>
    <row r="12" spans="2:8" x14ac:dyDescent="0.2">
      <c r="B12" s="171"/>
      <c r="C12" s="171"/>
      <c r="D12" s="274"/>
      <c r="E12" s="274"/>
      <c r="F12" s="172"/>
      <c r="G12" s="243">
        <f t="shared" si="1"/>
        <v>0</v>
      </c>
      <c r="H12" s="243">
        <f t="shared" si="0"/>
        <v>0</v>
      </c>
    </row>
    <row r="13" spans="2:8" x14ac:dyDescent="0.2">
      <c r="B13" s="171"/>
      <c r="C13" s="171"/>
      <c r="D13" s="274"/>
      <c r="E13" s="274"/>
      <c r="F13" s="172"/>
      <c r="G13" s="243">
        <f t="shared" si="1"/>
        <v>0</v>
      </c>
      <c r="H13" s="243">
        <f t="shared" si="0"/>
        <v>0</v>
      </c>
    </row>
    <row r="14" spans="2:8" x14ac:dyDescent="0.2">
      <c r="B14" s="171"/>
      <c r="C14" s="171"/>
      <c r="D14" s="274"/>
      <c r="E14" s="274"/>
      <c r="F14" s="172"/>
      <c r="G14" s="243">
        <f t="shared" si="1"/>
        <v>0</v>
      </c>
      <c r="H14" s="243">
        <f t="shared" si="0"/>
        <v>0</v>
      </c>
    </row>
    <row r="15" spans="2:8" x14ac:dyDescent="0.2">
      <c r="B15" s="171"/>
      <c r="C15" s="171"/>
      <c r="D15" s="274"/>
      <c r="E15" s="274"/>
      <c r="F15" s="172"/>
      <c r="G15" s="243">
        <f t="shared" si="1"/>
        <v>0</v>
      </c>
      <c r="H15" s="243">
        <f t="shared" si="0"/>
        <v>0</v>
      </c>
    </row>
    <row r="16" spans="2:8" x14ac:dyDescent="0.2">
      <c r="B16" s="171"/>
      <c r="C16" s="171"/>
      <c r="D16" s="274"/>
      <c r="E16" s="274"/>
      <c r="F16" s="172"/>
      <c r="G16" s="243">
        <f t="shared" si="1"/>
        <v>0</v>
      </c>
      <c r="H16" s="243">
        <f t="shared" si="0"/>
        <v>0</v>
      </c>
    </row>
    <row r="17" spans="2:8" x14ac:dyDescent="0.2">
      <c r="B17" s="171"/>
      <c r="C17" s="171"/>
      <c r="D17" s="274"/>
      <c r="E17" s="274"/>
      <c r="F17" s="172"/>
      <c r="G17" s="243">
        <f t="shared" si="1"/>
        <v>0</v>
      </c>
      <c r="H17" s="243">
        <f t="shared" si="0"/>
        <v>0</v>
      </c>
    </row>
    <row r="18" spans="2:8" x14ac:dyDescent="0.2">
      <c r="B18" s="171"/>
      <c r="C18" s="171"/>
      <c r="D18" s="274"/>
      <c r="E18" s="274"/>
      <c r="F18" s="172"/>
      <c r="G18" s="243">
        <f t="shared" si="1"/>
        <v>0</v>
      </c>
      <c r="H18" s="243">
        <f t="shared" si="0"/>
        <v>0</v>
      </c>
    </row>
    <row r="19" spans="2:8" x14ac:dyDescent="0.2">
      <c r="B19" s="171"/>
      <c r="C19" s="171"/>
      <c r="D19" s="274"/>
      <c r="E19" s="274"/>
      <c r="F19" s="172"/>
      <c r="G19" s="243">
        <f t="shared" si="1"/>
        <v>0</v>
      </c>
      <c r="H19" s="243">
        <f t="shared" si="0"/>
        <v>0</v>
      </c>
    </row>
    <row r="20" spans="2:8" x14ac:dyDescent="0.2">
      <c r="B20" s="171"/>
      <c r="C20" s="171"/>
      <c r="D20" s="274"/>
      <c r="E20" s="274"/>
      <c r="F20" s="172"/>
      <c r="G20" s="243">
        <f t="shared" si="1"/>
        <v>0</v>
      </c>
      <c r="H20" s="243">
        <f t="shared" si="0"/>
        <v>0</v>
      </c>
    </row>
    <row r="21" spans="2:8" x14ac:dyDescent="0.2">
      <c r="B21" s="171"/>
      <c r="C21" s="171"/>
      <c r="D21" s="274"/>
      <c r="E21" s="274"/>
      <c r="F21" s="172"/>
      <c r="G21" s="243">
        <f t="shared" si="1"/>
        <v>0</v>
      </c>
      <c r="H21" s="243">
        <f t="shared" si="0"/>
        <v>0</v>
      </c>
    </row>
    <row r="22" spans="2:8" x14ac:dyDescent="0.2">
      <c r="B22" s="171"/>
      <c r="C22" s="171"/>
      <c r="D22" s="274"/>
      <c r="E22" s="274"/>
      <c r="F22" s="172"/>
      <c r="G22" s="243">
        <f t="shared" si="1"/>
        <v>0</v>
      </c>
      <c r="H22" s="243">
        <f t="shared" si="0"/>
        <v>0</v>
      </c>
    </row>
    <row r="23" spans="2:8" x14ac:dyDescent="0.2">
      <c r="B23" s="171"/>
      <c r="C23" s="171"/>
      <c r="D23" s="274"/>
      <c r="E23" s="274"/>
      <c r="F23" s="172"/>
      <c r="G23" s="243">
        <f t="shared" si="1"/>
        <v>0</v>
      </c>
      <c r="H23" s="243">
        <f t="shared" si="0"/>
        <v>0</v>
      </c>
    </row>
    <row r="24" spans="2:8" x14ac:dyDescent="0.2">
      <c r="B24" s="171"/>
      <c r="C24" s="171"/>
      <c r="D24" s="274"/>
      <c r="E24" s="274"/>
      <c r="F24" s="172"/>
      <c r="G24" s="243">
        <f t="shared" si="1"/>
        <v>0</v>
      </c>
      <c r="H24" s="243">
        <f t="shared" si="0"/>
        <v>0</v>
      </c>
    </row>
    <row r="25" spans="2:8" x14ac:dyDescent="0.2">
      <c r="B25" s="171"/>
      <c r="C25" s="171"/>
      <c r="D25" s="274"/>
      <c r="E25" s="274"/>
      <c r="F25" s="172"/>
      <c r="G25" s="243">
        <f t="shared" si="1"/>
        <v>0</v>
      </c>
      <c r="H25" s="243">
        <f t="shared" si="0"/>
        <v>0</v>
      </c>
    </row>
    <row r="26" spans="2:8" x14ac:dyDescent="0.2">
      <c r="B26" s="171"/>
      <c r="C26" s="171"/>
      <c r="D26" s="274"/>
      <c r="E26" s="274"/>
      <c r="F26" s="172"/>
      <c r="G26" s="243">
        <f t="shared" si="1"/>
        <v>0</v>
      </c>
      <c r="H26" s="243">
        <f t="shared" si="0"/>
        <v>0</v>
      </c>
    </row>
    <row r="27" spans="2:8" x14ac:dyDescent="0.2">
      <c r="B27" s="171"/>
      <c r="C27" s="171"/>
      <c r="D27" s="274"/>
      <c r="E27" s="274"/>
      <c r="F27" s="172"/>
      <c r="G27" s="243">
        <f t="shared" si="1"/>
        <v>0</v>
      </c>
      <c r="H27" s="243">
        <f t="shared" si="0"/>
        <v>0</v>
      </c>
    </row>
    <row r="28" spans="2:8" x14ac:dyDescent="0.2">
      <c r="B28" s="171"/>
      <c r="C28" s="171"/>
      <c r="D28" s="274"/>
      <c r="E28" s="274"/>
      <c r="F28" s="172"/>
      <c r="G28" s="243">
        <f t="shared" si="1"/>
        <v>0</v>
      </c>
      <c r="H28" s="243">
        <f t="shared" si="0"/>
        <v>0</v>
      </c>
    </row>
    <row r="29" spans="2:8" x14ac:dyDescent="0.2">
      <c r="B29" s="171"/>
      <c r="C29" s="171"/>
      <c r="D29" s="274"/>
      <c r="E29" s="274"/>
      <c r="F29" s="172"/>
      <c r="G29" s="243">
        <f t="shared" si="1"/>
        <v>0</v>
      </c>
      <c r="H29" s="243">
        <f t="shared" si="0"/>
        <v>0</v>
      </c>
    </row>
    <row r="30" spans="2:8" x14ac:dyDescent="0.2">
      <c r="B30" s="171"/>
      <c r="C30" s="171"/>
      <c r="D30" s="274"/>
      <c r="E30" s="274"/>
      <c r="F30" s="172"/>
      <c r="G30" s="243">
        <f t="shared" si="1"/>
        <v>0</v>
      </c>
      <c r="H30" s="243">
        <f>E30*F30</f>
        <v>0</v>
      </c>
    </row>
    <row r="31" spans="2:8" x14ac:dyDescent="0.2">
      <c r="B31" s="171"/>
      <c r="C31" s="171"/>
      <c r="D31" s="274"/>
      <c r="E31" s="274"/>
      <c r="F31" s="172"/>
      <c r="G31" s="243">
        <f t="shared" si="1"/>
        <v>0</v>
      </c>
      <c r="H31" s="243">
        <f t="shared" si="0"/>
        <v>0</v>
      </c>
    </row>
    <row r="32" spans="2:8" x14ac:dyDescent="0.2">
      <c r="B32" s="171"/>
      <c r="C32" s="171"/>
      <c r="D32" s="274"/>
      <c r="E32" s="274"/>
      <c r="F32" s="172"/>
      <c r="G32" s="243">
        <f t="shared" si="1"/>
        <v>0</v>
      </c>
      <c r="H32" s="243">
        <f t="shared" si="0"/>
        <v>0</v>
      </c>
    </row>
    <row r="33" spans="2:8" x14ac:dyDescent="0.2">
      <c r="B33" s="171"/>
      <c r="C33" s="171"/>
      <c r="D33" s="274"/>
      <c r="E33" s="274"/>
      <c r="F33" s="172"/>
      <c r="G33" s="243">
        <f t="shared" si="1"/>
        <v>0</v>
      </c>
      <c r="H33" s="243">
        <f t="shared" si="0"/>
        <v>0</v>
      </c>
    </row>
    <row r="34" spans="2:8" x14ac:dyDescent="0.2">
      <c r="B34" s="171"/>
      <c r="C34" s="171"/>
      <c r="D34" s="274"/>
      <c r="E34" s="274"/>
      <c r="F34" s="172"/>
      <c r="G34" s="243">
        <f t="shared" si="1"/>
        <v>0</v>
      </c>
      <c r="H34" s="243">
        <f t="shared" si="0"/>
        <v>0</v>
      </c>
    </row>
    <row r="35" spans="2:8" x14ac:dyDescent="0.2">
      <c r="B35" s="171"/>
      <c r="C35" s="171"/>
      <c r="D35" s="274"/>
      <c r="E35" s="274"/>
      <c r="F35" s="172"/>
      <c r="G35" s="243">
        <f t="shared" si="1"/>
        <v>0</v>
      </c>
      <c r="H35" s="243">
        <f t="shared" si="0"/>
        <v>0</v>
      </c>
    </row>
    <row r="36" spans="2:8" x14ac:dyDescent="0.2">
      <c r="B36" s="169"/>
      <c r="C36" s="165" t="s">
        <v>23</v>
      </c>
      <c r="D36" s="243">
        <f>SUM(D9:D35)</f>
        <v>0</v>
      </c>
      <c r="E36" s="243">
        <f>SUM(E9:E35)</f>
        <v>0</v>
      </c>
      <c r="F36" s="173"/>
      <c r="G36" s="243">
        <f>SUM(G9:G35)</f>
        <v>0</v>
      </c>
      <c r="H36" s="243">
        <f>SUM(H9:H35)</f>
        <v>0</v>
      </c>
    </row>
  </sheetData>
  <mergeCells count="2">
    <mergeCell ref="B1:C1"/>
    <mergeCell ref="E2:G4"/>
  </mergeCells>
  <pageMargins left="0.23622047244094491" right="0.23622047244094491" top="0.74803149606299213" bottom="0.74803149606299213" header="0.31496062992125984" footer="0.31496062992125984"/>
  <pageSetup paperSize="9" scale="75" orientation="landscape" r:id="rId1"/>
  <headerFooter alignWithMargins="0">
    <oddFooter>&amp;A&amp;RPage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pageSetUpPr fitToPage="1"/>
  </sheetPr>
  <dimension ref="B1:K36"/>
  <sheetViews>
    <sheetView zoomScaleNormal="100" workbookViewId="0"/>
  </sheetViews>
  <sheetFormatPr defaultColWidth="9" defaultRowHeight="12.75" x14ac:dyDescent="0.2"/>
  <cols>
    <col min="1" max="1" width="11.125" style="24" customWidth="1"/>
    <col min="2" max="2" width="20.75" style="24" customWidth="1"/>
    <col min="3" max="3" width="29.75" style="24" customWidth="1"/>
    <col min="4" max="4" width="26.625" style="24" customWidth="1"/>
    <col min="5" max="5" width="23.5" style="24" customWidth="1"/>
    <col min="6" max="6" width="22.5" style="24" customWidth="1"/>
    <col min="7" max="7" width="20.5" style="24" customWidth="1"/>
    <col min="8" max="9" width="22.5" style="24" customWidth="1"/>
    <col min="10" max="10" width="9.25" style="24" customWidth="1"/>
    <col min="11" max="11" width="25" style="24" customWidth="1"/>
    <col min="12" max="16384" width="9" style="24"/>
  </cols>
  <sheetData>
    <row r="1" spans="2:11" ht="20.25" x14ac:dyDescent="0.3">
      <c r="B1" s="489" t="s">
        <v>140</v>
      </c>
      <c r="C1" s="489"/>
      <c r="D1" s="12"/>
      <c r="E1" s="12"/>
      <c r="F1" s="12"/>
      <c r="G1" s="12"/>
      <c r="H1" s="12"/>
      <c r="I1" s="12"/>
    </row>
    <row r="2" spans="2:11" ht="16.5" customHeight="1" x14ac:dyDescent="0.3">
      <c r="B2" s="39" t="str">
        <f>Tradingname</f>
        <v>Southern Cross Pipelines Australia Pty Limited</v>
      </c>
      <c r="C2" s="40"/>
      <c r="D2" s="25"/>
      <c r="E2" s="25"/>
      <c r="F2" s="490" t="s">
        <v>367</v>
      </c>
      <c r="G2" s="490"/>
      <c r="H2" s="490"/>
      <c r="I2" s="25"/>
    </row>
    <row r="3" spans="2:11" ht="15" x14ac:dyDescent="0.25">
      <c r="B3" s="41" t="s">
        <v>157</v>
      </c>
      <c r="C3" s="42">
        <f>Yearending</f>
        <v>46203</v>
      </c>
      <c r="F3" s="490"/>
      <c r="G3" s="490"/>
      <c r="H3" s="490"/>
    </row>
    <row r="4" spans="2:11" ht="20.25" x14ac:dyDescent="0.3">
      <c r="B4" s="11"/>
      <c r="E4" s="43"/>
      <c r="F4" s="490"/>
      <c r="G4" s="490"/>
      <c r="H4" s="490"/>
    </row>
    <row r="5" spans="2:11" ht="15.75" x14ac:dyDescent="0.25">
      <c r="B5" s="28" t="s">
        <v>169</v>
      </c>
      <c r="C5" s="26"/>
      <c r="D5" s="26"/>
      <c r="E5" s="26"/>
      <c r="F5" s="26"/>
      <c r="G5" s="27"/>
      <c r="H5" s="26"/>
      <c r="I5" s="26"/>
    </row>
    <row r="6" spans="2:11" ht="15.75" x14ac:dyDescent="0.25">
      <c r="B6" s="28"/>
      <c r="C6" s="26"/>
      <c r="D6" s="26"/>
      <c r="E6" s="26"/>
      <c r="F6" s="26"/>
      <c r="G6" s="27"/>
      <c r="H6" s="26"/>
      <c r="I6" s="26"/>
    </row>
    <row r="7" spans="2:11" ht="40.5" customHeight="1" x14ac:dyDescent="0.2">
      <c r="B7" s="167" t="s">
        <v>194</v>
      </c>
      <c r="C7" s="167" t="s">
        <v>17</v>
      </c>
      <c r="D7" s="174" t="s">
        <v>67</v>
      </c>
      <c r="E7" s="168" t="s">
        <v>189</v>
      </c>
      <c r="F7" s="168" t="s">
        <v>191</v>
      </c>
      <c r="G7" s="168" t="s">
        <v>66</v>
      </c>
      <c r="H7" s="168" t="s">
        <v>81</v>
      </c>
      <c r="I7" s="168" t="s">
        <v>82</v>
      </c>
    </row>
    <row r="8" spans="2:11" x14ac:dyDescent="0.2">
      <c r="B8" s="169"/>
      <c r="C8" s="169" t="s">
        <v>170</v>
      </c>
      <c r="D8" s="175"/>
      <c r="E8" s="170" t="s">
        <v>159</v>
      </c>
      <c r="F8" s="170" t="s">
        <v>159</v>
      </c>
      <c r="G8" s="170"/>
      <c r="H8" s="170" t="s">
        <v>159</v>
      </c>
      <c r="I8" s="170" t="s">
        <v>159</v>
      </c>
    </row>
    <row r="9" spans="2:11" x14ac:dyDescent="0.2">
      <c r="B9" s="171"/>
      <c r="C9" s="155" t="s">
        <v>51</v>
      </c>
      <c r="D9" s="171"/>
      <c r="E9" s="275"/>
      <c r="F9" s="275"/>
      <c r="G9" s="176"/>
      <c r="H9" s="277">
        <f>E9*G9</f>
        <v>0</v>
      </c>
      <c r="I9" s="277">
        <f>F9*G9</f>
        <v>0</v>
      </c>
    </row>
    <row r="10" spans="2:11" ht="25.5" x14ac:dyDescent="0.2">
      <c r="B10" s="171"/>
      <c r="C10" s="155" t="s">
        <v>60</v>
      </c>
      <c r="D10" s="171"/>
      <c r="E10" s="275"/>
      <c r="F10" s="275"/>
      <c r="G10" s="176"/>
      <c r="H10" s="277">
        <f t="shared" ref="H10:H35" si="0">E10*G10</f>
        <v>0</v>
      </c>
      <c r="I10" s="277">
        <f t="shared" ref="I10:I35" si="1">F10*G10</f>
        <v>0</v>
      </c>
    </row>
    <row r="11" spans="2:11" x14ac:dyDescent="0.2">
      <c r="B11" s="171"/>
      <c r="C11" s="316" t="s">
        <v>353</v>
      </c>
      <c r="D11" s="171"/>
      <c r="E11" s="421"/>
      <c r="F11" s="275"/>
      <c r="G11" s="176"/>
      <c r="H11" s="277">
        <f t="shared" si="0"/>
        <v>0</v>
      </c>
      <c r="I11" s="277">
        <f t="shared" si="1"/>
        <v>0</v>
      </c>
    </row>
    <row r="12" spans="2:11" x14ac:dyDescent="0.2">
      <c r="B12" s="386" t="s">
        <v>558</v>
      </c>
      <c r="C12" s="155" t="s">
        <v>52</v>
      </c>
      <c r="D12" s="171"/>
      <c r="E12" s="421">
        <v>-42132384.640982106</v>
      </c>
      <c r="F12" s="421"/>
      <c r="G12" s="429">
        <f>('3. Statement of pipeline assets'!AH78+'3. Statement of pipeline assets'!AH84)/E12</f>
        <v>2.946646125137212E-3</v>
      </c>
      <c r="H12" s="277">
        <f>E12*G12</f>
        <v>-124149.2279451405</v>
      </c>
      <c r="I12" s="277">
        <f t="shared" si="1"/>
        <v>0</v>
      </c>
    </row>
    <row r="13" spans="2:11" x14ac:dyDescent="0.2">
      <c r="B13" s="386"/>
      <c r="C13" s="155" t="s">
        <v>61</v>
      </c>
      <c r="D13" s="171"/>
      <c r="E13" s="421"/>
      <c r="F13" s="421"/>
      <c r="G13" s="422"/>
      <c r="H13" s="277">
        <f t="shared" si="0"/>
        <v>0</v>
      </c>
      <c r="I13" s="277">
        <f t="shared" si="1"/>
        <v>0</v>
      </c>
    </row>
    <row r="14" spans="2:11" x14ac:dyDescent="0.2">
      <c r="B14" s="386" t="s">
        <v>559</v>
      </c>
      <c r="C14" s="155" t="s">
        <v>119</v>
      </c>
      <c r="D14" s="171"/>
      <c r="E14" s="421">
        <v>-10558.241008376002</v>
      </c>
      <c r="F14" s="421"/>
      <c r="G14" s="422">
        <v>1</v>
      </c>
      <c r="H14" s="277">
        <f t="shared" si="0"/>
        <v>-10558.241008376002</v>
      </c>
      <c r="I14" s="277">
        <f t="shared" si="1"/>
        <v>0</v>
      </c>
      <c r="K14" s="436"/>
    </row>
    <row r="15" spans="2:11" ht="25.5" x14ac:dyDescent="0.2">
      <c r="B15" s="171"/>
      <c r="C15" s="155" t="s">
        <v>53</v>
      </c>
      <c r="D15" s="171"/>
      <c r="E15" s="412"/>
      <c r="F15" s="412"/>
      <c r="G15" s="413"/>
      <c r="H15" s="277">
        <f t="shared" si="0"/>
        <v>0</v>
      </c>
      <c r="I15" s="277">
        <f t="shared" si="1"/>
        <v>0</v>
      </c>
    </row>
    <row r="16" spans="2:11" ht="25.5" x14ac:dyDescent="0.2">
      <c r="B16" s="171"/>
      <c r="C16" s="316" t="s">
        <v>354</v>
      </c>
      <c r="D16" s="171"/>
      <c r="E16" s="412"/>
      <c r="F16" s="412"/>
      <c r="G16" s="413"/>
      <c r="H16" s="277">
        <f t="shared" si="0"/>
        <v>0</v>
      </c>
      <c r="I16" s="277">
        <f t="shared" si="1"/>
        <v>0</v>
      </c>
    </row>
    <row r="17" spans="2:9" x14ac:dyDescent="0.2">
      <c r="B17" s="171"/>
      <c r="C17" s="155" t="s">
        <v>154</v>
      </c>
      <c r="D17" s="171"/>
      <c r="E17" s="423">
        <f>SUM(E18:E35)</f>
        <v>-142576544.42999986</v>
      </c>
      <c r="F17" s="423">
        <f>SUM(F18:F35)</f>
        <v>0</v>
      </c>
      <c r="G17" s="414"/>
      <c r="H17" s="276">
        <f>SUM(H18:H35)</f>
        <v>-165803.24720761305</v>
      </c>
      <c r="I17" s="276">
        <f>SUM(I18:I35)</f>
        <v>0</v>
      </c>
    </row>
    <row r="18" spans="2:9" x14ac:dyDescent="0.2">
      <c r="B18" s="386" t="s">
        <v>557</v>
      </c>
      <c r="C18" s="385" t="s">
        <v>538</v>
      </c>
      <c r="D18" s="171"/>
      <c r="E18" s="421">
        <v>-139610342.13999987</v>
      </c>
      <c r="F18" s="412"/>
      <c r="G18" s="422">
        <v>1.1629068993814526E-3</v>
      </c>
      <c r="H18" s="277">
        <f t="shared" si="0"/>
        <v>-162353.83009961099</v>
      </c>
      <c r="I18" s="277">
        <f t="shared" si="1"/>
        <v>0</v>
      </c>
    </row>
    <row r="19" spans="2:9" x14ac:dyDescent="0.2">
      <c r="B19" s="386" t="s">
        <v>557</v>
      </c>
      <c r="C19" s="385" t="s">
        <v>556</v>
      </c>
      <c r="D19" s="171"/>
      <c r="E19" s="421">
        <v>-2966202.29</v>
      </c>
      <c r="F19" s="412"/>
      <c r="G19" s="422">
        <v>1.1629068993814517E-3</v>
      </c>
      <c r="H19" s="277">
        <f t="shared" si="0"/>
        <v>-3449.4171080020615</v>
      </c>
      <c r="I19" s="277">
        <f t="shared" si="1"/>
        <v>0</v>
      </c>
    </row>
    <row r="20" spans="2:9" x14ac:dyDescent="0.2">
      <c r="B20" s="171"/>
      <c r="C20" s="171"/>
      <c r="D20" s="171"/>
      <c r="E20" s="275"/>
      <c r="F20" s="275"/>
      <c r="G20" s="176"/>
      <c r="H20" s="277">
        <f t="shared" si="0"/>
        <v>0</v>
      </c>
      <c r="I20" s="277">
        <f t="shared" si="1"/>
        <v>0</v>
      </c>
    </row>
    <row r="21" spans="2:9" x14ac:dyDescent="0.2">
      <c r="B21" s="171"/>
      <c r="C21" s="171"/>
      <c r="D21" s="171"/>
      <c r="E21" s="275"/>
      <c r="F21" s="275"/>
      <c r="G21" s="176"/>
      <c r="H21" s="277">
        <f t="shared" si="0"/>
        <v>0</v>
      </c>
      <c r="I21" s="277">
        <f t="shared" si="1"/>
        <v>0</v>
      </c>
    </row>
    <row r="22" spans="2:9" x14ac:dyDescent="0.2">
      <c r="B22" s="171"/>
      <c r="C22" s="171"/>
      <c r="D22" s="171"/>
      <c r="E22" s="275"/>
      <c r="F22" s="275"/>
      <c r="G22" s="176"/>
      <c r="H22" s="277">
        <f t="shared" si="0"/>
        <v>0</v>
      </c>
      <c r="I22" s="277">
        <f t="shared" si="1"/>
        <v>0</v>
      </c>
    </row>
    <row r="23" spans="2:9" x14ac:dyDescent="0.2">
      <c r="B23" s="171"/>
      <c r="C23" s="171"/>
      <c r="D23" s="171"/>
      <c r="E23" s="275"/>
      <c r="F23" s="275"/>
      <c r="G23" s="176"/>
      <c r="H23" s="277">
        <f t="shared" si="0"/>
        <v>0</v>
      </c>
      <c r="I23" s="277">
        <f t="shared" si="1"/>
        <v>0</v>
      </c>
    </row>
    <row r="24" spans="2:9" x14ac:dyDescent="0.2">
      <c r="B24" s="171"/>
      <c r="C24" s="171"/>
      <c r="D24" s="171"/>
      <c r="E24" s="275"/>
      <c r="F24" s="275"/>
      <c r="G24" s="176"/>
      <c r="H24" s="277">
        <f t="shared" si="0"/>
        <v>0</v>
      </c>
      <c r="I24" s="277">
        <f t="shared" si="1"/>
        <v>0</v>
      </c>
    </row>
    <row r="25" spans="2:9" x14ac:dyDescent="0.2">
      <c r="B25" s="171"/>
      <c r="C25" s="171"/>
      <c r="D25" s="171"/>
      <c r="E25" s="275"/>
      <c r="F25" s="275"/>
      <c r="G25" s="176"/>
      <c r="H25" s="277">
        <f t="shared" si="0"/>
        <v>0</v>
      </c>
      <c r="I25" s="277">
        <f t="shared" si="1"/>
        <v>0</v>
      </c>
    </row>
    <row r="26" spans="2:9" x14ac:dyDescent="0.2">
      <c r="B26" s="171"/>
      <c r="C26" s="171"/>
      <c r="D26" s="171"/>
      <c r="E26" s="275"/>
      <c r="F26" s="275"/>
      <c r="G26" s="176"/>
      <c r="H26" s="277">
        <f t="shared" si="0"/>
        <v>0</v>
      </c>
      <c r="I26" s="277">
        <f t="shared" si="1"/>
        <v>0</v>
      </c>
    </row>
    <row r="27" spans="2:9" x14ac:dyDescent="0.2">
      <c r="B27" s="171"/>
      <c r="C27" s="171"/>
      <c r="D27" s="171"/>
      <c r="E27" s="275"/>
      <c r="F27" s="275"/>
      <c r="G27" s="176"/>
      <c r="H27" s="277">
        <f t="shared" si="0"/>
        <v>0</v>
      </c>
      <c r="I27" s="277">
        <f t="shared" si="1"/>
        <v>0</v>
      </c>
    </row>
    <row r="28" spans="2:9" x14ac:dyDescent="0.2">
      <c r="B28" s="171"/>
      <c r="C28" s="171"/>
      <c r="D28" s="171"/>
      <c r="E28" s="275"/>
      <c r="F28" s="275"/>
      <c r="G28" s="176"/>
      <c r="H28" s="277">
        <f t="shared" si="0"/>
        <v>0</v>
      </c>
      <c r="I28" s="277">
        <f t="shared" si="1"/>
        <v>0</v>
      </c>
    </row>
    <row r="29" spans="2:9" x14ac:dyDescent="0.2">
      <c r="B29" s="171"/>
      <c r="C29" s="171"/>
      <c r="D29" s="171"/>
      <c r="E29" s="275"/>
      <c r="F29" s="275"/>
      <c r="G29" s="176"/>
      <c r="H29" s="277">
        <f t="shared" si="0"/>
        <v>0</v>
      </c>
      <c r="I29" s="277">
        <f t="shared" si="1"/>
        <v>0</v>
      </c>
    </row>
    <row r="30" spans="2:9" x14ac:dyDescent="0.2">
      <c r="B30" s="171"/>
      <c r="C30" s="171"/>
      <c r="D30" s="171"/>
      <c r="E30" s="275"/>
      <c r="F30" s="275"/>
      <c r="G30" s="176"/>
      <c r="H30" s="277">
        <f t="shared" si="0"/>
        <v>0</v>
      </c>
      <c r="I30" s="277">
        <f t="shared" si="1"/>
        <v>0</v>
      </c>
    </row>
    <row r="31" spans="2:9" x14ac:dyDescent="0.2">
      <c r="B31" s="171"/>
      <c r="C31" s="171"/>
      <c r="D31" s="171"/>
      <c r="E31" s="275"/>
      <c r="F31" s="275"/>
      <c r="G31" s="176"/>
      <c r="H31" s="277">
        <f t="shared" si="0"/>
        <v>0</v>
      </c>
      <c r="I31" s="277">
        <f t="shared" si="1"/>
        <v>0</v>
      </c>
    </row>
    <row r="32" spans="2:9" x14ac:dyDescent="0.2">
      <c r="B32" s="171"/>
      <c r="C32" s="171"/>
      <c r="D32" s="171"/>
      <c r="E32" s="275"/>
      <c r="F32" s="275"/>
      <c r="G32" s="176"/>
      <c r="H32" s="277">
        <f t="shared" si="0"/>
        <v>0</v>
      </c>
      <c r="I32" s="277">
        <f t="shared" si="1"/>
        <v>0</v>
      </c>
    </row>
    <row r="33" spans="2:9" x14ac:dyDescent="0.2">
      <c r="B33" s="171"/>
      <c r="C33" s="171"/>
      <c r="D33" s="171"/>
      <c r="E33" s="275"/>
      <c r="F33" s="275"/>
      <c r="G33" s="176"/>
      <c r="H33" s="277">
        <f t="shared" si="0"/>
        <v>0</v>
      </c>
      <c r="I33" s="277">
        <f t="shared" si="1"/>
        <v>0</v>
      </c>
    </row>
    <row r="34" spans="2:9" x14ac:dyDescent="0.2">
      <c r="B34" s="171"/>
      <c r="C34" s="171"/>
      <c r="D34" s="171"/>
      <c r="E34" s="275"/>
      <c r="F34" s="275"/>
      <c r="G34" s="176"/>
      <c r="H34" s="277">
        <f t="shared" si="0"/>
        <v>0</v>
      </c>
      <c r="I34" s="277">
        <f t="shared" si="1"/>
        <v>0</v>
      </c>
    </row>
    <row r="35" spans="2:9" x14ac:dyDescent="0.2">
      <c r="B35" s="171"/>
      <c r="C35" s="171"/>
      <c r="D35" s="171"/>
      <c r="E35" s="275"/>
      <c r="F35" s="275"/>
      <c r="G35" s="176"/>
      <c r="H35" s="277">
        <f t="shared" si="0"/>
        <v>0</v>
      </c>
      <c r="I35" s="277">
        <f t="shared" si="1"/>
        <v>0</v>
      </c>
    </row>
    <row r="36" spans="2:9" x14ac:dyDescent="0.2">
      <c r="B36" s="33"/>
      <c r="C36" s="487" t="s">
        <v>120</v>
      </c>
      <c r="D36" s="488"/>
      <c r="E36" s="277">
        <f>SUM(E9:E17)</f>
        <v>-184719487.31199035</v>
      </c>
      <c r="F36" s="277">
        <f>SUM(F9:F17)</f>
        <v>0</v>
      </c>
      <c r="G36" s="177"/>
      <c r="H36" s="277">
        <f>SUM(H9:H17)</f>
        <v>-300510.71616112953</v>
      </c>
      <c r="I36" s="277">
        <f>SUM(I9:I17)</f>
        <v>0</v>
      </c>
    </row>
  </sheetData>
  <mergeCells count="3">
    <mergeCell ref="B1:C1"/>
    <mergeCell ref="C36:D36"/>
    <mergeCell ref="F2:H4"/>
  </mergeCells>
  <phoneticPr fontId="27" type="noConversion"/>
  <pageMargins left="0.23622047244094491" right="0.23622047244094491" top="0.74803149606299213" bottom="0.74803149606299213" header="0.31496062992125984" footer="0.31496062992125984"/>
  <pageSetup paperSize="9" scale="69" orientation="landscape" r:id="rId1"/>
  <headerFooter alignWithMargins="0">
    <oddFooter>&amp;A&amp;RPage &amp;P</oddFooter>
  </headerFooter>
  <ignoredErrors>
    <ignoredError sqref="H17:I17" formula="1"/>
  </ignoredError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rgb="FF009999"/>
    <pageSetUpPr fitToPage="1"/>
  </sheetPr>
  <dimension ref="B1:AH96"/>
  <sheetViews>
    <sheetView zoomScaleNormal="100" workbookViewId="0">
      <pane xSplit="3" ySplit="12" topLeftCell="D13" activePane="bottomRight" state="frozen"/>
      <selection activeCell="W45" sqref="W45"/>
      <selection pane="topRight" activeCell="W45" sqref="W45"/>
      <selection pane="bottomLeft" activeCell="W45" sqref="W45"/>
      <selection pane="bottomRight"/>
    </sheetView>
  </sheetViews>
  <sheetFormatPr defaultColWidth="9" defaultRowHeight="12.75" x14ac:dyDescent="0.2"/>
  <cols>
    <col min="1" max="1" width="11.75" style="13" customWidth="1"/>
    <col min="2" max="2" width="21.625" style="13" customWidth="1"/>
    <col min="3" max="3" width="53.125" style="13" customWidth="1"/>
    <col min="4" max="4" width="22.125" style="13" customWidth="1"/>
    <col min="5" max="31" width="20.625" style="13" customWidth="1"/>
    <col min="32" max="32" width="16.75" style="13" customWidth="1"/>
    <col min="33" max="34" width="14.375" style="13" customWidth="1"/>
    <col min="35" max="16384" width="9" style="13"/>
  </cols>
  <sheetData>
    <row r="1" spans="2:34" ht="20.25" x14ac:dyDescent="0.3">
      <c r="B1" s="491" t="s">
        <v>173</v>
      </c>
      <c r="C1" s="491"/>
      <c r="D1" s="242"/>
    </row>
    <row r="2" spans="2:34" ht="15" x14ac:dyDescent="0.25">
      <c r="C2" s="39" t="str">
        <f>Tradingname</f>
        <v>Southern Cross Pipelines Australia Pty Limited</v>
      </c>
      <c r="D2" s="40"/>
      <c r="E2" s="40"/>
      <c r="F2" s="40"/>
    </row>
    <row r="3" spans="2:34" ht="15" x14ac:dyDescent="0.25">
      <c r="C3" s="41" t="s">
        <v>157</v>
      </c>
      <c r="D3" s="42">
        <f>Yearending</f>
        <v>46203</v>
      </c>
      <c r="E3" s="42"/>
      <c r="F3" s="42"/>
    </row>
    <row r="4" spans="2:34" ht="15" x14ac:dyDescent="0.25">
      <c r="C4" s="41" t="s">
        <v>219</v>
      </c>
      <c r="D4" s="42">
        <f>Cover!C25</f>
        <v>35247</v>
      </c>
      <c r="E4" s="42"/>
      <c r="F4" s="42"/>
    </row>
    <row r="5" spans="2:34" ht="15" x14ac:dyDescent="0.25">
      <c r="C5" s="41" t="s">
        <v>220</v>
      </c>
      <c r="D5" s="351">
        <v>12016834</v>
      </c>
      <c r="E5" s="42"/>
      <c r="F5" s="42"/>
      <c r="G5" s="34"/>
      <c r="H5" s="34"/>
      <c r="I5" s="34"/>
      <c r="J5" s="34"/>
      <c r="K5" s="34"/>
      <c r="L5" s="34"/>
      <c r="M5" s="34"/>
      <c r="N5" s="34"/>
      <c r="O5" s="34"/>
      <c r="P5" s="34"/>
      <c r="Q5" s="34"/>
      <c r="R5" s="34"/>
      <c r="S5" s="34"/>
      <c r="T5" s="34"/>
      <c r="U5" s="34"/>
      <c r="V5" s="34"/>
      <c r="W5" s="34"/>
      <c r="X5" s="34"/>
      <c r="Y5" s="34"/>
      <c r="Z5" s="34"/>
      <c r="AA5" s="34"/>
      <c r="AB5" s="34"/>
      <c r="AC5" s="34"/>
    </row>
    <row r="6" spans="2:34" x14ac:dyDescent="0.2">
      <c r="D6" s="34"/>
      <c r="E6" s="34"/>
      <c r="F6" s="34"/>
      <c r="G6" s="34"/>
      <c r="H6" s="34"/>
      <c r="I6" s="34"/>
      <c r="J6" s="34"/>
      <c r="K6" s="34"/>
      <c r="L6" s="34"/>
      <c r="M6" s="34"/>
      <c r="N6" s="34"/>
      <c r="O6" s="34"/>
      <c r="P6" s="34"/>
      <c r="Q6" s="34"/>
      <c r="R6" s="34"/>
      <c r="S6" s="34"/>
      <c r="T6" s="34"/>
      <c r="U6" s="34"/>
      <c r="V6" s="34"/>
      <c r="W6" s="34"/>
      <c r="X6" s="34"/>
      <c r="Y6" s="34"/>
      <c r="Z6" s="34"/>
      <c r="AA6" s="34"/>
      <c r="AB6" s="34"/>
      <c r="AC6" s="34"/>
    </row>
    <row r="7" spans="2:34" ht="15.75" x14ac:dyDescent="0.2">
      <c r="B7" s="482" t="s">
        <v>174</v>
      </c>
      <c r="C7" s="482"/>
      <c r="D7" s="44"/>
      <c r="E7" s="44"/>
      <c r="F7" s="44"/>
      <c r="G7" s="44"/>
      <c r="H7" s="44"/>
      <c r="I7" s="44"/>
      <c r="J7" s="44"/>
      <c r="K7" s="44"/>
      <c r="L7" s="44"/>
      <c r="M7" s="44"/>
      <c r="N7" s="44"/>
      <c r="O7" s="44"/>
      <c r="P7" s="44"/>
      <c r="Q7" s="44"/>
      <c r="R7" s="44"/>
      <c r="S7" s="44"/>
      <c r="T7" s="44"/>
      <c r="U7" s="44"/>
      <c r="V7" s="44"/>
      <c r="W7" s="44"/>
      <c r="X7" s="44"/>
      <c r="Y7" s="44"/>
      <c r="Z7" s="44"/>
      <c r="AA7" s="44"/>
      <c r="AB7" s="44"/>
      <c r="AC7" s="44"/>
    </row>
    <row r="8" spans="2:34" ht="13.35" customHeight="1" x14ac:dyDescent="0.2">
      <c r="D8" s="495" t="s">
        <v>76</v>
      </c>
      <c r="E8" s="496"/>
      <c r="F8" s="496"/>
      <c r="G8" s="496"/>
      <c r="H8" s="496"/>
      <c r="I8" s="496"/>
      <c r="J8" s="496"/>
      <c r="K8" s="496"/>
      <c r="L8" s="496"/>
      <c r="M8" s="496"/>
      <c r="N8" s="496"/>
      <c r="O8" s="496"/>
      <c r="P8" s="496"/>
      <c r="Q8" s="496"/>
      <c r="R8" s="496"/>
      <c r="S8" s="496"/>
      <c r="T8" s="496"/>
      <c r="U8" s="496"/>
      <c r="V8" s="496"/>
      <c r="W8" s="496"/>
      <c r="X8" s="496"/>
      <c r="Y8" s="496"/>
      <c r="Z8" s="496"/>
      <c r="AA8" s="496"/>
      <c r="AB8" s="496"/>
      <c r="AC8" s="496"/>
      <c r="AD8" s="496"/>
      <c r="AE8" s="496"/>
      <c r="AF8" s="496"/>
      <c r="AG8" s="496"/>
      <c r="AH8" s="496"/>
    </row>
    <row r="9" spans="2:34" ht="26.65" customHeight="1" x14ac:dyDescent="0.2">
      <c r="B9" s="492" t="s">
        <v>194</v>
      </c>
      <c r="C9" s="494" t="s">
        <v>17</v>
      </c>
      <c r="D9" s="147" t="str">
        <f>YEAR(Cover!$C$25)-1&amp;"-"&amp;RIGHT(YEAR(Cover!$C$25),2)</f>
        <v>1995-96</v>
      </c>
      <c r="E9" s="147" t="str">
        <f>YEAR(Cover!$C$25)&amp;"-"&amp;RIGHT(YEAR(Cover!$C$25)+1,2)</f>
        <v>1996-97</v>
      </c>
      <c r="F9" s="147" t="str">
        <f>YEAR(Cover!$C$25)+1&amp;"-"&amp;RIGHT(YEAR(Cover!$C$25)+2,2)</f>
        <v>1997-98</v>
      </c>
      <c r="G9" s="147" t="str">
        <f>YEAR(Cover!$C$25)+2&amp;"-"&amp;RIGHT(YEAR(Cover!$C$25)+3,2)</f>
        <v>1998-99</v>
      </c>
      <c r="H9" s="147" t="str">
        <f>YEAR(Cover!$C$25)+3&amp;"-"&amp;RIGHT(YEAR(Cover!$C$25)+4,2)</f>
        <v>1999-00</v>
      </c>
      <c r="I9" s="147" t="str">
        <f>YEAR(Cover!$C$25)+4&amp;"-"&amp;RIGHT(YEAR(Cover!$C$25)+5,2)</f>
        <v>2000-01</v>
      </c>
      <c r="J9" s="147" t="str">
        <f>YEAR(Cover!$C$25)+5&amp;"-"&amp;RIGHT(YEAR(Cover!$C$25)+6,2)</f>
        <v>2001-02</v>
      </c>
      <c r="K9" s="147" t="str">
        <f>YEAR(Cover!$C$25)+6&amp;"-"&amp;RIGHT(YEAR(Cover!$C$25)+7,2)</f>
        <v>2002-03</v>
      </c>
      <c r="L9" s="147" t="str">
        <f>YEAR(Cover!$C$25)+7&amp;"-"&amp;RIGHT(YEAR(Cover!$C$25)+8,2)</f>
        <v>2003-04</v>
      </c>
      <c r="M9" s="147" t="str">
        <f>YEAR(Cover!$C$25)+8&amp;"-"&amp;RIGHT(YEAR(Cover!$C$25)+9,2)</f>
        <v>2004-05</v>
      </c>
      <c r="N9" s="147" t="str">
        <f>YEAR(Cover!$C$25)+9&amp;"-"&amp;RIGHT(YEAR(Cover!$C$25)+10,2)</f>
        <v>2005-06</v>
      </c>
      <c r="O9" s="147" t="str">
        <f>YEAR(Cover!$C$25)+10&amp;"-"&amp;RIGHT(YEAR(Cover!$C$25)+11,2)</f>
        <v>2006-07</v>
      </c>
      <c r="P9" s="147" t="str">
        <f>YEAR(Cover!$C$25)+11&amp;"-"&amp;RIGHT(YEAR(Cover!$C$25)+12,2)</f>
        <v>2007-08</v>
      </c>
      <c r="Q9" s="147" t="str">
        <f>YEAR(Cover!$C$25)+12&amp;"-"&amp;RIGHT(YEAR(Cover!$C$25)+13,2)</f>
        <v>2008-09</v>
      </c>
      <c r="R9" s="147" t="str">
        <f>YEAR(Cover!$C$25)+13&amp;"-"&amp;RIGHT(YEAR(Cover!$C$25)+14,2)</f>
        <v>2009-10</v>
      </c>
      <c r="S9" s="147" t="str">
        <f>YEAR(Cover!$C$25)+14&amp;"-"&amp;RIGHT(YEAR(Cover!$C$25)+15,2)</f>
        <v>2010-11</v>
      </c>
      <c r="T9" s="147" t="str">
        <f>YEAR(Cover!$C$25)+15&amp;"-"&amp;RIGHT(YEAR(Cover!$C$25)+16,2)</f>
        <v>2011-12</v>
      </c>
      <c r="U9" s="147" t="str">
        <f>YEAR(Cover!$C$25)+16&amp;"-"&amp;RIGHT(YEAR(Cover!$C$25)+17,2)</f>
        <v>2012-13</v>
      </c>
      <c r="V9" s="147" t="str">
        <f>YEAR(Cover!$C$25)+17&amp;"-"&amp;RIGHT(YEAR(Cover!$C$25)+18,2)</f>
        <v>2013-14</v>
      </c>
      <c r="W9" s="147" t="str">
        <f>YEAR(Cover!$C$25)+18&amp;"-"&amp;RIGHT(YEAR(Cover!$C$25)+19,2)</f>
        <v>2014-15</v>
      </c>
      <c r="X9" s="147" t="str">
        <f>YEAR(Cover!$C$25)+19&amp;"-"&amp;RIGHT(YEAR(Cover!$C$25)+20,2)</f>
        <v>2015-16</v>
      </c>
      <c r="Y9" s="147" t="str">
        <f>YEAR(Cover!$C$25)+20&amp;"-"&amp;RIGHT(YEAR(Cover!$C$25)+21,2)</f>
        <v>2016-17</v>
      </c>
      <c r="Z9" s="147" t="str">
        <f>YEAR(Cover!$C$25)+21&amp;"-"&amp;RIGHT(YEAR(Cover!$C$25)+22,2)</f>
        <v>2017-18</v>
      </c>
      <c r="AA9" s="147" t="str">
        <f>YEAR(Cover!$C$25)+22&amp;"-"&amp;RIGHT(YEAR(Cover!$C$25)+23,2)</f>
        <v>2018-19</v>
      </c>
      <c r="AB9" s="147" t="str">
        <f>YEAR(Cover!$C$25)+23&amp;"-"&amp;RIGHT(YEAR(Cover!$C$25)+24,2)</f>
        <v>2019-20</v>
      </c>
      <c r="AC9" s="147" t="str">
        <f>YEAR(Cover!$C$25)+24&amp;"-"&amp;RIGHT(YEAR(Cover!$C$25)+25,2)</f>
        <v>2020-21</v>
      </c>
      <c r="AD9" s="147" t="str">
        <f>YEAR(Cover!$C$25)+25&amp;"-"&amp;RIGHT(YEAR(Cover!$C$25)+26,2)</f>
        <v>2021-22</v>
      </c>
      <c r="AE9" s="147" t="str">
        <f>YEAR(Cover!$C$25)+26&amp;"-"&amp;RIGHT(YEAR(Cover!$C$25)+27,2)</f>
        <v>2022-23</v>
      </c>
      <c r="AF9" s="147" t="str">
        <f>YEAR(Cover!$C$25)+27&amp;"-"&amp;RIGHT(YEAR(Cover!$C$25)+28,2)</f>
        <v>2023-24</v>
      </c>
      <c r="AG9" s="147" t="str">
        <f>YEAR(Cover!$C$25)+28&amp;"-"&amp;RIGHT(YEAR(Cover!$C$25)+29,2)</f>
        <v>2024-25</v>
      </c>
      <c r="AH9" s="147" t="str">
        <f>YEAR(Cover!$C$21)&amp;"-"&amp;RIGHT(YEAR(Cover!$C$23),2)</f>
        <v>2025-26</v>
      </c>
    </row>
    <row r="10" spans="2:34" x14ac:dyDescent="0.2">
      <c r="B10" s="493"/>
      <c r="C10" s="494"/>
      <c r="D10" s="135" t="s">
        <v>180</v>
      </c>
      <c r="E10" s="135" t="s">
        <v>180</v>
      </c>
      <c r="F10" s="135" t="s">
        <v>180</v>
      </c>
      <c r="G10" s="135" t="s">
        <v>180</v>
      </c>
      <c r="H10" s="135" t="s">
        <v>180</v>
      </c>
      <c r="I10" s="135" t="s">
        <v>180</v>
      </c>
      <c r="J10" s="135" t="s">
        <v>180</v>
      </c>
      <c r="K10" s="135" t="s">
        <v>180</v>
      </c>
      <c r="L10" s="135" t="s">
        <v>180</v>
      </c>
      <c r="M10" s="135" t="s">
        <v>180</v>
      </c>
      <c r="N10" s="135" t="s">
        <v>180</v>
      </c>
      <c r="O10" s="135" t="s">
        <v>180</v>
      </c>
      <c r="P10" s="135" t="s">
        <v>180</v>
      </c>
      <c r="Q10" s="135" t="s">
        <v>180</v>
      </c>
      <c r="R10" s="135" t="s">
        <v>180</v>
      </c>
      <c r="S10" s="135" t="s">
        <v>180</v>
      </c>
      <c r="T10" s="135" t="s">
        <v>180</v>
      </c>
      <c r="U10" s="135" t="s">
        <v>180</v>
      </c>
      <c r="V10" s="135" t="s">
        <v>180</v>
      </c>
      <c r="W10" s="135" t="s">
        <v>180</v>
      </c>
      <c r="X10" s="135" t="s">
        <v>180</v>
      </c>
      <c r="Y10" s="135" t="s">
        <v>180</v>
      </c>
      <c r="Z10" s="135" t="s">
        <v>180</v>
      </c>
      <c r="AA10" s="135" t="s">
        <v>180</v>
      </c>
      <c r="AB10" s="135" t="s">
        <v>180</v>
      </c>
      <c r="AC10" s="135" t="s">
        <v>180</v>
      </c>
      <c r="AD10" s="135" t="s">
        <v>180</v>
      </c>
      <c r="AE10" s="135" t="s">
        <v>180</v>
      </c>
      <c r="AF10" s="135" t="s">
        <v>180</v>
      </c>
      <c r="AG10" s="135" t="s">
        <v>180</v>
      </c>
      <c r="AH10" s="135" t="s">
        <v>180</v>
      </c>
    </row>
    <row r="11" spans="2:34" x14ac:dyDescent="0.2">
      <c r="B11" s="183"/>
      <c r="C11" s="317" t="s">
        <v>63</v>
      </c>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row>
    <row r="12" spans="2:34" x14ac:dyDescent="0.2">
      <c r="B12" s="181"/>
      <c r="C12" s="182" t="s">
        <v>128</v>
      </c>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row>
    <row r="13" spans="2:34" x14ac:dyDescent="0.2">
      <c r="B13" s="384">
        <v>3.4</v>
      </c>
      <c r="C13" s="179" t="s">
        <v>216</v>
      </c>
      <c r="D13" s="278"/>
      <c r="E13" s="262">
        <f>D18</f>
        <v>0</v>
      </c>
      <c r="F13" s="262">
        <f>E18</f>
        <v>12709612.786901509</v>
      </c>
      <c r="G13" s="262">
        <f>F18</f>
        <v>12634801.944744714</v>
      </c>
      <c r="H13" s="262">
        <f t="shared" ref="H13:AB13" si="0">G18</f>
        <v>12610086.237071574</v>
      </c>
      <c r="I13" s="262">
        <f t="shared" si="0"/>
        <v>12850021.249955351</v>
      </c>
      <c r="J13" s="262">
        <f t="shared" si="0"/>
        <v>13456516.179383202</v>
      </c>
      <c r="K13" s="262">
        <f t="shared" si="0"/>
        <v>13661583.79627179</v>
      </c>
      <c r="L13" s="262">
        <f t="shared" si="0"/>
        <v>13849529.17671139</v>
      </c>
      <c r="M13" s="262">
        <f t="shared" si="0"/>
        <v>14005156.214864414</v>
      </c>
      <c r="N13" s="262">
        <f t="shared" si="0"/>
        <v>14347140.273501247</v>
      </c>
      <c r="O13" s="262">
        <f t="shared" si="0"/>
        <v>14718321.051950658</v>
      </c>
      <c r="P13" s="262">
        <f t="shared" si="0"/>
        <v>14808346.145180004</v>
      </c>
      <c r="Q13" s="262">
        <f t="shared" si="0"/>
        <v>15601832.326216631</v>
      </c>
      <c r="R13" s="262">
        <f t="shared" si="0"/>
        <v>15595222.80160052</v>
      </c>
      <c r="S13" s="262">
        <f t="shared" si="0"/>
        <v>15833974.026636645</v>
      </c>
      <c r="T13" s="262">
        <f t="shared" si="0"/>
        <v>16159638.539740114</v>
      </c>
      <c r="U13" s="262">
        <f t="shared" si="0"/>
        <v>16096384.074694781</v>
      </c>
      <c r="V13" s="262">
        <f t="shared" si="0"/>
        <v>16224590.431651901</v>
      </c>
      <c r="W13" s="262">
        <f t="shared" si="0"/>
        <v>16451152.514365349</v>
      </c>
      <c r="X13" s="262">
        <f t="shared" si="0"/>
        <v>16429083.510926222</v>
      </c>
      <c r="Y13" s="262">
        <f t="shared" si="0"/>
        <v>16322483.562457144</v>
      </c>
      <c r="Z13" s="262">
        <f t="shared" si="0"/>
        <v>16512278.780911569</v>
      </c>
      <c r="AA13" s="262">
        <f t="shared" si="0"/>
        <v>16579575.851090651</v>
      </c>
      <c r="AB13" s="262">
        <f t="shared" si="0"/>
        <v>16562169.043586778</v>
      </c>
      <c r="AC13" s="262">
        <f t="shared" ref="AC13:AH13" si="1">AB18</f>
        <v>16218470.721384017</v>
      </c>
      <c r="AD13" s="417">
        <f t="shared" si="1"/>
        <v>16557264.122980474</v>
      </c>
      <c r="AE13" s="417">
        <f t="shared" si="1"/>
        <v>17278716.527911857</v>
      </c>
      <c r="AF13" s="417">
        <f t="shared" si="1"/>
        <v>18249638.812147211</v>
      </c>
      <c r="AG13" s="417">
        <f t="shared" si="1"/>
        <v>19527250.084233224</v>
      </c>
      <c r="AH13" s="417">
        <f t="shared" si="1"/>
        <v>19574198.161425456</v>
      </c>
    </row>
    <row r="14" spans="2:34" x14ac:dyDescent="0.2">
      <c r="B14" s="384">
        <v>3.4</v>
      </c>
      <c r="C14" s="179" t="s">
        <v>217</v>
      </c>
      <c r="D14" s="278"/>
      <c r="E14" s="278">
        <v>12709612.786901509</v>
      </c>
      <c r="F14" s="278">
        <v>0</v>
      </c>
      <c r="G14" s="278">
        <v>0</v>
      </c>
      <c r="H14" s="278">
        <v>0</v>
      </c>
      <c r="I14" s="278">
        <v>0</v>
      </c>
      <c r="J14" s="278">
        <v>330.46645331048938</v>
      </c>
      <c r="K14" s="278">
        <v>3071.2365472136385</v>
      </c>
      <c r="L14" s="278">
        <v>0</v>
      </c>
      <c r="M14" s="278">
        <v>185857.8019467867</v>
      </c>
      <c r="N14" s="278">
        <v>0</v>
      </c>
      <c r="O14" s="278">
        <v>0</v>
      </c>
      <c r="P14" s="278">
        <v>345614.17989823152</v>
      </c>
      <c r="Q14" s="278">
        <v>0</v>
      </c>
      <c r="R14" s="278">
        <v>0</v>
      </c>
      <c r="S14" s="278">
        <v>0</v>
      </c>
      <c r="T14" s="278">
        <v>0</v>
      </c>
      <c r="U14" s="278">
        <v>0</v>
      </c>
      <c r="V14" s="278">
        <v>0</v>
      </c>
      <c r="W14" s="278">
        <v>0</v>
      </c>
      <c r="X14" s="278">
        <v>0</v>
      </c>
      <c r="Y14" s="278">
        <v>142925.45576382839</v>
      </c>
      <c r="Z14" s="278">
        <v>0</v>
      </c>
      <c r="AA14" s="278">
        <v>0</v>
      </c>
      <c r="AB14" s="278">
        <v>0</v>
      </c>
      <c r="AC14" s="278">
        <v>0</v>
      </c>
      <c r="AD14" s="278">
        <v>0</v>
      </c>
      <c r="AE14" s="278">
        <v>243681.51993395924</v>
      </c>
      <c r="AF14" s="278">
        <v>917780.76246566034</v>
      </c>
      <c r="AG14" s="278">
        <v>0</v>
      </c>
      <c r="AH14" s="278">
        <v>531193.66307822114</v>
      </c>
    </row>
    <row r="15" spans="2:34" x14ac:dyDescent="0.2">
      <c r="B15" s="180"/>
      <c r="C15" s="288" t="s">
        <v>127</v>
      </c>
      <c r="D15" s="262">
        <f>D13+D14</f>
        <v>0</v>
      </c>
      <c r="E15" s="262">
        <f>E13+E14</f>
        <v>12709612.786901509</v>
      </c>
      <c r="F15" s="262">
        <f>F13+F14</f>
        <v>12709612.786901509</v>
      </c>
      <c r="G15" s="262">
        <f>G13+G14</f>
        <v>12634801.944744714</v>
      </c>
      <c r="H15" s="262">
        <f t="shared" ref="H15:AB15" si="2">H13+H14</f>
        <v>12610086.237071574</v>
      </c>
      <c r="I15" s="262">
        <f t="shared" si="2"/>
        <v>12850021.249955351</v>
      </c>
      <c r="J15" s="262">
        <f t="shared" si="2"/>
        <v>13456846.645836512</v>
      </c>
      <c r="K15" s="262">
        <f t="shared" si="2"/>
        <v>13664655.032819003</v>
      </c>
      <c r="L15" s="262">
        <f t="shared" si="2"/>
        <v>13849529.17671139</v>
      </c>
      <c r="M15" s="262">
        <f t="shared" si="2"/>
        <v>14191014.016811201</v>
      </c>
      <c r="N15" s="262">
        <f t="shared" si="2"/>
        <v>14347140.273501247</v>
      </c>
      <c r="O15" s="262">
        <f t="shared" si="2"/>
        <v>14718321.051950658</v>
      </c>
      <c r="P15" s="262">
        <f t="shared" si="2"/>
        <v>15153960.325078236</v>
      </c>
      <c r="Q15" s="262">
        <f t="shared" si="2"/>
        <v>15601832.326216631</v>
      </c>
      <c r="R15" s="262">
        <f t="shared" si="2"/>
        <v>15595222.80160052</v>
      </c>
      <c r="S15" s="262">
        <f t="shared" si="2"/>
        <v>15833974.026636645</v>
      </c>
      <c r="T15" s="262">
        <f t="shared" si="2"/>
        <v>16159638.539740114</v>
      </c>
      <c r="U15" s="262">
        <f t="shared" si="2"/>
        <v>16096384.074694781</v>
      </c>
      <c r="V15" s="262">
        <f t="shared" si="2"/>
        <v>16224590.431651901</v>
      </c>
      <c r="W15" s="262">
        <f t="shared" si="2"/>
        <v>16451152.514365349</v>
      </c>
      <c r="X15" s="262">
        <f t="shared" si="2"/>
        <v>16429083.510926222</v>
      </c>
      <c r="Y15" s="262">
        <f t="shared" si="2"/>
        <v>16465409.018220972</v>
      </c>
      <c r="Z15" s="262">
        <f t="shared" si="2"/>
        <v>16512278.780911569</v>
      </c>
      <c r="AA15" s="262">
        <f t="shared" si="2"/>
        <v>16579575.851090651</v>
      </c>
      <c r="AB15" s="262">
        <f t="shared" si="2"/>
        <v>16562169.043586778</v>
      </c>
      <c r="AC15" s="262">
        <f t="shared" ref="AC15:AH15" si="3">AC13+AC14</f>
        <v>16218470.721384017</v>
      </c>
      <c r="AD15" s="417">
        <f t="shared" si="3"/>
        <v>16557264.122980474</v>
      </c>
      <c r="AE15" s="417">
        <f t="shared" si="3"/>
        <v>17522398.047845814</v>
      </c>
      <c r="AF15" s="417">
        <f t="shared" si="3"/>
        <v>19167419.574612871</v>
      </c>
      <c r="AG15" s="417">
        <f t="shared" si="3"/>
        <v>19527250.084233224</v>
      </c>
      <c r="AH15" s="417">
        <f t="shared" si="3"/>
        <v>20105391.824503679</v>
      </c>
    </row>
    <row r="16" spans="2:34" x14ac:dyDescent="0.2">
      <c r="B16" s="384">
        <v>3.4</v>
      </c>
      <c r="C16" s="179" t="s">
        <v>235</v>
      </c>
      <c r="D16" s="278"/>
      <c r="E16" s="278">
        <v>0</v>
      </c>
      <c r="F16" s="278">
        <v>0</v>
      </c>
      <c r="G16" s="278">
        <v>0</v>
      </c>
      <c r="H16" s="278">
        <v>0</v>
      </c>
      <c r="I16" s="278">
        <v>0</v>
      </c>
      <c r="J16" s="278">
        <v>0</v>
      </c>
      <c r="K16" s="278">
        <v>0</v>
      </c>
      <c r="L16" s="278">
        <v>0</v>
      </c>
      <c r="M16" s="278">
        <v>0</v>
      </c>
      <c r="N16" s="278">
        <v>0</v>
      </c>
      <c r="O16" s="278">
        <v>0</v>
      </c>
      <c r="P16" s="278">
        <v>0</v>
      </c>
      <c r="Q16" s="278">
        <v>0</v>
      </c>
      <c r="R16" s="278">
        <v>0</v>
      </c>
      <c r="S16" s="278">
        <v>0</v>
      </c>
      <c r="T16" s="278">
        <v>0</v>
      </c>
      <c r="U16" s="278">
        <v>0</v>
      </c>
      <c r="V16" s="278">
        <v>0</v>
      </c>
      <c r="W16" s="278">
        <v>0</v>
      </c>
      <c r="X16" s="278">
        <v>0</v>
      </c>
      <c r="Y16" s="278">
        <v>0</v>
      </c>
      <c r="Z16" s="278">
        <v>0</v>
      </c>
      <c r="AA16" s="278">
        <v>0</v>
      </c>
      <c r="AB16" s="278">
        <v>0</v>
      </c>
      <c r="AC16" s="278">
        <v>0</v>
      </c>
      <c r="AD16" s="425">
        <v>0</v>
      </c>
      <c r="AE16" s="425">
        <v>0</v>
      </c>
      <c r="AF16" s="278">
        <v>0</v>
      </c>
      <c r="AG16" s="278">
        <v>0</v>
      </c>
      <c r="AH16" s="278">
        <v>0</v>
      </c>
    </row>
    <row r="17" spans="2:34" x14ac:dyDescent="0.2">
      <c r="B17" s="384">
        <v>3.4</v>
      </c>
      <c r="C17" s="179" t="s">
        <v>218</v>
      </c>
      <c r="D17" s="278"/>
      <c r="E17" s="278">
        <v>0</v>
      </c>
      <c r="F17" s="278">
        <v>-74810.842156795319</v>
      </c>
      <c r="G17" s="278">
        <v>-24715.707673139077</v>
      </c>
      <c r="H17" s="278">
        <v>239935.01288377764</v>
      </c>
      <c r="I17" s="278">
        <v>606494.92942785111</v>
      </c>
      <c r="J17" s="278">
        <v>204737.15043527845</v>
      </c>
      <c r="K17" s="278">
        <v>184874.14389238699</v>
      </c>
      <c r="L17" s="278">
        <v>155627.03815302395</v>
      </c>
      <c r="M17" s="278">
        <v>156126.25669004489</v>
      </c>
      <c r="N17" s="278">
        <v>371180.77844940987</v>
      </c>
      <c r="O17" s="278">
        <v>90025.093229346632</v>
      </c>
      <c r="P17" s="278">
        <v>447872.00113839511</v>
      </c>
      <c r="Q17" s="278">
        <v>-6609.5246161116393</v>
      </c>
      <c r="R17" s="278">
        <v>238751.22503612592</v>
      </c>
      <c r="S17" s="278">
        <v>325664.51310346922</v>
      </c>
      <c r="T17" s="278">
        <v>-63254.465045332276</v>
      </c>
      <c r="U17" s="278">
        <v>128206.35695712018</v>
      </c>
      <c r="V17" s="278">
        <v>226562.08271344812</v>
      </c>
      <c r="W17" s="278">
        <v>-22069.003439126518</v>
      </c>
      <c r="X17" s="278">
        <v>-106599.94846907769</v>
      </c>
      <c r="Y17" s="278">
        <v>46869.762690596952</v>
      </c>
      <c r="Z17" s="278">
        <v>67297.07017908321</v>
      </c>
      <c r="AA17" s="278">
        <v>-17406.807503873577</v>
      </c>
      <c r="AB17" s="278">
        <v>-343698.32220276102</v>
      </c>
      <c r="AC17" s="278">
        <v>338793.40159645717</v>
      </c>
      <c r="AD17" s="278">
        <v>721452.40493138391</v>
      </c>
      <c r="AE17" s="278">
        <v>727240.76430139807</v>
      </c>
      <c r="AF17" s="278">
        <v>359830.50962035492</v>
      </c>
      <c r="AG17" s="278">
        <v>46948.077192233482</v>
      </c>
      <c r="AH17" s="278">
        <v>403007.49381385616</v>
      </c>
    </row>
    <row r="18" spans="2:34" x14ac:dyDescent="0.2">
      <c r="B18" s="180"/>
      <c r="C18" s="288" t="s">
        <v>64</v>
      </c>
      <c r="D18" s="262">
        <f>SUM(D15:D17)</f>
        <v>0</v>
      </c>
      <c r="E18" s="262">
        <f>SUM(E15:E17)</f>
        <v>12709612.786901509</v>
      </c>
      <c r="F18" s="262">
        <f>SUM(F15:F17)</f>
        <v>12634801.944744714</v>
      </c>
      <c r="G18" s="262">
        <f>SUM(G15:G17)</f>
        <v>12610086.237071574</v>
      </c>
      <c r="H18" s="262">
        <f t="shared" ref="H18:AB18" si="4">SUM(H15:H17)</f>
        <v>12850021.249955351</v>
      </c>
      <c r="I18" s="262">
        <f t="shared" si="4"/>
        <v>13456516.179383202</v>
      </c>
      <c r="J18" s="262">
        <f t="shared" si="4"/>
        <v>13661583.79627179</v>
      </c>
      <c r="K18" s="262">
        <f t="shared" si="4"/>
        <v>13849529.17671139</v>
      </c>
      <c r="L18" s="262">
        <f t="shared" si="4"/>
        <v>14005156.214864414</v>
      </c>
      <c r="M18" s="262">
        <f t="shared" si="4"/>
        <v>14347140.273501247</v>
      </c>
      <c r="N18" s="262">
        <f t="shared" si="4"/>
        <v>14718321.051950658</v>
      </c>
      <c r="O18" s="262">
        <f t="shared" si="4"/>
        <v>14808346.145180004</v>
      </c>
      <c r="P18" s="262">
        <f t="shared" si="4"/>
        <v>15601832.326216631</v>
      </c>
      <c r="Q18" s="262">
        <f t="shared" si="4"/>
        <v>15595222.80160052</v>
      </c>
      <c r="R18" s="262">
        <f t="shared" si="4"/>
        <v>15833974.026636645</v>
      </c>
      <c r="S18" s="262">
        <f t="shared" si="4"/>
        <v>16159638.539740114</v>
      </c>
      <c r="T18" s="262">
        <f t="shared" si="4"/>
        <v>16096384.074694781</v>
      </c>
      <c r="U18" s="262">
        <f t="shared" si="4"/>
        <v>16224590.431651901</v>
      </c>
      <c r="V18" s="262">
        <f t="shared" si="4"/>
        <v>16451152.514365349</v>
      </c>
      <c r="W18" s="262">
        <f t="shared" si="4"/>
        <v>16429083.510926222</v>
      </c>
      <c r="X18" s="262">
        <f t="shared" si="4"/>
        <v>16322483.562457144</v>
      </c>
      <c r="Y18" s="262">
        <f t="shared" si="4"/>
        <v>16512278.780911569</v>
      </c>
      <c r="Z18" s="262">
        <f t="shared" si="4"/>
        <v>16579575.851090651</v>
      </c>
      <c r="AA18" s="262">
        <f t="shared" si="4"/>
        <v>16562169.043586778</v>
      </c>
      <c r="AB18" s="262">
        <f t="shared" si="4"/>
        <v>16218470.721384017</v>
      </c>
      <c r="AC18" s="262">
        <f t="shared" ref="AC18:AH18" si="5">SUM(AC15:AC17)</f>
        <v>16557264.122980474</v>
      </c>
      <c r="AD18" s="417">
        <f t="shared" si="5"/>
        <v>17278716.527911857</v>
      </c>
      <c r="AE18" s="417">
        <f t="shared" si="5"/>
        <v>18249638.812147211</v>
      </c>
      <c r="AF18" s="417">
        <f t="shared" si="5"/>
        <v>19527250.084233224</v>
      </c>
      <c r="AG18" s="417">
        <f t="shared" si="5"/>
        <v>19574198.161425456</v>
      </c>
      <c r="AH18" s="417">
        <f t="shared" si="5"/>
        <v>20508399.318317536</v>
      </c>
    </row>
    <row r="19" spans="2:34" x14ac:dyDescent="0.2">
      <c r="B19" s="181"/>
      <c r="C19" s="182" t="s">
        <v>78</v>
      </c>
      <c r="D19" s="28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416"/>
      <c r="AE19" s="416"/>
      <c r="AF19" s="416"/>
      <c r="AG19" s="416"/>
      <c r="AH19" s="416"/>
    </row>
    <row r="20" spans="2:34" x14ac:dyDescent="0.2">
      <c r="B20" s="384">
        <v>3.4</v>
      </c>
      <c r="C20" s="179" t="s">
        <v>216</v>
      </c>
      <c r="D20" s="280"/>
      <c r="E20" s="262">
        <f>D24</f>
        <v>0</v>
      </c>
      <c r="F20" s="262">
        <f t="shared" ref="F20:AB20" si="6">E24</f>
        <v>0</v>
      </c>
      <c r="G20" s="262">
        <f t="shared" si="6"/>
        <v>0</v>
      </c>
      <c r="H20" s="262">
        <f t="shared" si="6"/>
        <v>0</v>
      </c>
      <c r="I20" s="262">
        <f t="shared" si="6"/>
        <v>0</v>
      </c>
      <c r="J20" s="262">
        <f t="shared" si="6"/>
        <v>0</v>
      </c>
      <c r="K20" s="262">
        <f t="shared" si="6"/>
        <v>0</v>
      </c>
      <c r="L20" s="262">
        <f t="shared" si="6"/>
        <v>0</v>
      </c>
      <c r="M20" s="262">
        <f t="shared" si="6"/>
        <v>0</v>
      </c>
      <c r="N20" s="262">
        <f t="shared" si="6"/>
        <v>0</v>
      </c>
      <c r="O20" s="262">
        <f t="shared" si="6"/>
        <v>0</v>
      </c>
      <c r="P20" s="262">
        <f t="shared" si="6"/>
        <v>0</v>
      </c>
      <c r="Q20" s="262">
        <f t="shared" si="6"/>
        <v>0</v>
      </c>
      <c r="R20" s="262">
        <f t="shared" si="6"/>
        <v>0</v>
      </c>
      <c r="S20" s="262">
        <f t="shared" si="6"/>
        <v>0</v>
      </c>
      <c r="T20" s="262">
        <f t="shared" si="6"/>
        <v>0</v>
      </c>
      <c r="U20" s="262">
        <f t="shared" si="6"/>
        <v>0</v>
      </c>
      <c r="V20" s="262">
        <f t="shared" si="6"/>
        <v>0</v>
      </c>
      <c r="W20" s="262">
        <f t="shared" si="6"/>
        <v>0</v>
      </c>
      <c r="X20" s="262">
        <f t="shared" si="6"/>
        <v>0</v>
      </c>
      <c r="Y20" s="262">
        <f t="shared" si="6"/>
        <v>0</v>
      </c>
      <c r="Z20" s="262">
        <f t="shared" si="6"/>
        <v>0</v>
      </c>
      <c r="AA20" s="262">
        <f t="shared" si="6"/>
        <v>0</v>
      </c>
      <c r="AB20" s="262">
        <f t="shared" si="6"/>
        <v>0</v>
      </c>
      <c r="AC20" s="262">
        <f t="shared" ref="AC20:AH20" si="7">AB24</f>
        <v>0</v>
      </c>
      <c r="AD20" s="417">
        <f t="shared" si="7"/>
        <v>0</v>
      </c>
      <c r="AE20" s="417">
        <f t="shared" si="7"/>
        <v>0</v>
      </c>
      <c r="AF20" s="417">
        <f t="shared" si="7"/>
        <v>0</v>
      </c>
      <c r="AG20" s="417">
        <f t="shared" si="7"/>
        <v>0</v>
      </c>
      <c r="AH20" s="417">
        <f t="shared" si="7"/>
        <v>0</v>
      </c>
    </row>
    <row r="21" spans="2:34" x14ac:dyDescent="0.2">
      <c r="B21" s="384">
        <v>3.4</v>
      </c>
      <c r="C21" s="179" t="s">
        <v>192</v>
      </c>
      <c r="D21" s="280"/>
      <c r="E21" s="280">
        <v>0</v>
      </c>
      <c r="F21" s="280">
        <v>0</v>
      </c>
      <c r="G21" s="280">
        <v>0</v>
      </c>
      <c r="H21" s="280">
        <v>0</v>
      </c>
      <c r="I21" s="280">
        <v>0</v>
      </c>
      <c r="J21" s="280">
        <v>0</v>
      </c>
      <c r="K21" s="280">
        <v>0</v>
      </c>
      <c r="L21" s="280">
        <v>0</v>
      </c>
      <c r="M21" s="280">
        <v>0</v>
      </c>
      <c r="N21" s="280">
        <v>0</v>
      </c>
      <c r="O21" s="280">
        <v>0</v>
      </c>
      <c r="P21" s="280">
        <v>0</v>
      </c>
      <c r="Q21" s="280">
        <v>0</v>
      </c>
      <c r="R21" s="280">
        <v>0</v>
      </c>
      <c r="S21" s="280">
        <v>0</v>
      </c>
      <c r="T21" s="280">
        <v>0</v>
      </c>
      <c r="U21" s="280">
        <v>0</v>
      </c>
      <c r="V21" s="280">
        <v>0</v>
      </c>
      <c r="W21" s="280">
        <v>0</v>
      </c>
      <c r="X21" s="280">
        <v>0</v>
      </c>
      <c r="Y21" s="280">
        <v>0</v>
      </c>
      <c r="Z21" s="280">
        <v>0</v>
      </c>
      <c r="AA21" s="280">
        <v>0</v>
      </c>
      <c r="AB21" s="280">
        <v>0</v>
      </c>
      <c r="AC21" s="280">
        <v>0</v>
      </c>
      <c r="AD21" s="280">
        <v>0</v>
      </c>
      <c r="AE21" s="280">
        <v>0</v>
      </c>
      <c r="AF21" s="278">
        <v>0</v>
      </c>
      <c r="AG21" s="278">
        <v>0</v>
      </c>
      <c r="AH21" s="278">
        <v>0</v>
      </c>
    </row>
    <row r="22" spans="2:34" x14ac:dyDescent="0.2">
      <c r="B22" s="384">
        <v>3.4</v>
      </c>
      <c r="C22" s="287" t="s">
        <v>431</v>
      </c>
      <c r="D22" s="280"/>
      <c r="E22" s="280">
        <v>0</v>
      </c>
      <c r="F22" s="280">
        <v>0</v>
      </c>
      <c r="G22" s="280">
        <v>0</v>
      </c>
      <c r="H22" s="280">
        <v>0</v>
      </c>
      <c r="I22" s="280">
        <v>0</v>
      </c>
      <c r="J22" s="280">
        <v>0</v>
      </c>
      <c r="K22" s="280">
        <v>0</v>
      </c>
      <c r="L22" s="280">
        <v>0</v>
      </c>
      <c r="M22" s="280">
        <v>0</v>
      </c>
      <c r="N22" s="280">
        <v>0</v>
      </c>
      <c r="O22" s="280">
        <v>0</v>
      </c>
      <c r="P22" s="280">
        <v>0</v>
      </c>
      <c r="Q22" s="280">
        <v>0</v>
      </c>
      <c r="R22" s="280">
        <v>0</v>
      </c>
      <c r="S22" s="280">
        <v>0</v>
      </c>
      <c r="T22" s="280">
        <v>0</v>
      </c>
      <c r="U22" s="280">
        <v>0</v>
      </c>
      <c r="V22" s="280">
        <v>0</v>
      </c>
      <c r="W22" s="280">
        <v>0</v>
      </c>
      <c r="X22" s="280">
        <v>0</v>
      </c>
      <c r="Y22" s="280">
        <v>0</v>
      </c>
      <c r="Z22" s="280">
        <v>0</v>
      </c>
      <c r="AA22" s="280">
        <v>0</v>
      </c>
      <c r="AB22" s="280">
        <v>0</v>
      </c>
      <c r="AC22" s="280">
        <v>0</v>
      </c>
      <c r="AD22" s="280">
        <v>0</v>
      </c>
      <c r="AE22" s="280">
        <v>0</v>
      </c>
      <c r="AF22" s="278">
        <v>0</v>
      </c>
      <c r="AG22" s="278">
        <v>0</v>
      </c>
      <c r="AH22" s="278">
        <v>0</v>
      </c>
    </row>
    <row r="23" spans="2:34" x14ac:dyDescent="0.2">
      <c r="B23" s="384">
        <v>3.4</v>
      </c>
      <c r="C23" s="179" t="s">
        <v>236</v>
      </c>
      <c r="D23" s="280"/>
      <c r="E23" s="280">
        <v>0</v>
      </c>
      <c r="F23" s="280">
        <v>0</v>
      </c>
      <c r="G23" s="280">
        <v>0</v>
      </c>
      <c r="H23" s="280">
        <v>0</v>
      </c>
      <c r="I23" s="280">
        <v>0</v>
      </c>
      <c r="J23" s="280">
        <v>0</v>
      </c>
      <c r="K23" s="280">
        <v>0</v>
      </c>
      <c r="L23" s="280">
        <v>0</v>
      </c>
      <c r="M23" s="280">
        <v>0</v>
      </c>
      <c r="N23" s="280">
        <v>0</v>
      </c>
      <c r="O23" s="280">
        <v>0</v>
      </c>
      <c r="P23" s="280">
        <v>0</v>
      </c>
      <c r="Q23" s="280">
        <v>0</v>
      </c>
      <c r="R23" s="280">
        <v>0</v>
      </c>
      <c r="S23" s="280">
        <v>0</v>
      </c>
      <c r="T23" s="280">
        <v>0</v>
      </c>
      <c r="U23" s="280">
        <v>0</v>
      </c>
      <c r="V23" s="280">
        <v>0</v>
      </c>
      <c r="W23" s="280">
        <v>0</v>
      </c>
      <c r="X23" s="280">
        <v>0</v>
      </c>
      <c r="Y23" s="280">
        <v>0</v>
      </c>
      <c r="Z23" s="280">
        <v>0</v>
      </c>
      <c r="AA23" s="280">
        <v>0</v>
      </c>
      <c r="AB23" s="280">
        <v>0</v>
      </c>
      <c r="AC23" s="280">
        <v>0</v>
      </c>
      <c r="AD23" s="280">
        <v>0</v>
      </c>
      <c r="AE23" s="280">
        <v>0</v>
      </c>
      <c r="AF23" s="278">
        <v>0</v>
      </c>
      <c r="AG23" s="278">
        <v>0</v>
      </c>
      <c r="AH23" s="278">
        <v>0</v>
      </c>
    </row>
    <row r="24" spans="2:34" x14ac:dyDescent="0.2">
      <c r="B24" s="180"/>
      <c r="C24" s="288" t="s">
        <v>79</v>
      </c>
      <c r="D24" s="262">
        <f>SUM(D20:D23)</f>
        <v>0</v>
      </c>
      <c r="E24" s="262">
        <f>SUM(E20:E23)</f>
        <v>0</v>
      </c>
      <c r="F24" s="262">
        <f t="shared" ref="F24:AB24" si="8">SUM(F20:F23)</f>
        <v>0</v>
      </c>
      <c r="G24" s="262">
        <f t="shared" si="8"/>
        <v>0</v>
      </c>
      <c r="H24" s="262">
        <f t="shared" si="8"/>
        <v>0</v>
      </c>
      <c r="I24" s="262">
        <f t="shared" si="8"/>
        <v>0</v>
      </c>
      <c r="J24" s="262">
        <f t="shared" si="8"/>
        <v>0</v>
      </c>
      <c r="K24" s="262">
        <f t="shared" si="8"/>
        <v>0</v>
      </c>
      <c r="L24" s="262">
        <f t="shared" si="8"/>
        <v>0</v>
      </c>
      <c r="M24" s="262">
        <f t="shared" si="8"/>
        <v>0</v>
      </c>
      <c r="N24" s="262">
        <f t="shared" si="8"/>
        <v>0</v>
      </c>
      <c r="O24" s="262">
        <f t="shared" si="8"/>
        <v>0</v>
      </c>
      <c r="P24" s="262">
        <f t="shared" si="8"/>
        <v>0</v>
      </c>
      <c r="Q24" s="262">
        <f t="shared" si="8"/>
        <v>0</v>
      </c>
      <c r="R24" s="262">
        <f t="shared" si="8"/>
        <v>0</v>
      </c>
      <c r="S24" s="262">
        <f t="shared" si="8"/>
        <v>0</v>
      </c>
      <c r="T24" s="262">
        <f t="shared" si="8"/>
        <v>0</v>
      </c>
      <c r="U24" s="262">
        <f t="shared" si="8"/>
        <v>0</v>
      </c>
      <c r="V24" s="262">
        <f t="shared" si="8"/>
        <v>0</v>
      </c>
      <c r="W24" s="262">
        <f t="shared" si="8"/>
        <v>0</v>
      </c>
      <c r="X24" s="262">
        <f t="shared" si="8"/>
        <v>0</v>
      </c>
      <c r="Y24" s="262">
        <f t="shared" si="8"/>
        <v>0</v>
      </c>
      <c r="Z24" s="262">
        <f t="shared" si="8"/>
        <v>0</v>
      </c>
      <c r="AA24" s="262">
        <f t="shared" si="8"/>
        <v>0</v>
      </c>
      <c r="AB24" s="262">
        <f t="shared" si="8"/>
        <v>0</v>
      </c>
      <c r="AC24" s="417">
        <f t="shared" ref="AC24:AH24" si="9">SUM(AC20:AC23)</f>
        <v>0</v>
      </c>
      <c r="AD24" s="417">
        <f t="shared" si="9"/>
        <v>0</v>
      </c>
      <c r="AE24" s="417">
        <f t="shared" si="9"/>
        <v>0</v>
      </c>
      <c r="AF24" s="417">
        <f t="shared" si="9"/>
        <v>0</v>
      </c>
      <c r="AG24" s="417">
        <f t="shared" si="9"/>
        <v>0</v>
      </c>
      <c r="AH24" s="417">
        <f t="shared" si="9"/>
        <v>0</v>
      </c>
    </row>
    <row r="25" spans="2:34" x14ac:dyDescent="0.2">
      <c r="B25" s="181"/>
      <c r="C25" s="182" t="s">
        <v>129</v>
      </c>
      <c r="D25" s="28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416"/>
      <c r="AE25" s="416"/>
      <c r="AF25" s="416"/>
      <c r="AG25" s="416"/>
      <c r="AH25" s="416"/>
    </row>
    <row r="26" spans="2:34" x14ac:dyDescent="0.2">
      <c r="B26" s="384">
        <v>3.4</v>
      </c>
      <c r="C26" s="179" t="s">
        <v>216</v>
      </c>
      <c r="D26" s="280"/>
      <c r="E26" s="262">
        <f>D30</f>
        <v>0</v>
      </c>
      <c r="F26" s="262">
        <f t="shared" ref="F26:AB26" si="10">E30</f>
        <v>0</v>
      </c>
      <c r="G26" s="262">
        <f t="shared" si="10"/>
        <v>0</v>
      </c>
      <c r="H26" s="262">
        <f t="shared" si="10"/>
        <v>0</v>
      </c>
      <c r="I26" s="262">
        <f t="shared" si="10"/>
        <v>0</v>
      </c>
      <c r="J26" s="262">
        <f t="shared" si="10"/>
        <v>0</v>
      </c>
      <c r="K26" s="262">
        <f t="shared" si="10"/>
        <v>11202.791785228552</v>
      </c>
      <c r="L26" s="262">
        <f t="shared" si="10"/>
        <v>11408.860004376114</v>
      </c>
      <c r="M26" s="262">
        <f t="shared" si="10"/>
        <v>11452.064640410648</v>
      </c>
      <c r="N26" s="262">
        <f t="shared" si="10"/>
        <v>11491.461977392521</v>
      </c>
      <c r="O26" s="262">
        <f t="shared" si="10"/>
        <v>11696.911089919779</v>
      </c>
      <c r="P26" s="262">
        <f t="shared" si="10"/>
        <v>11675.169117495616</v>
      </c>
      <c r="Q26" s="262">
        <f t="shared" si="10"/>
        <v>11931.674487999859</v>
      </c>
      <c r="R26" s="262">
        <f t="shared" si="10"/>
        <v>11823.681444238253</v>
      </c>
      <c r="S26" s="262">
        <f t="shared" si="10"/>
        <v>11898.686208507575</v>
      </c>
      <c r="T26" s="262">
        <f t="shared" si="10"/>
        <v>12032.528891883114</v>
      </c>
      <c r="U26" s="262">
        <f t="shared" si="10"/>
        <v>11868.81176508114</v>
      </c>
      <c r="V26" s="262">
        <f t="shared" si="10"/>
        <v>11843.495918583283</v>
      </c>
      <c r="W26" s="262">
        <f t="shared" si="10"/>
        <v>11884.224449236031</v>
      </c>
      <c r="X26" s="262">
        <f t="shared" si="10"/>
        <v>11737.816828154691</v>
      </c>
      <c r="Y26" s="262">
        <f t="shared" si="10"/>
        <v>11527.038369610744</v>
      </c>
      <c r="Z26" s="262">
        <f t="shared" si="10"/>
        <v>11426.571435516327</v>
      </c>
      <c r="AA26" s="262">
        <f t="shared" si="10"/>
        <v>11334.361485978148</v>
      </c>
      <c r="AB26" s="262">
        <f t="shared" si="10"/>
        <v>11178.442007711217</v>
      </c>
      <c r="AC26" s="417">
        <f t="shared" ref="AC26:AH26" si="11">AB30</f>
        <v>10797.666254442567</v>
      </c>
      <c r="AD26" s="417">
        <f t="shared" si="11"/>
        <v>10872.325665426528</v>
      </c>
      <c r="AE26" s="417">
        <f t="shared" si="11"/>
        <v>11186.669474691178</v>
      </c>
      <c r="AF26" s="417">
        <f t="shared" si="11"/>
        <v>11485.4127135171</v>
      </c>
      <c r="AG26" s="417">
        <f t="shared" si="11"/>
        <v>11525.42215280337</v>
      </c>
      <c r="AH26" s="417">
        <f t="shared" si="11"/>
        <v>11352.938623069127</v>
      </c>
    </row>
    <row r="27" spans="2:34" x14ac:dyDescent="0.2">
      <c r="B27" s="384">
        <v>3.4</v>
      </c>
      <c r="C27" s="179" t="s">
        <v>65</v>
      </c>
      <c r="D27" s="280"/>
      <c r="E27" s="280">
        <v>0</v>
      </c>
      <c r="F27" s="280">
        <v>0</v>
      </c>
      <c r="G27" s="280">
        <v>0</v>
      </c>
      <c r="H27" s="280">
        <v>0</v>
      </c>
      <c r="I27" s="280">
        <v>0</v>
      </c>
      <c r="J27" s="280">
        <v>11202.791785228552</v>
      </c>
      <c r="K27" s="280">
        <v>135.24951404680161</v>
      </c>
      <c r="L27" s="280">
        <v>0</v>
      </c>
      <c r="M27" s="280">
        <v>0</v>
      </c>
      <c r="N27" s="280">
        <v>0</v>
      </c>
      <c r="O27" s="280">
        <v>0</v>
      </c>
      <c r="P27" s="280">
        <v>0</v>
      </c>
      <c r="Q27" s="280">
        <v>0</v>
      </c>
      <c r="R27" s="280">
        <v>0</v>
      </c>
      <c r="S27" s="280">
        <v>0</v>
      </c>
      <c r="T27" s="280">
        <v>0</v>
      </c>
      <c r="U27" s="280">
        <v>0</v>
      </c>
      <c r="V27" s="280">
        <v>0</v>
      </c>
      <c r="W27" s="280">
        <v>0</v>
      </c>
      <c r="X27" s="280">
        <v>0</v>
      </c>
      <c r="Y27" s="280">
        <v>0</v>
      </c>
      <c r="Z27" s="280">
        <v>0</v>
      </c>
      <c r="AA27" s="280">
        <v>0</v>
      </c>
      <c r="AB27" s="280">
        <v>0</v>
      </c>
      <c r="AC27" s="280">
        <v>0</v>
      </c>
      <c r="AD27" s="280">
        <v>0</v>
      </c>
      <c r="AE27" s="280">
        <v>0</v>
      </c>
      <c r="AF27" s="278">
        <v>0</v>
      </c>
      <c r="AG27" s="278">
        <v>0</v>
      </c>
      <c r="AH27" s="278">
        <v>0</v>
      </c>
    </row>
    <row r="28" spans="2:34" x14ac:dyDescent="0.2">
      <c r="B28" s="384">
        <v>3.4</v>
      </c>
      <c r="C28" s="287" t="s">
        <v>431</v>
      </c>
      <c r="D28" s="280"/>
      <c r="E28" s="280">
        <v>0</v>
      </c>
      <c r="F28" s="280">
        <v>0</v>
      </c>
      <c r="G28" s="280">
        <v>0</v>
      </c>
      <c r="H28" s="280">
        <v>0</v>
      </c>
      <c r="I28" s="280">
        <v>0</v>
      </c>
      <c r="J28" s="280">
        <v>0</v>
      </c>
      <c r="K28" s="280">
        <v>70.818705100760525</v>
      </c>
      <c r="L28" s="280">
        <v>43.20463603453301</v>
      </c>
      <c r="M28" s="280">
        <v>39.397336981871433</v>
      </c>
      <c r="N28" s="280">
        <v>205.44911252725831</v>
      </c>
      <c r="O28" s="280">
        <v>-21.741972424163173</v>
      </c>
      <c r="P28" s="280">
        <v>256.5053705042431</v>
      </c>
      <c r="Q28" s="280">
        <v>-107.99304376160552</v>
      </c>
      <c r="R28" s="280">
        <v>75.004764269322891</v>
      </c>
      <c r="S28" s="280">
        <v>133.84268337553922</v>
      </c>
      <c r="T28" s="280">
        <v>-163.71712680197427</v>
      </c>
      <c r="U28" s="280">
        <v>-25.315846497857635</v>
      </c>
      <c r="V28" s="280">
        <v>40.728530652748653</v>
      </c>
      <c r="W28" s="280">
        <v>-146.40762108133958</v>
      </c>
      <c r="X28" s="280">
        <v>-210.77845854394695</v>
      </c>
      <c r="Y28" s="280">
        <v>-100.46693409441717</v>
      </c>
      <c r="Z28" s="280">
        <v>-92.209949538178222</v>
      </c>
      <c r="AA28" s="280">
        <v>-155.91947826693098</v>
      </c>
      <c r="AB28" s="280">
        <v>-380.77575326865031</v>
      </c>
      <c r="AC28" s="280">
        <v>74.659410983961251</v>
      </c>
      <c r="AD28" s="280">
        <v>314.34380926465059</v>
      </c>
      <c r="AE28" s="280">
        <v>298.74323882592222</v>
      </c>
      <c r="AF28" s="278">
        <v>40.009439286270911</v>
      </c>
      <c r="AG28" s="278">
        <v>-172.48352973424304</v>
      </c>
      <c r="AH28" s="278">
        <v>25.596635026066362</v>
      </c>
    </row>
    <row r="29" spans="2:34" x14ac:dyDescent="0.2">
      <c r="B29" s="384">
        <v>3.4</v>
      </c>
      <c r="C29" s="179" t="s">
        <v>236</v>
      </c>
      <c r="D29" s="280"/>
      <c r="E29" s="280">
        <v>0</v>
      </c>
      <c r="F29" s="280">
        <v>0</v>
      </c>
      <c r="G29" s="280">
        <v>0</v>
      </c>
      <c r="H29" s="280">
        <v>0</v>
      </c>
      <c r="I29" s="280">
        <v>0</v>
      </c>
      <c r="J29" s="280">
        <v>0</v>
      </c>
      <c r="K29" s="280">
        <v>0</v>
      </c>
      <c r="L29" s="280">
        <v>0</v>
      </c>
      <c r="M29" s="280">
        <v>0</v>
      </c>
      <c r="N29" s="280">
        <v>0</v>
      </c>
      <c r="O29" s="280">
        <v>0</v>
      </c>
      <c r="P29" s="280">
        <v>0</v>
      </c>
      <c r="Q29" s="280">
        <v>0</v>
      </c>
      <c r="R29" s="280">
        <v>0</v>
      </c>
      <c r="S29" s="280">
        <v>0</v>
      </c>
      <c r="T29" s="280">
        <v>0</v>
      </c>
      <c r="U29" s="280">
        <v>0</v>
      </c>
      <c r="V29" s="280">
        <v>0</v>
      </c>
      <c r="W29" s="280">
        <v>0</v>
      </c>
      <c r="X29" s="280">
        <v>0</v>
      </c>
      <c r="Y29" s="280">
        <v>0</v>
      </c>
      <c r="Z29" s="280">
        <v>0</v>
      </c>
      <c r="AA29" s="280">
        <v>0</v>
      </c>
      <c r="AB29" s="280">
        <v>0</v>
      </c>
      <c r="AC29" s="280">
        <v>0</v>
      </c>
      <c r="AD29" s="280">
        <v>0</v>
      </c>
      <c r="AE29" s="280">
        <v>0</v>
      </c>
      <c r="AF29" s="278">
        <v>0</v>
      </c>
      <c r="AG29" s="278">
        <v>0</v>
      </c>
      <c r="AH29" s="278">
        <v>0</v>
      </c>
    </row>
    <row r="30" spans="2:34" x14ac:dyDescent="0.2">
      <c r="B30" s="180"/>
      <c r="C30" s="288" t="s">
        <v>130</v>
      </c>
      <c r="D30" s="262">
        <f>SUM(D26:D29)</f>
        <v>0</v>
      </c>
      <c r="E30" s="262">
        <f>SUM(E26:E29)</f>
        <v>0</v>
      </c>
      <c r="F30" s="262">
        <f t="shared" ref="F30:AE30" si="12">SUM(F26:F29)</f>
        <v>0</v>
      </c>
      <c r="G30" s="262">
        <f t="shared" si="12"/>
        <v>0</v>
      </c>
      <c r="H30" s="262">
        <f t="shared" si="12"/>
        <v>0</v>
      </c>
      <c r="I30" s="262">
        <f t="shared" si="12"/>
        <v>0</v>
      </c>
      <c r="J30" s="262">
        <f t="shared" si="12"/>
        <v>11202.791785228552</v>
      </c>
      <c r="K30" s="262">
        <f t="shared" si="12"/>
        <v>11408.860004376114</v>
      </c>
      <c r="L30" s="262">
        <f t="shared" si="12"/>
        <v>11452.064640410648</v>
      </c>
      <c r="M30" s="262">
        <f t="shared" si="12"/>
        <v>11491.461977392521</v>
      </c>
      <c r="N30" s="262">
        <f t="shared" si="12"/>
        <v>11696.911089919779</v>
      </c>
      <c r="O30" s="262">
        <f t="shared" si="12"/>
        <v>11675.169117495616</v>
      </c>
      <c r="P30" s="262">
        <f t="shared" si="12"/>
        <v>11931.674487999859</v>
      </c>
      <c r="Q30" s="262">
        <f t="shared" si="12"/>
        <v>11823.681444238253</v>
      </c>
      <c r="R30" s="262">
        <f t="shared" si="12"/>
        <v>11898.686208507575</v>
      </c>
      <c r="S30" s="262">
        <f t="shared" si="12"/>
        <v>12032.528891883114</v>
      </c>
      <c r="T30" s="262">
        <f t="shared" si="12"/>
        <v>11868.81176508114</v>
      </c>
      <c r="U30" s="262">
        <f t="shared" si="12"/>
        <v>11843.495918583283</v>
      </c>
      <c r="V30" s="262">
        <f t="shared" si="12"/>
        <v>11884.224449236031</v>
      </c>
      <c r="W30" s="262">
        <f t="shared" si="12"/>
        <v>11737.816828154691</v>
      </c>
      <c r="X30" s="262">
        <f t="shared" si="12"/>
        <v>11527.038369610744</v>
      </c>
      <c r="Y30" s="262">
        <f t="shared" si="12"/>
        <v>11426.571435516327</v>
      </c>
      <c r="Z30" s="262">
        <f t="shared" si="12"/>
        <v>11334.361485978148</v>
      </c>
      <c r="AA30" s="262">
        <f t="shared" si="12"/>
        <v>11178.442007711217</v>
      </c>
      <c r="AB30" s="262">
        <f t="shared" si="12"/>
        <v>10797.666254442567</v>
      </c>
      <c r="AC30" s="262">
        <f t="shared" si="12"/>
        <v>10872.325665426528</v>
      </c>
      <c r="AD30" s="417">
        <f t="shared" si="12"/>
        <v>11186.669474691178</v>
      </c>
      <c r="AE30" s="417">
        <f t="shared" si="12"/>
        <v>11485.4127135171</v>
      </c>
      <c r="AF30" s="417">
        <f t="shared" ref="AF30:AG30" si="13">SUM(AF26:AF29)</f>
        <v>11525.42215280337</v>
      </c>
      <c r="AG30" s="417">
        <f t="shared" si="13"/>
        <v>11352.938623069127</v>
      </c>
      <c r="AH30" s="417">
        <f t="shared" ref="AH30" si="14">SUM(AH26:AH29)</f>
        <v>11378.535258095193</v>
      </c>
    </row>
    <row r="31" spans="2:34" x14ac:dyDescent="0.2">
      <c r="B31" s="181"/>
      <c r="C31" s="182" t="s">
        <v>131</v>
      </c>
      <c r="D31" s="28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416"/>
      <c r="AE31" s="416"/>
      <c r="AF31" s="416"/>
      <c r="AG31" s="416"/>
      <c r="AH31" s="416"/>
    </row>
    <row r="32" spans="2:34" x14ac:dyDescent="0.2">
      <c r="B32" s="384">
        <v>3.4</v>
      </c>
      <c r="C32" s="179" t="s">
        <v>216</v>
      </c>
      <c r="D32" s="280"/>
      <c r="E32" s="262">
        <f>D36</f>
        <v>0</v>
      </c>
      <c r="F32" s="262">
        <f t="shared" ref="F32:AB32" si="15">E36</f>
        <v>0</v>
      </c>
      <c r="G32" s="262">
        <f t="shared" si="15"/>
        <v>0</v>
      </c>
      <c r="H32" s="262">
        <f t="shared" si="15"/>
        <v>0</v>
      </c>
      <c r="I32" s="262">
        <f t="shared" si="15"/>
        <v>0</v>
      </c>
      <c r="J32" s="262">
        <f t="shared" si="15"/>
        <v>839.73838499987914</v>
      </c>
      <c r="K32" s="262">
        <f t="shared" si="15"/>
        <v>28811.436697111498</v>
      </c>
      <c r="L32" s="262">
        <f t="shared" si="15"/>
        <v>33006.188877408364</v>
      </c>
      <c r="M32" s="262">
        <f t="shared" si="15"/>
        <v>34108.980806793283</v>
      </c>
      <c r="N32" s="262">
        <f t="shared" si="15"/>
        <v>34227.931035120288</v>
      </c>
      <c r="O32" s="262">
        <f t="shared" si="15"/>
        <v>34841.556019854819</v>
      </c>
      <c r="P32" s="262">
        <f t="shared" si="15"/>
        <v>34779.139603708085</v>
      </c>
      <c r="Q32" s="262">
        <f t="shared" si="15"/>
        <v>35545.692193453433</v>
      </c>
      <c r="R32" s="262">
        <f t="shared" si="15"/>
        <v>35226.58725455097</v>
      </c>
      <c r="S32" s="262">
        <f t="shared" si="15"/>
        <v>35452.769811343511</v>
      </c>
      <c r="T32" s="262">
        <f t="shared" si="15"/>
        <v>35854.430628266433</v>
      </c>
      <c r="U32" s="262">
        <f t="shared" si="15"/>
        <v>35369.63329712634</v>
      </c>
      <c r="V32" s="262">
        <f t="shared" si="15"/>
        <v>35297.35163729512</v>
      </c>
      <c r="W32" s="262">
        <f t="shared" si="15"/>
        <v>35422.056288986765</v>
      </c>
      <c r="X32" s="262">
        <f t="shared" si="15"/>
        <v>34989.186524689459</v>
      </c>
      <c r="Y32" s="262">
        <f t="shared" si="15"/>
        <v>34364.542382525382</v>
      </c>
      <c r="Z32" s="262">
        <f t="shared" si="15"/>
        <v>152897.78987540043</v>
      </c>
      <c r="AA32" s="262">
        <f t="shared" si="15"/>
        <v>154645.43043577808</v>
      </c>
      <c r="AB32" s="262">
        <f t="shared" si="15"/>
        <v>153596.40879763354</v>
      </c>
      <c r="AC32" s="262">
        <f t="shared" ref="AC32:AH32" si="16">AB36</f>
        <v>149492.87975952576</v>
      </c>
      <c r="AD32" s="417">
        <f t="shared" si="16"/>
        <v>151686.68926570503</v>
      </c>
      <c r="AE32" s="417">
        <f t="shared" si="16"/>
        <v>157314.82168387447</v>
      </c>
      <c r="AF32" s="417">
        <f t="shared" si="16"/>
        <v>162876.53742138797</v>
      </c>
      <c r="AG32" s="417">
        <f t="shared" si="16"/>
        <v>164933.65723213585</v>
      </c>
      <c r="AH32" s="417">
        <f t="shared" si="16"/>
        <v>164065.3310371335</v>
      </c>
    </row>
    <row r="33" spans="2:34" x14ac:dyDescent="0.2">
      <c r="B33" s="384">
        <v>3.4</v>
      </c>
      <c r="C33" s="179" t="s">
        <v>192</v>
      </c>
      <c r="D33" s="280"/>
      <c r="E33" s="280">
        <v>0</v>
      </c>
      <c r="F33" s="280">
        <v>0</v>
      </c>
      <c r="G33" s="280">
        <v>0</v>
      </c>
      <c r="H33" s="280">
        <v>0</v>
      </c>
      <c r="I33" s="280">
        <v>839.73838499987914</v>
      </c>
      <c r="J33" s="280">
        <v>27965.655419909795</v>
      </c>
      <c r="K33" s="280">
        <v>4013.5358694507368</v>
      </c>
      <c r="L33" s="280">
        <v>977.12704843921199</v>
      </c>
      <c r="M33" s="280">
        <v>0</v>
      </c>
      <c r="N33" s="280">
        <v>0</v>
      </c>
      <c r="O33" s="280">
        <v>0</v>
      </c>
      <c r="P33" s="280">
        <v>0</v>
      </c>
      <c r="Q33" s="280">
        <v>0</v>
      </c>
      <c r="R33" s="280">
        <v>0</v>
      </c>
      <c r="S33" s="280">
        <v>0</v>
      </c>
      <c r="T33" s="280">
        <v>0</v>
      </c>
      <c r="U33" s="280">
        <v>0</v>
      </c>
      <c r="V33" s="280">
        <v>0</v>
      </c>
      <c r="W33" s="280">
        <v>0</v>
      </c>
      <c r="X33" s="280">
        <v>0</v>
      </c>
      <c r="Y33" s="280">
        <v>118829.09310021414</v>
      </c>
      <c r="Z33" s="280">
        <v>1972.3639448304339</v>
      </c>
      <c r="AA33" s="280">
        <v>0</v>
      </c>
      <c r="AB33" s="280">
        <v>0</v>
      </c>
      <c r="AC33" s="280">
        <v>0</v>
      </c>
      <c r="AD33" s="280">
        <v>0</v>
      </c>
      <c r="AE33" s="280">
        <v>0</v>
      </c>
      <c r="AF33" s="278">
        <v>0</v>
      </c>
      <c r="AG33" s="278">
        <v>0</v>
      </c>
      <c r="AH33" s="278">
        <v>0</v>
      </c>
    </row>
    <row r="34" spans="2:34" x14ac:dyDescent="0.2">
      <c r="B34" s="384">
        <v>3.4</v>
      </c>
      <c r="C34" s="287" t="s">
        <v>431</v>
      </c>
      <c r="D34" s="280"/>
      <c r="E34" s="280">
        <v>0</v>
      </c>
      <c r="F34" s="280">
        <v>0</v>
      </c>
      <c r="G34" s="280">
        <v>0</v>
      </c>
      <c r="H34" s="280">
        <v>0</v>
      </c>
      <c r="I34" s="280">
        <v>0</v>
      </c>
      <c r="J34" s="280">
        <v>6.0428922018219309</v>
      </c>
      <c r="K34" s="280">
        <v>181.21631084613171</v>
      </c>
      <c r="L34" s="280">
        <v>125.66488094570261</v>
      </c>
      <c r="M34" s="280">
        <v>118.950228327006</v>
      </c>
      <c r="N34" s="280">
        <v>613.62498473453275</v>
      </c>
      <c r="O34" s="280">
        <v>-62.416416146736459</v>
      </c>
      <c r="P34" s="280">
        <v>766.55258974534888</v>
      </c>
      <c r="Q34" s="280">
        <v>-319.10493890245965</v>
      </c>
      <c r="R34" s="280">
        <v>226.18255679254014</v>
      </c>
      <c r="S34" s="280">
        <v>401.66081692292164</v>
      </c>
      <c r="T34" s="280">
        <v>-484.79733114008951</v>
      </c>
      <c r="U34" s="280">
        <v>-72.28165983122166</v>
      </c>
      <c r="V34" s="280">
        <v>124.70465169164694</v>
      </c>
      <c r="W34" s="280">
        <v>-432.8697642973047</v>
      </c>
      <c r="X34" s="280">
        <v>-624.64414216407818</v>
      </c>
      <c r="Y34" s="280">
        <v>-295.84560733910791</v>
      </c>
      <c r="Z34" s="280">
        <v>-224.7233844527687</v>
      </c>
      <c r="AA34" s="280">
        <v>-1049.0216381445241</v>
      </c>
      <c r="AB34" s="280">
        <v>-4103.529038107773</v>
      </c>
      <c r="AC34" s="280">
        <v>2193.8095061792819</v>
      </c>
      <c r="AD34" s="280">
        <v>5628.1324181694308</v>
      </c>
      <c r="AE34" s="280">
        <v>5561.7157375134957</v>
      </c>
      <c r="AF34" s="278">
        <v>2057.1198107478781</v>
      </c>
      <c r="AG34" s="278">
        <v>-868.326195002345</v>
      </c>
      <c r="AH34" s="278">
        <v>2062.7833445199622</v>
      </c>
    </row>
    <row r="35" spans="2:34" ht="11.25" customHeight="1" x14ac:dyDescent="0.2">
      <c r="B35" s="384">
        <v>3.4</v>
      </c>
      <c r="C35" s="179" t="s">
        <v>236</v>
      </c>
      <c r="D35" s="280"/>
      <c r="E35" s="280">
        <v>0</v>
      </c>
      <c r="F35" s="280">
        <v>0</v>
      </c>
      <c r="G35" s="280">
        <v>0</v>
      </c>
      <c r="H35" s="280">
        <v>0</v>
      </c>
      <c r="I35" s="280">
        <v>0</v>
      </c>
      <c r="J35" s="280">
        <v>0</v>
      </c>
      <c r="K35" s="280">
        <v>0</v>
      </c>
      <c r="L35" s="280">
        <v>0</v>
      </c>
      <c r="M35" s="280">
        <v>0</v>
      </c>
      <c r="N35" s="280">
        <v>0</v>
      </c>
      <c r="O35" s="280">
        <v>0</v>
      </c>
      <c r="P35" s="280">
        <v>0</v>
      </c>
      <c r="Q35" s="280">
        <v>0</v>
      </c>
      <c r="R35" s="280">
        <v>0</v>
      </c>
      <c r="S35" s="280">
        <v>0</v>
      </c>
      <c r="T35" s="280">
        <v>0</v>
      </c>
      <c r="U35" s="280">
        <v>0</v>
      </c>
      <c r="V35" s="280">
        <v>0</v>
      </c>
      <c r="W35" s="280">
        <v>0</v>
      </c>
      <c r="X35" s="280">
        <v>0</v>
      </c>
      <c r="Y35" s="280">
        <v>0</v>
      </c>
      <c r="Z35" s="280">
        <v>0</v>
      </c>
      <c r="AA35" s="280">
        <v>0</v>
      </c>
      <c r="AB35" s="280">
        <v>0</v>
      </c>
      <c r="AC35" s="280">
        <v>0</v>
      </c>
      <c r="AD35" s="280">
        <v>0</v>
      </c>
      <c r="AE35" s="280">
        <v>0</v>
      </c>
      <c r="AF35" s="278">
        <v>0</v>
      </c>
      <c r="AG35" s="278">
        <v>0</v>
      </c>
      <c r="AH35" s="278">
        <v>0</v>
      </c>
    </row>
    <row r="36" spans="2:34" x14ac:dyDescent="0.2">
      <c r="B36" s="180"/>
      <c r="C36" s="288" t="s">
        <v>132</v>
      </c>
      <c r="D36" s="262">
        <f>SUM(D32:D35)</f>
        <v>0</v>
      </c>
      <c r="E36" s="262">
        <f>SUM(E32:E35)</f>
        <v>0</v>
      </c>
      <c r="F36" s="262">
        <f t="shared" ref="F36:AB36" si="17">SUM(F32:F35)</f>
        <v>0</v>
      </c>
      <c r="G36" s="262">
        <f t="shared" si="17"/>
        <v>0</v>
      </c>
      <c r="H36" s="262">
        <f t="shared" si="17"/>
        <v>0</v>
      </c>
      <c r="I36" s="262">
        <f t="shared" si="17"/>
        <v>839.73838499987914</v>
      </c>
      <c r="J36" s="262">
        <f t="shared" si="17"/>
        <v>28811.436697111498</v>
      </c>
      <c r="K36" s="262">
        <f t="shared" si="17"/>
        <v>33006.188877408364</v>
      </c>
      <c r="L36" s="262">
        <f t="shared" si="17"/>
        <v>34108.980806793283</v>
      </c>
      <c r="M36" s="262">
        <f t="shared" si="17"/>
        <v>34227.931035120288</v>
      </c>
      <c r="N36" s="262">
        <f t="shared" si="17"/>
        <v>34841.556019854819</v>
      </c>
      <c r="O36" s="262">
        <f t="shared" si="17"/>
        <v>34779.139603708085</v>
      </c>
      <c r="P36" s="262">
        <f t="shared" si="17"/>
        <v>35545.692193453433</v>
      </c>
      <c r="Q36" s="262">
        <f t="shared" si="17"/>
        <v>35226.58725455097</v>
      </c>
      <c r="R36" s="262">
        <f t="shared" si="17"/>
        <v>35452.769811343511</v>
      </c>
      <c r="S36" s="262">
        <f t="shared" si="17"/>
        <v>35854.430628266433</v>
      </c>
      <c r="T36" s="262">
        <f t="shared" si="17"/>
        <v>35369.63329712634</v>
      </c>
      <c r="U36" s="262">
        <f t="shared" si="17"/>
        <v>35297.35163729512</v>
      </c>
      <c r="V36" s="262">
        <f t="shared" si="17"/>
        <v>35422.056288986765</v>
      </c>
      <c r="W36" s="262">
        <f t="shared" si="17"/>
        <v>34989.186524689459</v>
      </c>
      <c r="X36" s="262">
        <f t="shared" si="17"/>
        <v>34364.542382525382</v>
      </c>
      <c r="Y36" s="262">
        <f t="shared" si="17"/>
        <v>152897.78987540043</v>
      </c>
      <c r="Z36" s="262">
        <f t="shared" si="17"/>
        <v>154645.43043577808</v>
      </c>
      <c r="AA36" s="262">
        <f t="shared" si="17"/>
        <v>153596.40879763354</v>
      </c>
      <c r="AB36" s="262">
        <f t="shared" si="17"/>
        <v>149492.87975952576</v>
      </c>
      <c r="AC36" s="417">
        <f t="shared" ref="AC36:AH36" si="18">SUM(AC32:AC35)</f>
        <v>151686.68926570503</v>
      </c>
      <c r="AD36" s="417">
        <f t="shared" si="18"/>
        <v>157314.82168387447</v>
      </c>
      <c r="AE36" s="417">
        <f t="shared" si="18"/>
        <v>162876.53742138797</v>
      </c>
      <c r="AF36" s="417">
        <f t="shared" si="18"/>
        <v>164933.65723213585</v>
      </c>
      <c r="AG36" s="417">
        <f t="shared" si="18"/>
        <v>164065.3310371335</v>
      </c>
      <c r="AH36" s="417">
        <f t="shared" si="18"/>
        <v>166128.11438165346</v>
      </c>
    </row>
    <row r="37" spans="2:34" x14ac:dyDescent="0.2">
      <c r="B37" s="181"/>
      <c r="C37" s="182" t="s">
        <v>329</v>
      </c>
      <c r="D37" s="28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416"/>
      <c r="AE37" s="416"/>
      <c r="AF37" s="416"/>
      <c r="AG37" s="416"/>
      <c r="AH37" s="416"/>
    </row>
    <row r="38" spans="2:34" x14ac:dyDescent="0.2">
      <c r="B38" s="384">
        <v>3.4</v>
      </c>
      <c r="C38" s="179" t="s">
        <v>216</v>
      </c>
      <c r="D38" s="280"/>
      <c r="E38" s="262">
        <f>D42</f>
        <v>0</v>
      </c>
      <c r="F38" s="262">
        <f t="shared" ref="F38:AB38" si="19">E42</f>
        <v>0</v>
      </c>
      <c r="G38" s="262">
        <f t="shared" si="19"/>
        <v>0</v>
      </c>
      <c r="H38" s="262">
        <f t="shared" si="19"/>
        <v>0</v>
      </c>
      <c r="I38" s="262">
        <f t="shared" si="19"/>
        <v>0</v>
      </c>
      <c r="J38" s="262">
        <f t="shared" si="19"/>
        <v>0</v>
      </c>
      <c r="K38" s="262">
        <f t="shared" si="19"/>
        <v>0</v>
      </c>
      <c r="L38" s="262">
        <f t="shared" si="19"/>
        <v>0</v>
      </c>
      <c r="M38" s="262">
        <f t="shared" si="19"/>
        <v>0</v>
      </c>
      <c r="N38" s="262">
        <f t="shared" si="19"/>
        <v>0</v>
      </c>
      <c r="O38" s="262">
        <f t="shared" si="19"/>
        <v>0</v>
      </c>
      <c r="P38" s="262">
        <f t="shared" si="19"/>
        <v>0</v>
      </c>
      <c r="Q38" s="262">
        <f t="shared" si="19"/>
        <v>0</v>
      </c>
      <c r="R38" s="262">
        <f t="shared" si="19"/>
        <v>0</v>
      </c>
      <c r="S38" s="262">
        <f t="shared" si="19"/>
        <v>0</v>
      </c>
      <c r="T38" s="262">
        <f t="shared" si="19"/>
        <v>0</v>
      </c>
      <c r="U38" s="262">
        <f t="shared" si="19"/>
        <v>0</v>
      </c>
      <c r="V38" s="262">
        <f t="shared" si="19"/>
        <v>0</v>
      </c>
      <c r="W38" s="262">
        <f t="shared" si="19"/>
        <v>0</v>
      </c>
      <c r="X38" s="262">
        <f t="shared" si="19"/>
        <v>0</v>
      </c>
      <c r="Y38" s="262">
        <f t="shared" si="19"/>
        <v>0</v>
      </c>
      <c r="Z38" s="262">
        <f t="shared" si="19"/>
        <v>0</v>
      </c>
      <c r="AA38" s="262">
        <f t="shared" si="19"/>
        <v>0</v>
      </c>
      <c r="AB38" s="262">
        <f t="shared" si="19"/>
        <v>0</v>
      </c>
      <c r="AC38" s="262">
        <f t="shared" ref="AC38:AH38" si="20">AB42</f>
        <v>0</v>
      </c>
      <c r="AD38" s="417">
        <f t="shared" si="20"/>
        <v>0</v>
      </c>
      <c r="AE38" s="417">
        <f t="shared" si="20"/>
        <v>0</v>
      </c>
      <c r="AF38" s="417">
        <f t="shared" si="20"/>
        <v>0</v>
      </c>
      <c r="AG38" s="417">
        <f t="shared" si="20"/>
        <v>0</v>
      </c>
      <c r="AH38" s="417">
        <f t="shared" si="20"/>
        <v>0</v>
      </c>
    </row>
    <row r="39" spans="2:34" x14ac:dyDescent="0.2">
      <c r="B39" s="384">
        <v>3.4</v>
      </c>
      <c r="C39" s="179" t="s">
        <v>192</v>
      </c>
      <c r="D39" s="280"/>
      <c r="E39" s="280">
        <v>0</v>
      </c>
      <c r="F39" s="280">
        <v>0</v>
      </c>
      <c r="G39" s="280">
        <v>0</v>
      </c>
      <c r="H39" s="280">
        <v>0</v>
      </c>
      <c r="I39" s="280">
        <v>0</v>
      </c>
      <c r="J39" s="280">
        <v>0</v>
      </c>
      <c r="K39" s="280">
        <v>0</v>
      </c>
      <c r="L39" s="280">
        <v>0</v>
      </c>
      <c r="M39" s="280">
        <v>0</v>
      </c>
      <c r="N39" s="280">
        <v>0</v>
      </c>
      <c r="O39" s="280">
        <v>0</v>
      </c>
      <c r="P39" s="280">
        <v>0</v>
      </c>
      <c r="Q39" s="280">
        <v>0</v>
      </c>
      <c r="R39" s="280">
        <v>0</v>
      </c>
      <c r="S39" s="280">
        <v>0</v>
      </c>
      <c r="T39" s="280">
        <v>0</v>
      </c>
      <c r="U39" s="280">
        <v>0</v>
      </c>
      <c r="V39" s="280">
        <v>0</v>
      </c>
      <c r="W39" s="280">
        <v>0</v>
      </c>
      <c r="X39" s="280">
        <v>0</v>
      </c>
      <c r="Y39" s="280">
        <v>0</v>
      </c>
      <c r="Z39" s="280">
        <v>0</v>
      </c>
      <c r="AA39" s="280">
        <v>0</v>
      </c>
      <c r="AB39" s="280">
        <v>0</v>
      </c>
      <c r="AC39" s="280">
        <v>0</v>
      </c>
      <c r="AD39" s="280">
        <v>0</v>
      </c>
      <c r="AE39" s="280">
        <v>0</v>
      </c>
      <c r="AF39" s="278">
        <v>0</v>
      </c>
      <c r="AG39" s="278">
        <v>0</v>
      </c>
      <c r="AH39" s="278">
        <v>0</v>
      </c>
    </row>
    <row r="40" spans="2:34" x14ac:dyDescent="0.2">
      <c r="B40" s="384">
        <v>3.4</v>
      </c>
      <c r="C40" s="287" t="s">
        <v>431</v>
      </c>
      <c r="D40" s="280"/>
      <c r="E40" s="280">
        <v>0</v>
      </c>
      <c r="F40" s="280">
        <v>0</v>
      </c>
      <c r="G40" s="280">
        <v>0</v>
      </c>
      <c r="H40" s="280">
        <v>0</v>
      </c>
      <c r="I40" s="280">
        <v>0</v>
      </c>
      <c r="J40" s="280">
        <v>0</v>
      </c>
      <c r="K40" s="280">
        <v>0</v>
      </c>
      <c r="L40" s="280">
        <v>0</v>
      </c>
      <c r="M40" s="280">
        <v>0</v>
      </c>
      <c r="N40" s="280">
        <v>0</v>
      </c>
      <c r="O40" s="280">
        <v>0</v>
      </c>
      <c r="P40" s="280">
        <v>0</v>
      </c>
      <c r="Q40" s="280">
        <v>0</v>
      </c>
      <c r="R40" s="280">
        <v>0</v>
      </c>
      <c r="S40" s="280">
        <v>0</v>
      </c>
      <c r="T40" s="280">
        <v>0</v>
      </c>
      <c r="U40" s="280">
        <v>0</v>
      </c>
      <c r="V40" s="280">
        <v>0</v>
      </c>
      <c r="W40" s="280">
        <v>0</v>
      </c>
      <c r="X40" s="280">
        <v>0</v>
      </c>
      <c r="Y40" s="280">
        <v>0</v>
      </c>
      <c r="Z40" s="280">
        <v>0</v>
      </c>
      <c r="AA40" s="280">
        <v>0</v>
      </c>
      <c r="AB40" s="280">
        <v>0</v>
      </c>
      <c r="AC40" s="280">
        <v>0</v>
      </c>
      <c r="AD40" s="280">
        <v>0</v>
      </c>
      <c r="AE40" s="280">
        <v>0</v>
      </c>
      <c r="AF40" s="278">
        <v>0</v>
      </c>
      <c r="AG40" s="278">
        <v>0</v>
      </c>
      <c r="AH40" s="278">
        <v>0</v>
      </c>
    </row>
    <row r="41" spans="2:34" ht="11.25" customHeight="1" x14ac:dyDescent="0.2">
      <c r="B41" s="384">
        <v>3.4</v>
      </c>
      <c r="C41" s="179" t="s">
        <v>236</v>
      </c>
      <c r="D41" s="280"/>
      <c r="E41" s="280">
        <v>0</v>
      </c>
      <c r="F41" s="280">
        <v>0</v>
      </c>
      <c r="G41" s="280">
        <v>0</v>
      </c>
      <c r="H41" s="280">
        <v>0</v>
      </c>
      <c r="I41" s="280">
        <v>0</v>
      </c>
      <c r="J41" s="280">
        <v>0</v>
      </c>
      <c r="K41" s="280">
        <v>0</v>
      </c>
      <c r="L41" s="280">
        <v>0</v>
      </c>
      <c r="M41" s="280">
        <v>0</v>
      </c>
      <c r="N41" s="280">
        <v>0</v>
      </c>
      <c r="O41" s="280">
        <v>0</v>
      </c>
      <c r="P41" s="280">
        <v>0</v>
      </c>
      <c r="Q41" s="280">
        <v>0</v>
      </c>
      <c r="R41" s="280">
        <v>0</v>
      </c>
      <c r="S41" s="280">
        <v>0</v>
      </c>
      <c r="T41" s="280">
        <v>0</v>
      </c>
      <c r="U41" s="280">
        <v>0</v>
      </c>
      <c r="V41" s="280">
        <v>0</v>
      </c>
      <c r="W41" s="280">
        <v>0</v>
      </c>
      <c r="X41" s="280">
        <v>0</v>
      </c>
      <c r="Y41" s="280">
        <v>0</v>
      </c>
      <c r="Z41" s="280">
        <v>0</v>
      </c>
      <c r="AA41" s="280">
        <v>0</v>
      </c>
      <c r="AB41" s="280">
        <v>0</v>
      </c>
      <c r="AC41" s="280">
        <v>0</v>
      </c>
      <c r="AD41" s="280">
        <v>0</v>
      </c>
      <c r="AE41" s="280">
        <v>0</v>
      </c>
      <c r="AF41" s="278">
        <v>0</v>
      </c>
      <c r="AG41" s="278">
        <v>0</v>
      </c>
      <c r="AH41" s="278">
        <v>0</v>
      </c>
    </row>
    <row r="42" spans="2:34" x14ac:dyDescent="0.2">
      <c r="B42" s="180"/>
      <c r="C42" s="288" t="s">
        <v>328</v>
      </c>
      <c r="D42" s="262">
        <f>SUM(D38:D41)</f>
        <v>0</v>
      </c>
      <c r="E42" s="262">
        <f>SUM(E38:E41)</f>
        <v>0</v>
      </c>
      <c r="F42" s="262">
        <f t="shared" ref="F42:AE42" si="21">SUM(F38:F41)</f>
        <v>0</v>
      </c>
      <c r="G42" s="262">
        <f t="shared" si="21"/>
        <v>0</v>
      </c>
      <c r="H42" s="262">
        <f t="shared" si="21"/>
        <v>0</v>
      </c>
      <c r="I42" s="262">
        <f t="shared" si="21"/>
        <v>0</v>
      </c>
      <c r="J42" s="262">
        <f t="shared" si="21"/>
        <v>0</v>
      </c>
      <c r="K42" s="262">
        <f t="shared" si="21"/>
        <v>0</v>
      </c>
      <c r="L42" s="262">
        <f t="shared" si="21"/>
        <v>0</v>
      </c>
      <c r="M42" s="262">
        <f t="shared" si="21"/>
        <v>0</v>
      </c>
      <c r="N42" s="262">
        <f t="shared" si="21"/>
        <v>0</v>
      </c>
      <c r="O42" s="262">
        <f t="shared" si="21"/>
        <v>0</v>
      </c>
      <c r="P42" s="262">
        <f t="shared" si="21"/>
        <v>0</v>
      </c>
      <c r="Q42" s="262">
        <f t="shared" si="21"/>
        <v>0</v>
      </c>
      <c r="R42" s="262">
        <f t="shared" si="21"/>
        <v>0</v>
      </c>
      <c r="S42" s="262">
        <f t="shared" si="21"/>
        <v>0</v>
      </c>
      <c r="T42" s="262">
        <f t="shared" si="21"/>
        <v>0</v>
      </c>
      <c r="U42" s="262">
        <f t="shared" si="21"/>
        <v>0</v>
      </c>
      <c r="V42" s="262">
        <f t="shared" si="21"/>
        <v>0</v>
      </c>
      <c r="W42" s="262">
        <f t="shared" si="21"/>
        <v>0</v>
      </c>
      <c r="X42" s="262">
        <f t="shared" si="21"/>
        <v>0</v>
      </c>
      <c r="Y42" s="262">
        <f t="shared" si="21"/>
        <v>0</v>
      </c>
      <c r="Z42" s="262">
        <f t="shared" si="21"/>
        <v>0</v>
      </c>
      <c r="AA42" s="262">
        <f t="shared" si="21"/>
        <v>0</v>
      </c>
      <c r="AB42" s="262">
        <f t="shared" si="21"/>
        <v>0</v>
      </c>
      <c r="AC42" s="262"/>
      <c r="AD42" s="417">
        <f t="shared" si="21"/>
        <v>0</v>
      </c>
      <c r="AE42" s="417">
        <f t="shared" si="21"/>
        <v>0</v>
      </c>
      <c r="AF42" s="417">
        <f t="shared" ref="AF42:AG42" si="22">SUM(AF38:AF41)</f>
        <v>0</v>
      </c>
      <c r="AG42" s="417">
        <f t="shared" si="22"/>
        <v>0</v>
      </c>
      <c r="AH42" s="417">
        <f t="shared" ref="AH42" si="23">SUM(AH38:AH41)</f>
        <v>0</v>
      </c>
    </row>
    <row r="43" spans="2:34" x14ac:dyDescent="0.2">
      <c r="B43" s="181"/>
      <c r="C43" s="182" t="s">
        <v>133</v>
      </c>
      <c r="D43" s="289"/>
      <c r="E43" s="279"/>
      <c r="F43" s="279"/>
      <c r="G43" s="279"/>
      <c r="H43" s="279"/>
      <c r="I43" s="279"/>
      <c r="J43" s="279"/>
      <c r="K43" s="279"/>
      <c r="L43" s="279"/>
      <c r="M43" s="279"/>
      <c r="N43" s="279"/>
      <c r="O43" s="279"/>
      <c r="P43" s="279"/>
      <c r="Q43" s="279"/>
      <c r="R43" s="279"/>
      <c r="S43" s="279"/>
      <c r="T43" s="279"/>
      <c r="U43" s="279"/>
      <c r="V43" s="279"/>
      <c r="W43" s="279"/>
      <c r="X43" s="279"/>
      <c r="Y43" s="279"/>
      <c r="Z43" s="279"/>
      <c r="AA43" s="279"/>
      <c r="AB43" s="279"/>
      <c r="AC43" s="279"/>
      <c r="AD43" s="416"/>
      <c r="AE43" s="416"/>
      <c r="AF43" s="416"/>
      <c r="AG43" s="416"/>
      <c r="AH43" s="416"/>
    </row>
    <row r="44" spans="2:34" x14ac:dyDescent="0.2">
      <c r="B44" s="384">
        <v>3.4</v>
      </c>
      <c r="C44" s="179" t="s">
        <v>216</v>
      </c>
      <c r="D44" s="280"/>
      <c r="E44" s="262">
        <f>D48</f>
        <v>0</v>
      </c>
      <c r="F44" s="262">
        <f t="shared" ref="F44:AB44" si="24">E48</f>
        <v>0</v>
      </c>
      <c r="G44" s="262">
        <f t="shared" si="24"/>
        <v>0</v>
      </c>
      <c r="H44" s="262">
        <f t="shared" si="24"/>
        <v>0</v>
      </c>
      <c r="I44" s="262">
        <f t="shared" si="24"/>
        <v>0</v>
      </c>
      <c r="J44" s="262">
        <f t="shared" si="24"/>
        <v>0</v>
      </c>
      <c r="K44" s="262">
        <f t="shared" si="24"/>
        <v>6336.8043977130692</v>
      </c>
      <c r="L44" s="262">
        <f t="shared" si="24"/>
        <v>6614.730863582763</v>
      </c>
      <c r="M44" s="262">
        <f t="shared" si="24"/>
        <v>6295.3400703348325</v>
      </c>
      <c r="N44" s="262">
        <f t="shared" si="24"/>
        <v>5956.6466273852338</v>
      </c>
      <c r="O44" s="262">
        <f t="shared" si="24"/>
        <v>5685.948274516335</v>
      </c>
      <c r="P44" s="262">
        <f t="shared" si="24"/>
        <v>5270.4466681626918</v>
      </c>
      <c r="Q44" s="262">
        <f t="shared" si="24"/>
        <v>55127.697927883426</v>
      </c>
      <c r="R44" s="262">
        <f t="shared" si="24"/>
        <v>51867.440663803478</v>
      </c>
      <c r="S44" s="262">
        <f t="shared" si="24"/>
        <v>49328.095785249432</v>
      </c>
      <c r="T44" s="262">
        <f t="shared" si="24"/>
        <v>46855.926003237502</v>
      </c>
      <c r="U44" s="262">
        <f t="shared" si="24"/>
        <v>43005.46678452054</v>
      </c>
      <c r="V44" s="262">
        <f t="shared" si="24"/>
        <v>39579.312028827611</v>
      </c>
      <c r="W44" s="262">
        <f t="shared" si="24"/>
        <v>36212.203435819007</v>
      </c>
      <c r="X44" s="262">
        <f t="shared" si="24"/>
        <v>67394.292851606413</v>
      </c>
      <c r="Y44" s="262">
        <f t="shared" si="24"/>
        <v>83169.445919728038</v>
      </c>
      <c r="Z44" s="262">
        <f t="shared" si="24"/>
        <v>77652.17241578229</v>
      </c>
      <c r="AA44" s="262">
        <f t="shared" si="24"/>
        <v>72002.23304763058</v>
      </c>
      <c r="AB44" s="262">
        <f t="shared" si="24"/>
        <v>65734.95361408894</v>
      </c>
      <c r="AC44" s="262">
        <f t="shared" ref="AC44:AH44" si="25">AB48</f>
        <v>57973.591722606492</v>
      </c>
      <c r="AD44" s="417">
        <f t="shared" si="25"/>
        <v>52697.270027402119</v>
      </c>
      <c r="AE44" s="417">
        <f t="shared" si="25"/>
        <v>48140.631515978916</v>
      </c>
      <c r="AF44" s="417">
        <f t="shared" si="25"/>
        <v>42768.307427300679</v>
      </c>
      <c r="AG44" s="417">
        <f t="shared" si="25"/>
        <v>35627.311478381191</v>
      </c>
      <c r="AH44" s="417">
        <f t="shared" si="25"/>
        <v>27264.664804841628</v>
      </c>
    </row>
    <row r="45" spans="2:34" x14ac:dyDescent="0.2">
      <c r="B45" s="384">
        <v>3.4</v>
      </c>
      <c r="C45" s="179" t="s">
        <v>192</v>
      </c>
      <c r="D45" s="280"/>
      <c r="E45" s="280">
        <v>0</v>
      </c>
      <c r="F45" s="280">
        <v>0</v>
      </c>
      <c r="G45" s="280">
        <v>0</v>
      </c>
      <c r="H45" s="280">
        <v>0</v>
      </c>
      <c r="I45" s="280">
        <v>0</v>
      </c>
      <c r="J45" s="280">
        <v>6336.8043977130692</v>
      </c>
      <c r="K45" s="280">
        <v>541.98430506139709</v>
      </c>
      <c r="L45" s="280">
        <v>0</v>
      </c>
      <c r="M45" s="280">
        <v>0</v>
      </c>
      <c r="N45" s="280">
        <v>0</v>
      </c>
      <c r="O45" s="280">
        <v>0</v>
      </c>
      <c r="P45" s="280">
        <v>50164.146869151824</v>
      </c>
      <c r="Q45" s="280">
        <v>0</v>
      </c>
      <c r="R45" s="280">
        <v>0</v>
      </c>
      <c r="S45" s="280">
        <v>0</v>
      </c>
      <c r="T45" s="280">
        <v>0</v>
      </c>
      <c r="U45" s="280">
        <v>0</v>
      </c>
      <c r="V45" s="280">
        <v>0</v>
      </c>
      <c r="W45" s="280">
        <v>35333.151403327647</v>
      </c>
      <c r="X45" s="280">
        <v>22245.829704132011</v>
      </c>
      <c r="Y45" s="280">
        <v>0</v>
      </c>
      <c r="Z45" s="280">
        <v>0</v>
      </c>
      <c r="AA45" s="280">
        <v>0</v>
      </c>
      <c r="AB45" s="280">
        <v>0</v>
      </c>
      <c r="AC45" s="280">
        <v>0</v>
      </c>
      <c r="AD45" s="280">
        <v>0</v>
      </c>
      <c r="AE45" s="280">
        <v>0</v>
      </c>
      <c r="AF45" s="278">
        <v>0</v>
      </c>
      <c r="AG45" s="278">
        <v>0</v>
      </c>
      <c r="AH45" s="278">
        <v>0</v>
      </c>
    </row>
    <row r="46" spans="2:34" ht="14.1" customHeight="1" x14ac:dyDescent="0.2">
      <c r="B46" s="384">
        <v>3.4</v>
      </c>
      <c r="C46" s="287" t="s">
        <v>431</v>
      </c>
      <c r="D46" s="280"/>
      <c r="E46" s="280">
        <v>0</v>
      </c>
      <c r="F46" s="280">
        <v>0</v>
      </c>
      <c r="G46" s="280">
        <v>0</v>
      </c>
      <c r="H46" s="280">
        <v>0</v>
      </c>
      <c r="I46" s="280">
        <v>0</v>
      </c>
      <c r="J46" s="280">
        <v>0</v>
      </c>
      <c r="K46" s="280">
        <v>-264.05783919170307</v>
      </c>
      <c r="L46" s="280">
        <v>-319.3907932479305</v>
      </c>
      <c r="M46" s="280">
        <v>-338.69344294959893</v>
      </c>
      <c r="N46" s="280">
        <v>-270.6983528688985</v>
      </c>
      <c r="O46" s="280">
        <v>-415.50160635364318</v>
      </c>
      <c r="P46" s="280">
        <v>-306.89560943109331</v>
      </c>
      <c r="Q46" s="280">
        <v>-3260.2572640799449</v>
      </c>
      <c r="R46" s="280">
        <v>-2539.3448785540445</v>
      </c>
      <c r="S46" s="280">
        <v>-2472.1697820119321</v>
      </c>
      <c r="T46" s="280">
        <v>-3850.4592187169646</v>
      </c>
      <c r="U46" s="280">
        <v>-3426.1547556929281</v>
      </c>
      <c r="V46" s="280">
        <v>-3367.1085930086037</v>
      </c>
      <c r="W46" s="280">
        <v>-4151.0619875402417</v>
      </c>
      <c r="X46" s="280">
        <v>-6470.6766360103911</v>
      </c>
      <c r="Y46" s="280">
        <v>-5517.273503945742</v>
      </c>
      <c r="Z46" s="280">
        <v>-5649.9393681517158</v>
      </c>
      <c r="AA46" s="280">
        <v>-6267.2794335416411</v>
      </c>
      <c r="AB46" s="280">
        <v>-7761.3618914824501</v>
      </c>
      <c r="AC46" s="280">
        <v>-5276.3216952043695</v>
      </c>
      <c r="AD46" s="280">
        <v>-4556.6385114232053</v>
      </c>
      <c r="AE46" s="280">
        <v>-5372.3240886782396</v>
      </c>
      <c r="AF46" s="278">
        <v>-7140.9959489194898</v>
      </c>
      <c r="AG46" s="278">
        <v>-8362.6466735395625</v>
      </c>
      <c r="AH46" s="278">
        <v>-8222.5552684868162</v>
      </c>
    </row>
    <row r="47" spans="2:34" ht="11.25" customHeight="1" x14ac:dyDescent="0.2">
      <c r="B47" s="384">
        <v>3.4</v>
      </c>
      <c r="C47" s="179" t="s">
        <v>236</v>
      </c>
      <c r="D47" s="280"/>
      <c r="E47" s="280">
        <v>0</v>
      </c>
      <c r="F47" s="280">
        <v>0</v>
      </c>
      <c r="G47" s="280">
        <v>0</v>
      </c>
      <c r="H47" s="280">
        <v>0</v>
      </c>
      <c r="I47" s="280">
        <v>0</v>
      </c>
      <c r="J47" s="280">
        <v>0</v>
      </c>
      <c r="K47" s="280">
        <v>0</v>
      </c>
      <c r="L47" s="280">
        <v>0</v>
      </c>
      <c r="M47" s="280">
        <v>0</v>
      </c>
      <c r="N47" s="280">
        <v>0</v>
      </c>
      <c r="O47" s="280">
        <v>0</v>
      </c>
      <c r="P47" s="280">
        <v>0</v>
      </c>
      <c r="Q47" s="280">
        <v>0</v>
      </c>
      <c r="R47" s="280">
        <v>0</v>
      </c>
      <c r="S47" s="280">
        <v>0</v>
      </c>
      <c r="T47" s="280">
        <v>0</v>
      </c>
      <c r="U47" s="280">
        <v>0</v>
      </c>
      <c r="V47" s="280">
        <v>0</v>
      </c>
      <c r="W47" s="280">
        <v>0</v>
      </c>
      <c r="X47" s="280">
        <v>0</v>
      </c>
      <c r="Y47" s="280">
        <v>0</v>
      </c>
      <c r="Z47" s="280">
        <v>0</v>
      </c>
      <c r="AA47" s="280">
        <v>0</v>
      </c>
      <c r="AB47" s="280">
        <v>0</v>
      </c>
      <c r="AC47" s="280">
        <v>0</v>
      </c>
      <c r="AD47" s="280">
        <v>0</v>
      </c>
      <c r="AE47" s="280">
        <v>0</v>
      </c>
      <c r="AF47" s="278">
        <v>0</v>
      </c>
      <c r="AG47" s="278">
        <v>0</v>
      </c>
      <c r="AH47" s="278">
        <v>0</v>
      </c>
    </row>
    <row r="48" spans="2:34" x14ac:dyDescent="0.2">
      <c r="B48" s="180"/>
      <c r="C48" s="288" t="s">
        <v>134</v>
      </c>
      <c r="D48" s="262">
        <f>SUM(D44:D47)</f>
        <v>0</v>
      </c>
      <c r="E48" s="262">
        <f>SUM(E44:E47)</f>
        <v>0</v>
      </c>
      <c r="F48" s="262">
        <f t="shared" ref="F48:AE48" si="26">SUM(F44:F47)</f>
        <v>0</v>
      </c>
      <c r="G48" s="262">
        <f t="shared" si="26"/>
        <v>0</v>
      </c>
      <c r="H48" s="262">
        <f t="shared" si="26"/>
        <v>0</v>
      </c>
      <c r="I48" s="262">
        <f t="shared" si="26"/>
        <v>0</v>
      </c>
      <c r="J48" s="262">
        <f t="shared" si="26"/>
        <v>6336.8043977130692</v>
      </c>
      <c r="K48" s="262">
        <f t="shared" si="26"/>
        <v>6614.730863582763</v>
      </c>
      <c r="L48" s="262">
        <f t="shared" si="26"/>
        <v>6295.3400703348325</v>
      </c>
      <c r="M48" s="262">
        <f t="shared" si="26"/>
        <v>5956.6466273852338</v>
      </c>
      <c r="N48" s="262">
        <f t="shared" si="26"/>
        <v>5685.948274516335</v>
      </c>
      <c r="O48" s="262">
        <f t="shared" si="26"/>
        <v>5270.4466681626918</v>
      </c>
      <c r="P48" s="262">
        <f t="shared" si="26"/>
        <v>55127.697927883426</v>
      </c>
      <c r="Q48" s="262">
        <f t="shared" si="26"/>
        <v>51867.440663803478</v>
      </c>
      <c r="R48" s="262">
        <f t="shared" si="26"/>
        <v>49328.095785249432</v>
      </c>
      <c r="S48" s="262">
        <f t="shared" si="26"/>
        <v>46855.926003237502</v>
      </c>
      <c r="T48" s="262">
        <f t="shared" si="26"/>
        <v>43005.46678452054</v>
      </c>
      <c r="U48" s="262">
        <f t="shared" si="26"/>
        <v>39579.312028827611</v>
      </c>
      <c r="V48" s="262">
        <f t="shared" si="26"/>
        <v>36212.203435819007</v>
      </c>
      <c r="W48" s="262">
        <f t="shared" si="26"/>
        <v>67394.292851606413</v>
      </c>
      <c r="X48" s="262">
        <f t="shared" si="26"/>
        <v>83169.445919728038</v>
      </c>
      <c r="Y48" s="262">
        <f t="shared" si="26"/>
        <v>77652.17241578229</v>
      </c>
      <c r="Z48" s="262">
        <f t="shared" si="26"/>
        <v>72002.23304763058</v>
      </c>
      <c r="AA48" s="262">
        <f t="shared" si="26"/>
        <v>65734.95361408894</v>
      </c>
      <c r="AB48" s="262">
        <f t="shared" si="26"/>
        <v>57973.591722606492</v>
      </c>
      <c r="AC48" s="417">
        <f t="shared" si="26"/>
        <v>52697.270027402119</v>
      </c>
      <c r="AD48" s="417">
        <f t="shared" si="26"/>
        <v>48140.631515978916</v>
      </c>
      <c r="AE48" s="417">
        <f t="shared" si="26"/>
        <v>42768.307427300679</v>
      </c>
      <c r="AF48" s="417">
        <f t="shared" ref="AF48:AG48" si="27">SUM(AF44:AF47)</f>
        <v>35627.311478381191</v>
      </c>
      <c r="AG48" s="417">
        <f t="shared" si="27"/>
        <v>27264.664804841628</v>
      </c>
      <c r="AH48" s="417">
        <f t="shared" ref="AH48" si="28">SUM(AH44:AH47)</f>
        <v>19042.109536354812</v>
      </c>
    </row>
    <row r="49" spans="2:34" x14ac:dyDescent="0.2">
      <c r="B49" s="181"/>
      <c r="C49" s="182" t="s">
        <v>0</v>
      </c>
      <c r="D49" s="28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416"/>
      <c r="AE49" s="416"/>
      <c r="AF49" s="416"/>
      <c r="AG49" s="416"/>
      <c r="AH49" s="416"/>
    </row>
    <row r="50" spans="2:34" x14ac:dyDescent="0.2">
      <c r="B50" s="384">
        <v>3.4</v>
      </c>
      <c r="C50" s="179" t="s">
        <v>216</v>
      </c>
      <c r="D50" s="280"/>
      <c r="E50" s="262">
        <f>D54</f>
        <v>0</v>
      </c>
      <c r="F50" s="262">
        <f t="shared" ref="F50:AB50" si="29">E54</f>
        <v>0</v>
      </c>
      <c r="G50" s="262">
        <f t="shared" si="29"/>
        <v>0</v>
      </c>
      <c r="H50" s="262">
        <f t="shared" si="29"/>
        <v>0</v>
      </c>
      <c r="I50" s="262">
        <f t="shared" si="29"/>
        <v>0</v>
      </c>
      <c r="J50" s="262">
        <f t="shared" si="29"/>
        <v>0</v>
      </c>
      <c r="K50" s="262">
        <f t="shared" si="29"/>
        <v>0</v>
      </c>
      <c r="L50" s="262">
        <f t="shared" si="29"/>
        <v>0</v>
      </c>
      <c r="M50" s="262">
        <f t="shared" si="29"/>
        <v>0</v>
      </c>
      <c r="N50" s="262">
        <f t="shared" si="29"/>
        <v>0</v>
      </c>
      <c r="O50" s="262">
        <f t="shared" si="29"/>
        <v>0</v>
      </c>
      <c r="P50" s="262">
        <f t="shared" si="29"/>
        <v>0</v>
      </c>
      <c r="Q50" s="262">
        <f t="shared" si="29"/>
        <v>0</v>
      </c>
      <c r="R50" s="262">
        <f t="shared" si="29"/>
        <v>0</v>
      </c>
      <c r="S50" s="262">
        <f t="shared" si="29"/>
        <v>0</v>
      </c>
      <c r="T50" s="262">
        <f t="shared" si="29"/>
        <v>0</v>
      </c>
      <c r="U50" s="262">
        <f t="shared" si="29"/>
        <v>0</v>
      </c>
      <c r="V50" s="262">
        <f t="shared" si="29"/>
        <v>0</v>
      </c>
      <c r="W50" s="262">
        <f t="shared" si="29"/>
        <v>0</v>
      </c>
      <c r="X50" s="262">
        <f t="shared" si="29"/>
        <v>0</v>
      </c>
      <c r="Y50" s="262">
        <f t="shared" si="29"/>
        <v>0</v>
      </c>
      <c r="Z50" s="262">
        <f t="shared" si="29"/>
        <v>0</v>
      </c>
      <c r="AA50" s="262">
        <f t="shared" si="29"/>
        <v>0</v>
      </c>
      <c r="AB50" s="262">
        <f t="shared" si="29"/>
        <v>0</v>
      </c>
      <c r="AC50" s="262">
        <f t="shared" ref="AC50:AH50" si="30">AB54</f>
        <v>0</v>
      </c>
      <c r="AD50" s="417">
        <f t="shared" si="30"/>
        <v>0</v>
      </c>
      <c r="AE50" s="417">
        <f t="shared" si="30"/>
        <v>0</v>
      </c>
      <c r="AF50" s="417">
        <f t="shared" si="30"/>
        <v>0</v>
      </c>
      <c r="AG50" s="417">
        <f t="shared" si="30"/>
        <v>0</v>
      </c>
      <c r="AH50" s="417">
        <f t="shared" si="30"/>
        <v>0</v>
      </c>
    </row>
    <row r="51" spans="2:34" x14ac:dyDescent="0.2">
      <c r="B51" s="384">
        <v>3.4</v>
      </c>
      <c r="C51" s="179" t="s">
        <v>192</v>
      </c>
      <c r="D51" s="280"/>
      <c r="E51" s="280">
        <v>0</v>
      </c>
      <c r="F51" s="280">
        <v>0</v>
      </c>
      <c r="G51" s="280">
        <v>0</v>
      </c>
      <c r="H51" s="280">
        <v>0</v>
      </c>
      <c r="I51" s="280">
        <v>0</v>
      </c>
      <c r="J51" s="280">
        <v>0</v>
      </c>
      <c r="K51" s="280">
        <v>0</v>
      </c>
      <c r="L51" s="280">
        <v>0</v>
      </c>
      <c r="M51" s="280">
        <v>0</v>
      </c>
      <c r="N51" s="280">
        <v>0</v>
      </c>
      <c r="O51" s="280">
        <v>0</v>
      </c>
      <c r="P51" s="280">
        <v>0</v>
      </c>
      <c r="Q51" s="280">
        <v>0</v>
      </c>
      <c r="R51" s="280">
        <v>0</v>
      </c>
      <c r="S51" s="280">
        <v>0</v>
      </c>
      <c r="T51" s="280">
        <v>0</v>
      </c>
      <c r="U51" s="280">
        <v>0</v>
      </c>
      <c r="V51" s="280">
        <v>0</v>
      </c>
      <c r="W51" s="280">
        <v>0</v>
      </c>
      <c r="X51" s="280">
        <v>0</v>
      </c>
      <c r="Y51" s="280">
        <v>0</v>
      </c>
      <c r="Z51" s="280">
        <v>0</v>
      </c>
      <c r="AA51" s="280">
        <v>0</v>
      </c>
      <c r="AB51" s="280">
        <v>0</v>
      </c>
      <c r="AC51" s="280">
        <v>0</v>
      </c>
      <c r="AD51" s="426">
        <v>0</v>
      </c>
      <c r="AE51" s="426">
        <v>0</v>
      </c>
      <c r="AF51" s="278">
        <v>0</v>
      </c>
      <c r="AG51" s="278">
        <v>0</v>
      </c>
      <c r="AH51" s="278">
        <v>0</v>
      </c>
    </row>
    <row r="52" spans="2:34" x14ac:dyDescent="0.2">
      <c r="B52" s="384">
        <v>3.4</v>
      </c>
      <c r="C52" s="287" t="s">
        <v>431</v>
      </c>
      <c r="D52" s="280"/>
      <c r="E52" s="280">
        <v>0</v>
      </c>
      <c r="F52" s="280">
        <v>0</v>
      </c>
      <c r="G52" s="280">
        <v>0</v>
      </c>
      <c r="H52" s="280">
        <v>0</v>
      </c>
      <c r="I52" s="280">
        <v>0</v>
      </c>
      <c r="J52" s="280">
        <v>0</v>
      </c>
      <c r="K52" s="280">
        <v>0</v>
      </c>
      <c r="L52" s="280">
        <v>0</v>
      </c>
      <c r="M52" s="280">
        <v>0</v>
      </c>
      <c r="N52" s="280">
        <v>0</v>
      </c>
      <c r="O52" s="280">
        <v>0</v>
      </c>
      <c r="P52" s="280">
        <v>0</v>
      </c>
      <c r="Q52" s="280">
        <v>0</v>
      </c>
      <c r="R52" s="280">
        <v>0</v>
      </c>
      <c r="S52" s="280">
        <v>0</v>
      </c>
      <c r="T52" s="280">
        <v>0</v>
      </c>
      <c r="U52" s="280">
        <v>0</v>
      </c>
      <c r="V52" s="280">
        <v>0</v>
      </c>
      <c r="W52" s="280">
        <v>0</v>
      </c>
      <c r="X52" s="280">
        <v>0</v>
      </c>
      <c r="Y52" s="280">
        <v>0</v>
      </c>
      <c r="Z52" s="280">
        <v>0</v>
      </c>
      <c r="AA52" s="280">
        <v>0</v>
      </c>
      <c r="AB52" s="280">
        <v>0</v>
      </c>
      <c r="AC52" s="280">
        <v>0</v>
      </c>
      <c r="AD52" s="426">
        <v>0</v>
      </c>
      <c r="AE52" s="426">
        <v>0</v>
      </c>
      <c r="AF52" s="278">
        <v>0</v>
      </c>
      <c r="AG52" s="278">
        <v>0</v>
      </c>
      <c r="AH52" s="278">
        <v>0</v>
      </c>
    </row>
    <row r="53" spans="2:34" ht="11.25" customHeight="1" x14ac:dyDescent="0.2">
      <c r="B53" s="384">
        <v>3.4</v>
      </c>
      <c r="C53" s="179" t="s">
        <v>236</v>
      </c>
      <c r="D53" s="280"/>
      <c r="E53" s="280">
        <v>0</v>
      </c>
      <c r="F53" s="280">
        <v>0</v>
      </c>
      <c r="G53" s="280">
        <v>0</v>
      </c>
      <c r="H53" s="280">
        <v>0</v>
      </c>
      <c r="I53" s="280">
        <v>0</v>
      </c>
      <c r="J53" s="280">
        <v>0</v>
      </c>
      <c r="K53" s="280">
        <v>0</v>
      </c>
      <c r="L53" s="280">
        <v>0</v>
      </c>
      <c r="M53" s="280">
        <v>0</v>
      </c>
      <c r="N53" s="280">
        <v>0</v>
      </c>
      <c r="O53" s="280">
        <v>0</v>
      </c>
      <c r="P53" s="280">
        <v>0</v>
      </c>
      <c r="Q53" s="280">
        <v>0</v>
      </c>
      <c r="R53" s="280">
        <v>0</v>
      </c>
      <c r="S53" s="280">
        <v>0</v>
      </c>
      <c r="T53" s="280">
        <v>0</v>
      </c>
      <c r="U53" s="280">
        <v>0</v>
      </c>
      <c r="V53" s="280">
        <v>0</v>
      </c>
      <c r="W53" s="280">
        <v>0</v>
      </c>
      <c r="X53" s="280">
        <v>0</v>
      </c>
      <c r="Y53" s="280">
        <v>0</v>
      </c>
      <c r="Z53" s="280">
        <v>0</v>
      </c>
      <c r="AA53" s="280">
        <v>0</v>
      </c>
      <c r="AB53" s="280">
        <v>0</v>
      </c>
      <c r="AC53" s="280">
        <v>0</v>
      </c>
      <c r="AD53" s="426">
        <v>0</v>
      </c>
      <c r="AE53" s="426">
        <v>0</v>
      </c>
      <c r="AF53" s="278">
        <v>0</v>
      </c>
      <c r="AG53" s="278">
        <v>0</v>
      </c>
      <c r="AH53" s="278">
        <v>0</v>
      </c>
    </row>
    <row r="54" spans="2:34" x14ac:dyDescent="0.2">
      <c r="B54" s="180"/>
      <c r="C54" s="288" t="s">
        <v>80</v>
      </c>
      <c r="D54" s="262">
        <f>SUM(D50:D53)</f>
        <v>0</v>
      </c>
      <c r="E54" s="262">
        <f>SUM(E50:E53)</f>
        <v>0</v>
      </c>
      <c r="F54" s="262">
        <f t="shared" ref="F54:AB54" si="31">SUM(F50:F53)</f>
        <v>0</v>
      </c>
      <c r="G54" s="262">
        <f t="shared" si="31"/>
        <v>0</v>
      </c>
      <c r="H54" s="262">
        <f t="shared" si="31"/>
        <v>0</v>
      </c>
      <c r="I54" s="262">
        <f t="shared" si="31"/>
        <v>0</v>
      </c>
      <c r="J54" s="262">
        <f t="shared" si="31"/>
        <v>0</v>
      </c>
      <c r="K54" s="262">
        <f t="shared" si="31"/>
        <v>0</v>
      </c>
      <c r="L54" s="262">
        <f t="shared" si="31"/>
        <v>0</v>
      </c>
      <c r="M54" s="262">
        <f t="shared" si="31"/>
        <v>0</v>
      </c>
      <c r="N54" s="262">
        <f t="shared" si="31"/>
        <v>0</v>
      </c>
      <c r="O54" s="262">
        <f t="shared" si="31"/>
        <v>0</v>
      </c>
      <c r="P54" s="262">
        <f t="shared" si="31"/>
        <v>0</v>
      </c>
      <c r="Q54" s="262">
        <f t="shared" si="31"/>
        <v>0</v>
      </c>
      <c r="R54" s="262">
        <f t="shared" si="31"/>
        <v>0</v>
      </c>
      <c r="S54" s="262">
        <f t="shared" si="31"/>
        <v>0</v>
      </c>
      <c r="T54" s="262">
        <f t="shared" si="31"/>
        <v>0</v>
      </c>
      <c r="U54" s="262">
        <f t="shared" si="31"/>
        <v>0</v>
      </c>
      <c r="V54" s="262">
        <f t="shared" si="31"/>
        <v>0</v>
      </c>
      <c r="W54" s="262">
        <f t="shared" si="31"/>
        <v>0</v>
      </c>
      <c r="X54" s="262">
        <f t="shared" si="31"/>
        <v>0</v>
      </c>
      <c r="Y54" s="262">
        <f t="shared" si="31"/>
        <v>0</v>
      </c>
      <c r="Z54" s="262">
        <f t="shared" si="31"/>
        <v>0</v>
      </c>
      <c r="AA54" s="262">
        <f t="shared" si="31"/>
        <v>0</v>
      </c>
      <c r="AB54" s="262">
        <f t="shared" si="31"/>
        <v>0</v>
      </c>
      <c r="AC54" s="417">
        <f t="shared" ref="AC54:AH54" si="32">SUM(AC50:AC53)</f>
        <v>0</v>
      </c>
      <c r="AD54" s="417">
        <f t="shared" si="32"/>
        <v>0</v>
      </c>
      <c r="AE54" s="417">
        <f t="shared" si="32"/>
        <v>0</v>
      </c>
      <c r="AF54" s="417">
        <f t="shared" si="32"/>
        <v>0</v>
      </c>
      <c r="AG54" s="417">
        <f t="shared" si="32"/>
        <v>0</v>
      </c>
      <c r="AH54" s="417">
        <f t="shared" si="32"/>
        <v>0</v>
      </c>
    </row>
    <row r="55" spans="2:34" x14ac:dyDescent="0.2">
      <c r="B55" s="181"/>
      <c r="C55" s="182" t="s">
        <v>135</v>
      </c>
      <c r="D55" s="289"/>
      <c r="E55" s="279"/>
      <c r="F55" s="279"/>
      <c r="G55" s="279"/>
      <c r="H55" s="279"/>
      <c r="I55" s="279"/>
      <c r="J55" s="279"/>
      <c r="K55" s="279"/>
      <c r="L55" s="279"/>
      <c r="M55" s="279"/>
      <c r="N55" s="279"/>
      <c r="O55" s="279"/>
      <c r="P55" s="279"/>
      <c r="Q55" s="279"/>
      <c r="R55" s="279"/>
      <c r="S55" s="279"/>
      <c r="T55" s="279"/>
      <c r="U55" s="279"/>
      <c r="V55" s="279"/>
      <c r="W55" s="279"/>
      <c r="X55" s="279"/>
      <c r="Y55" s="279"/>
      <c r="Z55" s="279"/>
      <c r="AA55" s="279"/>
      <c r="AB55" s="279"/>
      <c r="AC55" s="279"/>
      <c r="AD55" s="427"/>
      <c r="AE55" s="427"/>
      <c r="AF55" s="427"/>
      <c r="AG55" s="427"/>
      <c r="AH55" s="427"/>
    </row>
    <row r="56" spans="2:34" x14ac:dyDescent="0.2">
      <c r="B56" s="384">
        <v>3.4</v>
      </c>
      <c r="C56" s="179" t="s">
        <v>216</v>
      </c>
      <c r="D56" s="280"/>
      <c r="E56" s="262">
        <f>D60</f>
        <v>0</v>
      </c>
      <c r="F56" s="262">
        <f t="shared" ref="F56:AB56" si="33">E60</f>
        <v>0</v>
      </c>
      <c r="G56" s="262">
        <f t="shared" si="33"/>
        <v>0</v>
      </c>
      <c r="H56" s="262">
        <f t="shared" si="33"/>
        <v>0</v>
      </c>
      <c r="I56" s="262">
        <f t="shared" si="33"/>
        <v>0</v>
      </c>
      <c r="J56" s="262">
        <f t="shared" si="33"/>
        <v>0</v>
      </c>
      <c r="K56" s="262">
        <f t="shared" si="33"/>
        <v>0</v>
      </c>
      <c r="L56" s="262">
        <f t="shared" si="33"/>
        <v>0</v>
      </c>
      <c r="M56" s="262">
        <f t="shared" si="33"/>
        <v>0</v>
      </c>
      <c r="N56" s="262">
        <f t="shared" si="33"/>
        <v>0</v>
      </c>
      <c r="O56" s="262">
        <f t="shared" si="33"/>
        <v>0</v>
      </c>
      <c r="P56" s="262">
        <f t="shared" si="33"/>
        <v>0</v>
      </c>
      <c r="Q56" s="262">
        <f t="shared" si="33"/>
        <v>0</v>
      </c>
      <c r="R56" s="262">
        <f t="shared" si="33"/>
        <v>0</v>
      </c>
      <c r="S56" s="262">
        <f t="shared" si="33"/>
        <v>0</v>
      </c>
      <c r="T56" s="262">
        <f t="shared" si="33"/>
        <v>0</v>
      </c>
      <c r="U56" s="262">
        <f t="shared" si="33"/>
        <v>0</v>
      </c>
      <c r="V56" s="262">
        <f t="shared" si="33"/>
        <v>0</v>
      </c>
      <c r="W56" s="262">
        <f t="shared" si="33"/>
        <v>0</v>
      </c>
      <c r="X56" s="262">
        <f t="shared" si="33"/>
        <v>0</v>
      </c>
      <c r="Y56" s="262">
        <f t="shared" si="33"/>
        <v>0</v>
      </c>
      <c r="Z56" s="262">
        <f t="shared" si="33"/>
        <v>0</v>
      </c>
      <c r="AA56" s="262">
        <f t="shared" si="33"/>
        <v>0</v>
      </c>
      <c r="AB56" s="262">
        <f t="shared" si="33"/>
        <v>0</v>
      </c>
      <c r="AC56" s="262">
        <f t="shared" ref="AC56:AH56" si="34">AB60</f>
        <v>0</v>
      </c>
      <c r="AD56" s="417">
        <f t="shared" si="34"/>
        <v>0</v>
      </c>
      <c r="AE56" s="417">
        <f t="shared" si="34"/>
        <v>0</v>
      </c>
      <c r="AF56" s="417">
        <f t="shared" si="34"/>
        <v>0</v>
      </c>
      <c r="AG56" s="417">
        <f t="shared" si="34"/>
        <v>0</v>
      </c>
      <c r="AH56" s="417">
        <f t="shared" si="34"/>
        <v>0</v>
      </c>
    </row>
    <row r="57" spans="2:34" x14ac:dyDescent="0.2">
      <c r="B57" s="384">
        <v>3.4</v>
      </c>
      <c r="C57" s="179" t="s">
        <v>192</v>
      </c>
      <c r="D57" s="280"/>
      <c r="E57" s="280">
        <v>0</v>
      </c>
      <c r="F57" s="280">
        <v>0</v>
      </c>
      <c r="G57" s="280">
        <v>0</v>
      </c>
      <c r="H57" s="280">
        <v>0</v>
      </c>
      <c r="I57" s="280">
        <v>0</v>
      </c>
      <c r="J57" s="280">
        <v>0</v>
      </c>
      <c r="K57" s="280">
        <v>0</v>
      </c>
      <c r="L57" s="280">
        <v>0</v>
      </c>
      <c r="M57" s="280">
        <v>0</v>
      </c>
      <c r="N57" s="280">
        <v>0</v>
      </c>
      <c r="O57" s="280">
        <v>0</v>
      </c>
      <c r="P57" s="280">
        <v>0</v>
      </c>
      <c r="Q57" s="280">
        <v>0</v>
      </c>
      <c r="R57" s="280">
        <v>0</v>
      </c>
      <c r="S57" s="280">
        <v>0</v>
      </c>
      <c r="T57" s="280">
        <v>0</v>
      </c>
      <c r="U57" s="280">
        <v>0</v>
      </c>
      <c r="V57" s="280">
        <v>0</v>
      </c>
      <c r="W57" s="280">
        <v>0</v>
      </c>
      <c r="X57" s="280">
        <v>0</v>
      </c>
      <c r="Y57" s="280">
        <v>0</v>
      </c>
      <c r="Z57" s="280">
        <v>0</v>
      </c>
      <c r="AA57" s="280">
        <v>0</v>
      </c>
      <c r="AB57" s="280">
        <v>0</v>
      </c>
      <c r="AC57" s="280">
        <v>0</v>
      </c>
      <c r="AD57" s="426">
        <v>0</v>
      </c>
      <c r="AE57" s="426">
        <v>0</v>
      </c>
      <c r="AF57" s="278">
        <v>0</v>
      </c>
      <c r="AG57" s="278">
        <v>0</v>
      </c>
      <c r="AH57" s="278">
        <v>0</v>
      </c>
    </row>
    <row r="58" spans="2:34" x14ac:dyDescent="0.2">
      <c r="B58" s="384">
        <v>3.4</v>
      </c>
      <c r="C58" s="287" t="s">
        <v>431</v>
      </c>
      <c r="D58" s="280"/>
      <c r="E58" s="280">
        <v>0</v>
      </c>
      <c r="F58" s="280">
        <v>0</v>
      </c>
      <c r="G58" s="280">
        <v>0</v>
      </c>
      <c r="H58" s="280">
        <v>0</v>
      </c>
      <c r="I58" s="280">
        <v>0</v>
      </c>
      <c r="J58" s="280">
        <v>0</v>
      </c>
      <c r="K58" s="280">
        <v>0</v>
      </c>
      <c r="L58" s="280">
        <v>0</v>
      </c>
      <c r="M58" s="280">
        <v>0</v>
      </c>
      <c r="N58" s="280">
        <v>0</v>
      </c>
      <c r="O58" s="280">
        <v>0</v>
      </c>
      <c r="P58" s="280">
        <v>0</v>
      </c>
      <c r="Q58" s="280">
        <v>0</v>
      </c>
      <c r="R58" s="280">
        <v>0</v>
      </c>
      <c r="S58" s="280">
        <v>0</v>
      </c>
      <c r="T58" s="280">
        <v>0</v>
      </c>
      <c r="U58" s="280">
        <v>0</v>
      </c>
      <c r="V58" s="280">
        <v>0</v>
      </c>
      <c r="W58" s="280">
        <v>0</v>
      </c>
      <c r="X58" s="280">
        <v>0</v>
      </c>
      <c r="Y58" s="280">
        <v>0</v>
      </c>
      <c r="Z58" s="280">
        <v>0</v>
      </c>
      <c r="AA58" s="280">
        <v>0</v>
      </c>
      <c r="AB58" s="280">
        <v>0</v>
      </c>
      <c r="AC58" s="280">
        <v>0</v>
      </c>
      <c r="AD58" s="426">
        <v>0</v>
      </c>
      <c r="AE58" s="426">
        <v>0</v>
      </c>
      <c r="AF58" s="278">
        <v>0</v>
      </c>
      <c r="AG58" s="278">
        <v>0</v>
      </c>
      <c r="AH58" s="278">
        <v>0</v>
      </c>
    </row>
    <row r="59" spans="2:34" ht="11.25" customHeight="1" x14ac:dyDescent="0.2">
      <c r="B59" s="384">
        <v>3.4</v>
      </c>
      <c r="C59" s="179" t="s">
        <v>236</v>
      </c>
      <c r="D59" s="280"/>
      <c r="E59" s="280">
        <v>0</v>
      </c>
      <c r="F59" s="280">
        <v>0</v>
      </c>
      <c r="G59" s="280">
        <v>0</v>
      </c>
      <c r="H59" s="280">
        <v>0</v>
      </c>
      <c r="I59" s="280">
        <v>0</v>
      </c>
      <c r="J59" s="280">
        <v>0</v>
      </c>
      <c r="K59" s="280">
        <v>0</v>
      </c>
      <c r="L59" s="280">
        <v>0</v>
      </c>
      <c r="M59" s="280">
        <v>0</v>
      </c>
      <c r="N59" s="280">
        <v>0</v>
      </c>
      <c r="O59" s="280">
        <v>0</v>
      </c>
      <c r="P59" s="280">
        <v>0</v>
      </c>
      <c r="Q59" s="280">
        <v>0</v>
      </c>
      <c r="R59" s="280">
        <v>0</v>
      </c>
      <c r="S59" s="280">
        <v>0</v>
      </c>
      <c r="T59" s="280">
        <v>0</v>
      </c>
      <c r="U59" s="280">
        <v>0</v>
      </c>
      <c r="V59" s="280">
        <v>0</v>
      </c>
      <c r="W59" s="280">
        <v>0</v>
      </c>
      <c r="X59" s="280">
        <v>0</v>
      </c>
      <c r="Y59" s="280">
        <v>0</v>
      </c>
      <c r="Z59" s="280">
        <v>0</v>
      </c>
      <c r="AA59" s="280">
        <v>0</v>
      </c>
      <c r="AB59" s="280">
        <v>0</v>
      </c>
      <c r="AC59" s="280">
        <v>0</v>
      </c>
      <c r="AD59" s="426">
        <v>0</v>
      </c>
      <c r="AE59" s="426">
        <v>0</v>
      </c>
      <c r="AF59" s="278">
        <v>0</v>
      </c>
      <c r="AG59" s="278">
        <v>0</v>
      </c>
      <c r="AH59" s="278">
        <v>0</v>
      </c>
    </row>
    <row r="60" spans="2:34" x14ac:dyDescent="0.2">
      <c r="B60" s="180"/>
      <c r="C60" s="288" t="s">
        <v>136</v>
      </c>
      <c r="D60" s="262">
        <f>SUM(D56:D59)</f>
        <v>0</v>
      </c>
      <c r="E60" s="262">
        <f>SUM(E56:E59)</f>
        <v>0</v>
      </c>
      <c r="F60" s="262">
        <f t="shared" ref="F60:AE60" si="35">SUM(F56:F59)</f>
        <v>0</v>
      </c>
      <c r="G60" s="262">
        <f t="shared" si="35"/>
        <v>0</v>
      </c>
      <c r="H60" s="262">
        <f t="shared" si="35"/>
        <v>0</v>
      </c>
      <c r="I60" s="262">
        <f t="shared" si="35"/>
        <v>0</v>
      </c>
      <c r="J60" s="262">
        <f t="shared" si="35"/>
        <v>0</v>
      </c>
      <c r="K60" s="262">
        <f t="shared" si="35"/>
        <v>0</v>
      </c>
      <c r="L60" s="262">
        <f t="shared" si="35"/>
        <v>0</v>
      </c>
      <c r="M60" s="262">
        <f t="shared" si="35"/>
        <v>0</v>
      </c>
      <c r="N60" s="262">
        <f t="shared" si="35"/>
        <v>0</v>
      </c>
      <c r="O60" s="262">
        <f t="shared" si="35"/>
        <v>0</v>
      </c>
      <c r="P60" s="262">
        <f t="shared" si="35"/>
        <v>0</v>
      </c>
      <c r="Q60" s="262">
        <f t="shared" si="35"/>
        <v>0</v>
      </c>
      <c r="R60" s="262">
        <f t="shared" si="35"/>
        <v>0</v>
      </c>
      <c r="S60" s="262">
        <f t="shared" si="35"/>
        <v>0</v>
      </c>
      <c r="T60" s="262">
        <f t="shared" si="35"/>
        <v>0</v>
      </c>
      <c r="U60" s="262">
        <f t="shared" si="35"/>
        <v>0</v>
      </c>
      <c r="V60" s="262">
        <f t="shared" si="35"/>
        <v>0</v>
      </c>
      <c r="W60" s="262">
        <f t="shared" si="35"/>
        <v>0</v>
      </c>
      <c r="X60" s="262">
        <f t="shared" si="35"/>
        <v>0</v>
      </c>
      <c r="Y60" s="262">
        <f t="shared" si="35"/>
        <v>0</v>
      </c>
      <c r="Z60" s="262">
        <f t="shared" si="35"/>
        <v>0</v>
      </c>
      <c r="AA60" s="262">
        <f t="shared" si="35"/>
        <v>0</v>
      </c>
      <c r="AB60" s="262">
        <f t="shared" si="35"/>
        <v>0</v>
      </c>
      <c r="AC60" s="262"/>
      <c r="AD60" s="417">
        <f t="shared" si="35"/>
        <v>0</v>
      </c>
      <c r="AE60" s="417">
        <f t="shared" si="35"/>
        <v>0</v>
      </c>
      <c r="AF60" s="417">
        <f t="shared" ref="AF60:AG60" si="36">SUM(AF56:AF59)</f>
        <v>0</v>
      </c>
      <c r="AG60" s="417">
        <f t="shared" si="36"/>
        <v>0</v>
      </c>
      <c r="AH60" s="417">
        <f t="shared" ref="AH60" si="37">SUM(AH56:AH59)</f>
        <v>0</v>
      </c>
    </row>
    <row r="61" spans="2:34" x14ac:dyDescent="0.2">
      <c r="B61" s="181"/>
      <c r="C61" s="182" t="s">
        <v>203</v>
      </c>
      <c r="D61" s="289"/>
      <c r="E61" s="279"/>
      <c r="F61" s="279"/>
      <c r="G61" s="279"/>
      <c r="H61" s="279"/>
      <c r="I61" s="279"/>
      <c r="J61" s="279"/>
      <c r="K61" s="279"/>
      <c r="L61" s="279"/>
      <c r="M61" s="279"/>
      <c r="N61" s="279"/>
      <c r="O61" s="279"/>
      <c r="P61" s="279"/>
      <c r="Q61" s="279"/>
      <c r="R61" s="279"/>
      <c r="S61" s="279"/>
      <c r="T61" s="279"/>
      <c r="U61" s="279"/>
      <c r="V61" s="279"/>
      <c r="W61" s="279"/>
      <c r="X61" s="279"/>
      <c r="Y61" s="279"/>
      <c r="Z61" s="279"/>
      <c r="AA61" s="279"/>
      <c r="AB61" s="279"/>
      <c r="AC61" s="279"/>
      <c r="AD61" s="427"/>
      <c r="AE61" s="427"/>
      <c r="AF61" s="427"/>
      <c r="AG61" s="427"/>
      <c r="AH61" s="427"/>
    </row>
    <row r="62" spans="2:34" x14ac:dyDescent="0.2">
      <c r="B62" s="384">
        <v>3.4</v>
      </c>
      <c r="C62" s="179" t="s">
        <v>216</v>
      </c>
      <c r="D62" s="280"/>
      <c r="E62" s="262">
        <f>D66</f>
        <v>0</v>
      </c>
      <c r="F62" s="262">
        <f t="shared" ref="F62:AB62" si="38">E66</f>
        <v>0</v>
      </c>
      <c r="G62" s="262">
        <f t="shared" si="38"/>
        <v>0</v>
      </c>
      <c r="H62" s="262">
        <f t="shared" si="38"/>
        <v>0</v>
      </c>
      <c r="I62" s="262">
        <f t="shared" si="38"/>
        <v>5106.2343192166027</v>
      </c>
      <c r="J62" s="262">
        <f t="shared" si="38"/>
        <v>5347.8779738938374</v>
      </c>
      <c r="K62" s="262">
        <f t="shared" si="38"/>
        <v>5429.9311683662481</v>
      </c>
      <c r="L62" s="262">
        <f t="shared" si="38"/>
        <v>5504.1265481153278</v>
      </c>
      <c r="M62" s="262">
        <f t="shared" si="38"/>
        <v>8848.4113504335292</v>
      </c>
      <c r="N62" s="262">
        <f t="shared" si="38"/>
        <v>8320.2330671664604</v>
      </c>
      <c r="O62" s="262">
        <f t="shared" si="38"/>
        <v>7884.2567713418484</v>
      </c>
      <c r="P62" s="262">
        <f t="shared" si="38"/>
        <v>7235.8895829103458</v>
      </c>
      <c r="Q62" s="262">
        <f t="shared" si="38"/>
        <v>34560.618994061275</v>
      </c>
      <c r="R62" s="262">
        <f t="shared" si="38"/>
        <v>32960.019096354838</v>
      </c>
      <c r="S62" s="262">
        <f t="shared" si="38"/>
        <v>32622.240409174803</v>
      </c>
      <c r="T62" s="262">
        <f t="shared" si="38"/>
        <v>32412.078196710041</v>
      </c>
      <c r="U62" s="262">
        <f t="shared" si="38"/>
        <v>31358.517877588678</v>
      </c>
      <c r="V62" s="262">
        <f t="shared" si="38"/>
        <v>229703.93582798945</v>
      </c>
      <c r="W62" s="262">
        <f t="shared" si="38"/>
        <v>195429.94104904606</v>
      </c>
      <c r="X62" s="262">
        <f t="shared" si="38"/>
        <v>155939.30953256442</v>
      </c>
      <c r="Y62" s="262">
        <f t="shared" si="38"/>
        <v>114450.45737843492</v>
      </c>
      <c r="Z62" s="262">
        <f t="shared" si="38"/>
        <v>74147.123611754563</v>
      </c>
      <c r="AA62" s="262">
        <f t="shared" si="38"/>
        <v>32349.063358691288</v>
      </c>
      <c r="AB62" s="262">
        <f t="shared" si="38"/>
        <v>32398.962330391088</v>
      </c>
      <c r="AC62" s="262">
        <f t="shared" ref="AC62:AH62" si="39">AB66</f>
        <v>31813.264731930936</v>
      </c>
      <c r="AD62" s="417">
        <f t="shared" si="39"/>
        <v>32565.690027947003</v>
      </c>
      <c r="AE62" s="417">
        <f t="shared" si="39"/>
        <v>34077.49699135327</v>
      </c>
      <c r="AF62" s="417">
        <f t="shared" si="39"/>
        <v>35611.986221397958</v>
      </c>
      <c r="AG62" s="417">
        <f t="shared" si="39"/>
        <v>36419.759260037921</v>
      </c>
      <c r="AH62" s="417">
        <f t="shared" si="39"/>
        <v>36609.036466853584</v>
      </c>
    </row>
    <row r="63" spans="2:34" x14ac:dyDescent="0.2">
      <c r="B63" s="384">
        <v>3.4</v>
      </c>
      <c r="C63" s="179" t="s">
        <v>192</v>
      </c>
      <c r="D63" s="280"/>
      <c r="E63" s="280">
        <v>0</v>
      </c>
      <c r="F63" s="280">
        <v>0</v>
      </c>
      <c r="G63" s="280">
        <v>0</v>
      </c>
      <c r="H63" s="280">
        <v>5106.2343192166027</v>
      </c>
      <c r="I63" s="280">
        <v>0</v>
      </c>
      <c r="J63" s="280">
        <v>0</v>
      </c>
      <c r="K63" s="280">
        <v>0</v>
      </c>
      <c r="L63" s="280">
        <v>3281.6915871516944</v>
      </c>
      <c r="M63" s="280">
        <v>0</v>
      </c>
      <c r="N63" s="280">
        <v>0</v>
      </c>
      <c r="O63" s="280">
        <v>0</v>
      </c>
      <c r="P63" s="280">
        <v>27827.254856311793</v>
      </c>
      <c r="Q63" s="280">
        <v>0</v>
      </c>
      <c r="R63" s="280">
        <v>0</v>
      </c>
      <c r="S63" s="280">
        <v>0</v>
      </c>
      <c r="T63" s="280">
        <v>0</v>
      </c>
      <c r="U63" s="280">
        <v>199048.02345965998</v>
      </c>
      <c r="V63" s="280">
        <v>0</v>
      </c>
      <c r="W63" s="280">
        <v>0</v>
      </c>
      <c r="X63" s="280">
        <v>5.1343536504439957E-2</v>
      </c>
      <c r="Y63" s="280">
        <v>0</v>
      </c>
      <c r="Z63" s="280">
        <v>0</v>
      </c>
      <c r="AA63" s="280">
        <v>0</v>
      </c>
      <c r="AB63" s="280">
        <v>0</v>
      </c>
      <c r="AC63" s="280">
        <v>0</v>
      </c>
      <c r="AD63" s="426">
        <v>0</v>
      </c>
      <c r="AE63" s="426">
        <v>0</v>
      </c>
      <c r="AF63" s="278">
        <v>0</v>
      </c>
      <c r="AG63" s="278">
        <v>0</v>
      </c>
      <c r="AH63" s="278">
        <v>0</v>
      </c>
    </row>
    <row r="64" spans="2:34" x14ac:dyDescent="0.2">
      <c r="B64" s="384">
        <v>3.4</v>
      </c>
      <c r="C64" s="287" t="s">
        <v>237</v>
      </c>
      <c r="D64" s="280"/>
      <c r="E64" s="280">
        <v>0</v>
      </c>
      <c r="F64" s="280">
        <v>0</v>
      </c>
      <c r="G64" s="280">
        <v>0</v>
      </c>
      <c r="H64" s="280">
        <v>0</v>
      </c>
      <c r="I64" s="280">
        <v>241.64365467723439</v>
      </c>
      <c r="J64" s="280">
        <v>82.053194472410624</v>
      </c>
      <c r="K64" s="280">
        <v>74.195379749079422</v>
      </c>
      <c r="L64" s="280">
        <v>62.593215166507306</v>
      </c>
      <c r="M64" s="280">
        <v>-528.17828326706922</v>
      </c>
      <c r="N64" s="280">
        <v>-435.97629582461161</v>
      </c>
      <c r="O64" s="280">
        <v>-648.36718843150277</v>
      </c>
      <c r="P64" s="280">
        <v>-502.52544516086186</v>
      </c>
      <c r="Q64" s="280">
        <v>-1600.5998977064355</v>
      </c>
      <c r="R64" s="280">
        <v>-337.77868718003373</v>
      </c>
      <c r="S64" s="280">
        <v>-210.16221246476107</v>
      </c>
      <c r="T64" s="280">
        <v>-1053.5603191213631</v>
      </c>
      <c r="U64" s="280">
        <v>-702.60550925922632</v>
      </c>
      <c r="V64" s="280">
        <v>-34273.994778943379</v>
      </c>
      <c r="W64" s="280">
        <v>-39490.631516481626</v>
      </c>
      <c r="X64" s="280">
        <v>-41488.903497666011</v>
      </c>
      <c r="Y64" s="280">
        <v>-40303.333766680349</v>
      </c>
      <c r="Z64" s="280">
        <v>-41798.060253063275</v>
      </c>
      <c r="AA64" s="280">
        <v>49.898971699798558</v>
      </c>
      <c r="AB64" s="280">
        <v>-585.69759846015313</v>
      </c>
      <c r="AC64" s="280">
        <v>752.42529601606611</v>
      </c>
      <c r="AD64" s="280">
        <v>1511.8069634062631</v>
      </c>
      <c r="AE64" s="280">
        <v>1534.4892300446907</v>
      </c>
      <c r="AF64" s="278">
        <v>807.77303863996349</v>
      </c>
      <c r="AG64" s="278">
        <v>189.27720681566075</v>
      </c>
      <c r="AH64" s="278">
        <v>859.4889322467593</v>
      </c>
    </row>
    <row r="65" spans="2:34" x14ac:dyDescent="0.2">
      <c r="B65" s="384">
        <v>3.4</v>
      </c>
      <c r="C65" s="179" t="s">
        <v>236</v>
      </c>
      <c r="D65" s="280"/>
      <c r="E65" s="280">
        <v>0</v>
      </c>
      <c r="F65" s="280">
        <v>0</v>
      </c>
      <c r="G65" s="280">
        <v>0</v>
      </c>
      <c r="H65" s="280">
        <v>0</v>
      </c>
      <c r="I65" s="280">
        <v>0</v>
      </c>
      <c r="J65" s="280">
        <v>0</v>
      </c>
      <c r="K65" s="280">
        <v>0</v>
      </c>
      <c r="L65" s="280">
        <v>0</v>
      </c>
      <c r="M65" s="280">
        <v>0</v>
      </c>
      <c r="N65" s="280">
        <v>0</v>
      </c>
      <c r="O65" s="280">
        <v>0</v>
      </c>
      <c r="P65" s="280">
        <v>0</v>
      </c>
      <c r="Q65" s="280">
        <v>0</v>
      </c>
      <c r="R65" s="280">
        <v>0</v>
      </c>
      <c r="S65" s="280">
        <v>0</v>
      </c>
      <c r="T65" s="280">
        <v>0</v>
      </c>
      <c r="U65" s="280">
        <v>0</v>
      </c>
      <c r="V65" s="280">
        <v>0</v>
      </c>
      <c r="W65" s="280">
        <v>0</v>
      </c>
      <c r="X65" s="280">
        <v>0</v>
      </c>
      <c r="Y65" s="280">
        <v>0</v>
      </c>
      <c r="Z65" s="280">
        <v>0</v>
      </c>
      <c r="AA65" s="280">
        <v>0</v>
      </c>
      <c r="AB65" s="280">
        <v>0</v>
      </c>
      <c r="AC65" s="280">
        <v>0</v>
      </c>
      <c r="AD65" s="426">
        <v>0</v>
      </c>
      <c r="AE65" s="426">
        <v>0</v>
      </c>
      <c r="AF65" s="278">
        <v>0</v>
      </c>
      <c r="AG65" s="278">
        <v>0</v>
      </c>
      <c r="AH65" s="278">
        <v>0</v>
      </c>
    </row>
    <row r="66" spans="2:34" x14ac:dyDescent="0.2">
      <c r="B66" s="180"/>
      <c r="C66" s="288" t="s">
        <v>204</v>
      </c>
      <c r="D66" s="262">
        <f>SUM(D62:D65)</f>
        <v>0</v>
      </c>
      <c r="E66" s="262">
        <f>SUM(E62:E65)</f>
        <v>0</v>
      </c>
      <c r="F66" s="262">
        <f t="shared" ref="F66:AE66" si="40">SUM(F62:F65)</f>
        <v>0</v>
      </c>
      <c r="G66" s="262">
        <f t="shared" si="40"/>
        <v>0</v>
      </c>
      <c r="H66" s="262">
        <f t="shared" si="40"/>
        <v>5106.2343192166027</v>
      </c>
      <c r="I66" s="262">
        <f t="shared" si="40"/>
        <v>5347.8779738938374</v>
      </c>
      <c r="J66" s="262">
        <f t="shared" si="40"/>
        <v>5429.9311683662481</v>
      </c>
      <c r="K66" s="262">
        <f t="shared" si="40"/>
        <v>5504.1265481153278</v>
      </c>
      <c r="L66" s="262">
        <f t="shared" si="40"/>
        <v>8848.4113504335292</v>
      </c>
      <c r="M66" s="262">
        <f t="shared" si="40"/>
        <v>8320.2330671664604</v>
      </c>
      <c r="N66" s="262">
        <f t="shared" si="40"/>
        <v>7884.2567713418484</v>
      </c>
      <c r="O66" s="262">
        <f t="shared" si="40"/>
        <v>7235.8895829103458</v>
      </c>
      <c r="P66" s="262">
        <f t="shared" si="40"/>
        <v>34560.618994061275</v>
      </c>
      <c r="Q66" s="262">
        <f t="shared" si="40"/>
        <v>32960.019096354838</v>
      </c>
      <c r="R66" s="262">
        <f t="shared" si="40"/>
        <v>32622.240409174803</v>
      </c>
      <c r="S66" s="262">
        <f t="shared" si="40"/>
        <v>32412.078196710041</v>
      </c>
      <c r="T66" s="262">
        <f t="shared" si="40"/>
        <v>31358.517877588678</v>
      </c>
      <c r="U66" s="262">
        <f t="shared" si="40"/>
        <v>229703.93582798945</v>
      </c>
      <c r="V66" s="262">
        <f t="shared" si="40"/>
        <v>195429.94104904606</v>
      </c>
      <c r="W66" s="262">
        <f t="shared" si="40"/>
        <v>155939.30953256442</v>
      </c>
      <c r="X66" s="262">
        <f t="shared" si="40"/>
        <v>114450.45737843492</v>
      </c>
      <c r="Y66" s="262">
        <f t="shared" si="40"/>
        <v>74147.123611754563</v>
      </c>
      <c r="Z66" s="262">
        <f t="shared" si="40"/>
        <v>32349.063358691288</v>
      </c>
      <c r="AA66" s="262">
        <f t="shared" si="40"/>
        <v>32398.962330391088</v>
      </c>
      <c r="AB66" s="262">
        <f t="shared" si="40"/>
        <v>31813.264731930936</v>
      </c>
      <c r="AC66" s="417">
        <f t="shared" si="40"/>
        <v>32565.690027947003</v>
      </c>
      <c r="AD66" s="417">
        <f t="shared" si="40"/>
        <v>34077.49699135327</v>
      </c>
      <c r="AE66" s="417">
        <f t="shared" si="40"/>
        <v>35611.986221397958</v>
      </c>
      <c r="AF66" s="417">
        <f t="shared" ref="AF66:AG66" si="41">SUM(AF62:AF65)</f>
        <v>36419.759260037921</v>
      </c>
      <c r="AG66" s="417">
        <f t="shared" si="41"/>
        <v>36609.036466853584</v>
      </c>
      <c r="AH66" s="417">
        <f t="shared" ref="AH66" si="42">SUM(AH62:AH65)</f>
        <v>37468.525399100341</v>
      </c>
    </row>
    <row r="67" spans="2:34" x14ac:dyDescent="0.2">
      <c r="B67" s="181"/>
      <c r="C67" s="182" t="s">
        <v>262</v>
      </c>
      <c r="D67" s="289"/>
      <c r="E67" s="279"/>
      <c r="F67" s="279"/>
      <c r="G67" s="279"/>
      <c r="H67" s="279"/>
      <c r="I67" s="279"/>
      <c r="J67" s="279"/>
      <c r="K67" s="279"/>
      <c r="L67" s="279"/>
      <c r="M67" s="279"/>
      <c r="N67" s="279"/>
      <c r="O67" s="279"/>
      <c r="P67" s="279"/>
      <c r="Q67" s="279"/>
      <c r="R67" s="279"/>
      <c r="S67" s="279"/>
      <c r="T67" s="279"/>
      <c r="U67" s="279"/>
      <c r="V67" s="279"/>
      <c r="W67" s="279"/>
      <c r="X67" s="279"/>
      <c r="Y67" s="279"/>
      <c r="Z67" s="279"/>
      <c r="AA67" s="279"/>
      <c r="AB67" s="279"/>
      <c r="AC67" s="279"/>
      <c r="AD67" s="427"/>
      <c r="AE67" s="427"/>
      <c r="AF67" s="427"/>
      <c r="AG67" s="427"/>
      <c r="AH67" s="427"/>
    </row>
    <row r="68" spans="2:34" x14ac:dyDescent="0.2">
      <c r="B68" s="384">
        <v>3.4</v>
      </c>
      <c r="C68" s="179" t="s">
        <v>216</v>
      </c>
      <c r="D68" s="280"/>
      <c r="E68" s="262">
        <f>D72</f>
        <v>0</v>
      </c>
      <c r="F68" s="262">
        <f t="shared" ref="F68:AB68" si="43">E72</f>
        <v>0</v>
      </c>
      <c r="G68" s="262">
        <f t="shared" si="43"/>
        <v>0</v>
      </c>
      <c r="H68" s="262">
        <f t="shared" si="43"/>
        <v>0</v>
      </c>
      <c r="I68" s="262">
        <f t="shared" si="43"/>
        <v>0</v>
      </c>
      <c r="J68" s="262">
        <f t="shared" si="43"/>
        <v>0</v>
      </c>
      <c r="K68" s="262">
        <f t="shared" si="43"/>
        <v>0</v>
      </c>
      <c r="L68" s="262">
        <f t="shared" si="43"/>
        <v>0</v>
      </c>
      <c r="M68" s="262">
        <f t="shared" si="43"/>
        <v>0</v>
      </c>
      <c r="N68" s="262">
        <f t="shared" si="43"/>
        <v>0</v>
      </c>
      <c r="O68" s="262">
        <f t="shared" si="43"/>
        <v>0</v>
      </c>
      <c r="P68" s="262">
        <f t="shared" si="43"/>
        <v>0</v>
      </c>
      <c r="Q68" s="262">
        <f t="shared" si="43"/>
        <v>0</v>
      </c>
      <c r="R68" s="262">
        <f t="shared" si="43"/>
        <v>0</v>
      </c>
      <c r="S68" s="262">
        <f t="shared" si="43"/>
        <v>0</v>
      </c>
      <c r="T68" s="262">
        <f t="shared" si="43"/>
        <v>0</v>
      </c>
      <c r="U68" s="262">
        <f t="shared" si="43"/>
        <v>0</v>
      </c>
      <c r="V68" s="262">
        <f t="shared" si="43"/>
        <v>0</v>
      </c>
      <c r="W68" s="262">
        <f t="shared" si="43"/>
        <v>0</v>
      </c>
      <c r="X68" s="262">
        <f t="shared" si="43"/>
        <v>0</v>
      </c>
      <c r="Y68" s="262">
        <f t="shared" si="43"/>
        <v>0</v>
      </c>
      <c r="Z68" s="262">
        <f t="shared" si="43"/>
        <v>0</v>
      </c>
      <c r="AA68" s="262">
        <f t="shared" si="43"/>
        <v>0</v>
      </c>
      <c r="AB68" s="262">
        <f t="shared" si="43"/>
        <v>0</v>
      </c>
      <c r="AC68" s="262">
        <f t="shared" ref="AC68:AH68" si="44">AB72</f>
        <v>0</v>
      </c>
      <c r="AD68" s="417">
        <f t="shared" si="44"/>
        <v>0</v>
      </c>
      <c r="AE68" s="417">
        <f t="shared" si="44"/>
        <v>0</v>
      </c>
      <c r="AF68" s="417">
        <f t="shared" si="44"/>
        <v>0</v>
      </c>
      <c r="AG68" s="417">
        <f t="shared" si="44"/>
        <v>0</v>
      </c>
      <c r="AH68" s="417">
        <f t="shared" si="44"/>
        <v>0</v>
      </c>
    </row>
    <row r="69" spans="2:34" x14ac:dyDescent="0.2">
      <c r="B69" s="384">
        <v>3.4</v>
      </c>
      <c r="C69" s="179" t="s">
        <v>192</v>
      </c>
      <c r="D69" s="280"/>
      <c r="E69" s="280">
        <v>0</v>
      </c>
      <c r="F69" s="280">
        <v>0</v>
      </c>
      <c r="G69" s="280">
        <v>0</v>
      </c>
      <c r="H69" s="280">
        <v>0</v>
      </c>
      <c r="I69" s="280">
        <v>0</v>
      </c>
      <c r="J69" s="280">
        <v>0</v>
      </c>
      <c r="K69" s="280">
        <v>0</v>
      </c>
      <c r="L69" s="280">
        <v>0</v>
      </c>
      <c r="M69" s="280">
        <v>0</v>
      </c>
      <c r="N69" s="280">
        <v>0</v>
      </c>
      <c r="O69" s="280">
        <v>0</v>
      </c>
      <c r="P69" s="280">
        <v>0</v>
      </c>
      <c r="Q69" s="280">
        <v>0</v>
      </c>
      <c r="R69" s="280">
        <v>0</v>
      </c>
      <c r="S69" s="280">
        <v>0</v>
      </c>
      <c r="T69" s="280">
        <v>0</v>
      </c>
      <c r="U69" s="280">
        <v>0</v>
      </c>
      <c r="V69" s="280">
        <v>0</v>
      </c>
      <c r="W69" s="280">
        <v>0</v>
      </c>
      <c r="X69" s="280">
        <v>0</v>
      </c>
      <c r="Y69" s="280">
        <v>0</v>
      </c>
      <c r="Z69" s="280">
        <v>0</v>
      </c>
      <c r="AA69" s="280">
        <v>0</v>
      </c>
      <c r="AB69" s="280">
        <v>0</v>
      </c>
      <c r="AC69" s="280">
        <v>0</v>
      </c>
      <c r="AD69" s="426">
        <v>0</v>
      </c>
      <c r="AE69" s="426">
        <v>0</v>
      </c>
      <c r="AF69" s="278">
        <v>0</v>
      </c>
      <c r="AG69" s="278">
        <v>0</v>
      </c>
      <c r="AH69" s="278">
        <v>0</v>
      </c>
    </row>
    <row r="70" spans="2:34" x14ac:dyDescent="0.2">
      <c r="B70" s="384">
        <v>3.4</v>
      </c>
      <c r="C70" s="287" t="s">
        <v>237</v>
      </c>
      <c r="D70" s="280"/>
      <c r="E70" s="280">
        <v>0</v>
      </c>
      <c r="F70" s="280">
        <v>0</v>
      </c>
      <c r="G70" s="280">
        <v>0</v>
      </c>
      <c r="H70" s="280">
        <v>0</v>
      </c>
      <c r="I70" s="280">
        <v>0</v>
      </c>
      <c r="J70" s="280">
        <v>0</v>
      </c>
      <c r="K70" s="280">
        <v>0</v>
      </c>
      <c r="L70" s="280">
        <v>0</v>
      </c>
      <c r="M70" s="280">
        <v>0</v>
      </c>
      <c r="N70" s="280">
        <v>0</v>
      </c>
      <c r="O70" s="280">
        <v>0</v>
      </c>
      <c r="P70" s="280">
        <v>0</v>
      </c>
      <c r="Q70" s="280">
        <v>0</v>
      </c>
      <c r="R70" s="280">
        <v>0</v>
      </c>
      <c r="S70" s="280">
        <v>0</v>
      </c>
      <c r="T70" s="280">
        <v>0</v>
      </c>
      <c r="U70" s="280">
        <v>0</v>
      </c>
      <c r="V70" s="280">
        <v>0</v>
      </c>
      <c r="W70" s="280">
        <v>0</v>
      </c>
      <c r="X70" s="280">
        <v>0</v>
      </c>
      <c r="Y70" s="280">
        <v>0</v>
      </c>
      <c r="Z70" s="280">
        <v>0</v>
      </c>
      <c r="AA70" s="280">
        <v>0</v>
      </c>
      <c r="AB70" s="280">
        <v>0</v>
      </c>
      <c r="AC70" s="280">
        <v>0</v>
      </c>
      <c r="AD70" s="426">
        <v>0</v>
      </c>
      <c r="AE70" s="426">
        <v>0</v>
      </c>
      <c r="AF70" s="278">
        <v>0</v>
      </c>
      <c r="AG70" s="278">
        <v>0</v>
      </c>
      <c r="AH70" s="278">
        <v>0</v>
      </c>
    </row>
    <row r="71" spans="2:34" x14ac:dyDescent="0.2">
      <c r="B71" s="384">
        <v>3.4</v>
      </c>
      <c r="C71" s="179" t="s">
        <v>236</v>
      </c>
      <c r="D71" s="280"/>
      <c r="E71" s="280">
        <v>0</v>
      </c>
      <c r="F71" s="280">
        <v>0</v>
      </c>
      <c r="G71" s="280">
        <v>0</v>
      </c>
      <c r="H71" s="280">
        <v>0</v>
      </c>
      <c r="I71" s="280">
        <v>0</v>
      </c>
      <c r="J71" s="280">
        <v>0</v>
      </c>
      <c r="K71" s="280">
        <v>0</v>
      </c>
      <c r="L71" s="280">
        <v>0</v>
      </c>
      <c r="M71" s="280">
        <v>0</v>
      </c>
      <c r="N71" s="280">
        <v>0</v>
      </c>
      <c r="O71" s="280">
        <v>0</v>
      </c>
      <c r="P71" s="280">
        <v>0</v>
      </c>
      <c r="Q71" s="280">
        <v>0</v>
      </c>
      <c r="R71" s="280">
        <v>0</v>
      </c>
      <c r="S71" s="280">
        <v>0</v>
      </c>
      <c r="T71" s="280">
        <v>0</v>
      </c>
      <c r="U71" s="280">
        <v>0</v>
      </c>
      <c r="V71" s="280">
        <v>0</v>
      </c>
      <c r="W71" s="280">
        <v>0</v>
      </c>
      <c r="X71" s="280">
        <v>0</v>
      </c>
      <c r="Y71" s="280">
        <v>0</v>
      </c>
      <c r="Z71" s="280">
        <v>0</v>
      </c>
      <c r="AA71" s="280">
        <v>0</v>
      </c>
      <c r="AB71" s="280">
        <v>0</v>
      </c>
      <c r="AC71" s="280">
        <v>0</v>
      </c>
      <c r="AD71" s="426">
        <v>0</v>
      </c>
      <c r="AE71" s="426">
        <v>0</v>
      </c>
      <c r="AF71" s="278">
        <v>0</v>
      </c>
      <c r="AG71" s="278">
        <v>0</v>
      </c>
      <c r="AH71" s="278">
        <v>0</v>
      </c>
    </row>
    <row r="72" spans="2:34" x14ac:dyDescent="0.2">
      <c r="B72" s="180"/>
      <c r="C72" s="288" t="s">
        <v>263</v>
      </c>
      <c r="D72" s="262">
        <f>SUM(D68:D70)</f>
        <v>0</v>
      </c>
      <c r="E72" s="262">
        <f>SUM(E68:E70)</f>
        <v>0</v>
      </c>
      <c r="F72" s="262">
        <f t="shared" ref="F72:AB72" si="45">SUM(F68:F70)</f>
        <v>0</v>
      </c>
      <c r="G72" s="262">
        <f t="shared" si="45"/>
        <v>0</v>
      </c>
      <c r="H72" s="262">
        <f t="shared" si="45"/>
        <v>0</v>
      </c>
      <c r="I72" s="262">
        <f t="shared" si="45"/>
        <v>0</v>
      </c>
      <c r="J72" s="262">
        <f t="shared" si="45"/>
        <v>0</v>
      </c>
      <c r="K72" s="262">
        <f t="shared" si="45"/>
        <v>0</v>
      </c>
      <c r="L72" s="262">
        <f t="shared" si="45"/>
        <v>0</v>
      </c>
      <c r="M72" s="262">
        <f t="shared" si="45"/>
        <v>0</v>
      </c>
      <c r="N72" s="262">
        <f t="shared" si="45"/>
        <v>0</v>
      </c>
      <c r="O72" s="262">
        <f t="shared" si="45"/>
        <v>0</v>
      </c>
      <c r="P72" s="262">
        <f t="shared" si="45"/>
        <v>0</v>
      </c>
      <c r="Q72" s="262">
        <f t="shared" si="45"/>
        <v>0</v>
      </c>
      <c r="R72" s="262">
        <f t="shared" si="45"/>
        <v>0</v>
      </c>
      <c r="S72" s="262">
        <f t="shared" si="45"/>
        <v>0</v>
      </c>
      <c r="T72" s="262">
        <f t="shared" si="45"/>
        <v>0</v>
      </c>
      <c r="U72" s="262">
        <f t="shared" si="45"/>
        <v>0</v>
      </c>
      <c r="V72" s="262">
        <f t="shared" si="45"/>
        <v>0</v>
      </c>
      <c r="W72" s="262">
        <f t="shared" si="45"/>
        <v>0</v>
      </c>
      <c r="X72" s="262">
        <f t="shared" si="45"/>
        <v>0</v>
      </c>
      <c r="Y72" s="262">
        <f t="shared" si="45"/>
        <v>0</v>
      </c>
      <c r="Z72" s="262">
        <f t="shared" si="45"/>
        <v>0</v>
      </c>
      <c r="AA72" s="262">
        <f t="shared" si="45"/>
        <v>0</v>
      </c>
      <c r="AB72" s="262">
        <f t="shared" si="45"/>
        <v>0</v>
      </c>
      <c r="AC72" s="417">
        <f t="shared" ref="AC72:AH72" si="46">SUM(AC68:AC70)</f>
        <v>0</v>
      </c>
      <c r="AD72" s="417">
        <f t="shared" si="46"/>
        <v>0</v>
      </c>
      <c r="AE72" s="417">
        <f t="shared" si="46"/>
        <v>0</v>
      </c>
      <c r="AF72" s="417">
        <f t="shared" si="46"/>
        <v>0</v>
      </c>
      <c r="AG72" s="417">
        <f t="shared" si="46"/>
        <v>0</v>
      </c>
      <c r="AH72" s="417">
        <f t="shared" si="46"/>
        <v>0</v>
      </c>
    </row>
    <row r="73" spans="2:34" x14ac:dyDescent="0.2">
      <c r="B73" s="180"/>
      <c r="C73" s="318" t="s">
        <v>71</v>
      </c>
      <c r="D73" s="262">
        <f>SUM(D18,D24,D30,D36,D42,D48,D54,D60,D66,D72)</f>
        <v>0</v>
      </c>
      <c r="E73" s="262">
        <f>SUM(E18,E24,E30,E36,E42,E48,E54,E60,E66,E72)</f>
        <v>12709612.786901509</v>
      </c>
      <c r="F73" s="262">
        <f t="shared" ref="F73:AB73" si="47">SUM(F18,F24,F30,F36,F42,F48,F54,F60,F66,F72)</f>
        <v>12634801.944744714</v>
      </c>
      <c r="G73" s="262">
        <f t="shared" si="47"/>
        <v>12610086.237071574</v>
      </c>
      <c r="H73" s="262">
        <f t="shared" si="47"/>
        <v>12855127.484274568</v>
      </c>
      <c r="I73" s="262">
        <f t="shared" si="47"/>
        <v>13462703.795742095</v>
      </c>
      <c r="J73" s="262">
        <f t="shared" si="47"/>
        <v>13713364.760320211</v>
      </c>
      <c r="K73" s="262">
        <f t="shared" si="47"/>
        <v>13906063.083004871</v>
      </c>
      <c r="L73" s="262">
        <f t="shared" si="47"/>
        <v>14065861.011732386</v>
      </c>
      <c r="M73" s="262">
        <f t="shared" si="47"/>
        <v>14407136.546208311</v>
      </c>
      <c r="N73" s="262">
        <f t="shared" si="47"/>
        <v>14778429.724106289</v>
      </c>
      <c r="O73" s="262">
        <f t="shared" si="47"/>
        <v>14867306.79015228</v>
      </c>
      <c r="P73" s="262">
        <f t="shared" si="47"/>
        <v>15738998.009820029</v>
      </c>
      <c r="Q73" s="262">
        <f t="shared" si="47"/>
        <v>15727100.530059466</v>
      </c>
      <c r="R73" s="262">
        <f t="shared" si="47"/>
        <v>15963275.81885092</v>
      </c>
      <c r="S73" s="262">
        <f t="shared" si="47"/>
        <v>16286793.503460212</v>
      </c>
      <c r="T73" s="262">
        <f t="shared" si="47"/>
        <v>16217986.504419096</v>
      </c>
      <c r="U73" s="262">
        <f t="shared" si="47"/>
        <v>16541014.527064595</v>
      </c>
      <c r="V73" s="262">
        <f t="shared" si="47"/>
        <v>16730100.939588439</v>
      </c>
      <c r="W73" s="262">
        <f t="shared" si="47"/>
        <v>16699144.116663236</v>
      </c>
      <c r="X73" s="262">
        <f t="shared" si="47"/>
        <v>16565995.046507442</v>
      </c>
      <c r="Y73" s="262">
        <f t="shared" si="47"/>
        <v>16828402.438250024</v>
      </c>
      <c r="Z73" s="262">
        <f t="shared" si="47"/>
        <v>16849906.939418729</v>
      </c>
      <c r="AA73" s="262">
        <f t="shared" si="47"/>
        <v>16825077.810336601</v>
      </c>
      <c r="AB73" s="262">
        <f t="shared" si="47"/>
        <v>16468548.123852521</v>
      </c>
      <c r="AC73" s="262">
        <f t="shared" ref="AC73:AH73" si="48">SUM(AC18,AC24,AC30,AC36,AC42,AC48,AC54,AC60,AC66,AC72)</f>
        <v>16805086.097966958</v>
      </c>
      <c r="AD73" s="417">
        <f t="shared" si="48"/>
        <v>17529436.147577759</v>
      </c>
      <c r="AE73" s="417">
        <f t="shared" si="48"/>
        <v>18502381.055930816</v>
      </c>
      <c r="AF73" s="417">
        <f t="shared" si="48"/>
        <v>19775756.234356582</v>
      </c>
      <c r="AG73" s="417">
        <f t="shared" si="48"/>
        <v>19813490.132357355</v>
      </c>
      <c r="AH73" s="417">
        <f t="shared" si="48"/>
        <v>20742416.602892738</v>
      </c>
    </row>
    <row r="74" spans="2:34" x14ac:dyDescent="0.2">
      <c r="B74" s="183"/>
      <c r="C74" s="317" t="s">
        <v>108</v>
      </c>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428"/>
      <c r="AE74" s="428"/>
      <c r="AF74" s="428"/>
      <c r="AG74" s="428"/>
      <c r="AH74" s="428"/>
    </row>
    <row r="75" spans="2:34" x14ac:dyDescent="0.2">
      <c r="B75" s="181"/>
      <c r="C75" s="319" t="s">
        <v>432</v>
      </c>
      <c r="D75" s="289"/>
      <c r="E75" s="279"/>
      <c r="F75" s="279"/>
      <c r="G75" s="279"/>
      <c r="H75" s="279"/>
      <c r="I75" s="279"/>
      <c r="J75" s="279"/>
      <c r="K75" s="279"/>
      <c r="L75" s="279"/>
      <c r="M75" s="279"/>
      <c r="N75" s="279"/>
      <c r="O75" s="279"/>
      <c r="P75" s="279"/>
      <c r="Q75" s="279"/>
      <c r="R75" s="279"/>
      <c r="S75" s="279"/>
      <c r="T75" s="279"/>
      <c r="U75" s="279"/>
      <c r="V75" s="279"/>
      <c r="W75" s="279"/>
      <c r="X75" s="279"/>
      <c r="Y75" s="279"/>
      <c r="Z75" s="279"/>
      <c r="AA75" s="279"/>
      <c r="AB75" s="279"/>
      <c r="AC75" s="279"/>
      <c r="AD75" s="427"/>
      <c r="AE75" s="427"/>
      <c r="AF75" s="427"/>
      <c r="AG75" s="427"/>
      <c r="AH75" s="427"/>
    </row>
    <row r="76" spans="2:34" x14ac:dyDescent="0.2">
      <c r="B76" s="384">
        <v>3.4</v>
      </c>
      <c r="C76" s="179" t="s">
        <v>216</v>
      </c>
      <c r="D76" s="280"/>
      <c r="E76" s="262">
        <f>D80</f>
        <v>0</v>
      </c>
      <c r="F76" s="262">
        <f t="shared" ref="F76:AB76" si="49">E80</f>
        <v>0</v>
      </c>
      <c r="G76" s="262">
        <f t="shared" si="49"/>
        <v>0</v>
      </c>
      <c r="H76" s="262">
        <f t="shared" si="49"/>
        <v>0</v>
      </c>
      <c r="I76" s="262">
        <f t="shared" si="49"/>
        <v>0</v>
      </c>
      <c r="J76" s="262">
        <f t="shared" si="49"/>
        <v>0</v>
      </c>
      <c r="K76" s="262">
        <f t="shared" si="49"/>
        <v>0</v>
      </c>
      <c r="L76" s="262">
        <f t="shared" si="49"/>
        <v>0</v>
      </c>
      <c r="M76" s="262">
        <f t="shared" si="49"/>
        <v>0</v>
      </c>
      <c r="N76" s="262">
        <f t="shared" si="49"/>
        <v>0</v>
      </c>
      <c r="O76" s="262">
        <f t="shared" si="49"/>
        <v>0</v>
      </c>
      <c r="P76" s="262">
        <f t="shared" si="49"/>
        <v>0</v>
      </c>
      <c r="Q76" s="262">
        <f t="shared" si="49"/>
        <v>0</v>
      </c>
      <c r="R76" s="262">
        <f t="shared" si="49"/>
        <v>0</v>
      </c>
      <c r="S76" s="262">
        <f t="shared" si="49"/>
        <v>0</v>
      </c>
      <c r="T76" s="262">
        <f t="shared" si="49"/>
        <v>0</v>
      </c>
      <c r="U76" s="262">
        <f t="shared" si="49"/>
        <v>0</v>
      </c>
      <c r="V76" s="262">
        <f t="shared" si="49"/>
        <v>0</v>
      </c>
      <c r="W76" s="262">
        <f t="shared" si="49"/>
        <v>0</v>
      </c>
      <c r="X76" s="262">
        <f t="shared" si="49"/>
        <v>0</v>
      </c>
      <c r="Y76" s="262">
        <f t="shared" si="49"/>
        <v>4390.7814891740345</v>
      </c>
      <c r="Z76" s="262">
        <f t="shared" si="49"/>
        <v>4586.1338266909825</v>
      </c>
      <c r="AA76" s="262">
        <f t="shared" si="49"/>
        <v>7404.1886789062974</v>
      </c>
      <c r="AB76" s="262">
        <f t="shared" si="49"/>
        <v>70835.155063026614</v>
      </c>
      <c r="AC76" s="262">
        <f t="shared" ref="AC76:AH76" si="50">AB80</f>
        <v>122309.76411550841</v>
      </c>
      <c r="AD76" s="417">
        <f t="shared" si="50"/>
        <v>140803.55724391594</v>
      </c>
      <c r="AE76" s="417">
        <f t="shared" si="50"/>
        <v>305512.83938409493</v>
      </c>
      <c r="AF76" s="417">
        <f t="shared" si="50"/>
        <v>357470.82542960631</v>
      </c>
      <c r="AG76" s="417">
        <f t="shared" si="50"/>
        <v>294043.58851046546</v>
      </c>
      <c r="AH76" s="417">
        <f t="shared" si="50"/>
        <v>337826.00604223955</v>
      </c>
    </row>
    <row r="77" spans="2:34" x14ac:dyDescent="0.2">
      <c r="B77" s="384">
        <v>3.4</v>
      </c>
      <c r="C77" s="179" t="s">
        <v>192</v>
      </c>
      <c r="D77" s="280"/>
      <c r="E77" s="280">
        <v>0</v>
      </c>
      <c r="F77" s="280">
        <v>0</v>
      </c>
      <c r="G77" s="280">
        <v>0</v>
      </c>
      <c r="H77" s="280">
        <v>0</v>
      </c>
      <c r="I77" s="280">
        <v>0</v>
      </c>
      <c r="J77" s="280">
        <v>0</v>
      </c>
      <c r="K77" s="280">
        <v>0</v>
      </c>
      <c r="L77" s="280">
        <v>0</v>
      </c>
      <c r="M77" s="280">
        <v>0</v>
      </c>
      <c r="N77" s="280">
        <v>0</v>
      </c>
      <c r="O77" s="280">
        <v>0</v>
      </c>
      <c r="P77" s="280">
        <v>0</v>
      </c>
      <c r="Q77" s="280">
        <v>0</v>
      </c>
      <c r="R77" s="280">
        <v>0</v>
      </c>
      <c r="S77" s="280">
        <v>0</v>
      </c>
      <c r="T77" s="280">
        <v>0</v>
      </c>
      <c r="U77" s="280">
        <v>0</v>
      </c>
      <c r="V77" s="280">
        <v>0</v>
      </c>
      <c r="W77" s="280">
        <v>0</v>
      </c>
      <c r="X77" s="280">
        <v>4410.3200700693606</v>
      </c>
      <c r="Y77" s="280">
        <v>1018.2906946515785</v>
      </c>
      <c r="Z77" s="280">
        <v>3836.9358585765935</v>
      </c>
      <c r="AA77" s="280">
        <v>65505.815079092805</v>
      </c>
      <c r="AB77" s="280">
        <v>67280.866289838334</v>
      </c>
      <c r="AC77" s="280">
        <v>43092.339531434205</v>
      </c>
      <c r="AD77" s="280">
        <v>193492.33666257496</v>
      </c>
      <c r="AE77" s="280">
        <v>114109.12527184328</v>
      </c>
      <c r="AF77" s="278">
        <v>32047.370797989581</v>
      </c>
      <c r="AG77" s="278">
        <v>141501.56838224852</v>
      </c>
      <c r="AH77" s="278">
        <v>95620.304324952973</v>
      </c>
    </row>
    <row r="78" spans="2:34" x14ac:dyDescent="0.2">
      <c r="B78" s="384">
        <v>3.4</v>
      </c>
      <c r="C78" s="287" t="s">
        <v>431</v>
      </c>
      <c r="D78" s="280"/>
      <c r="E78" s="280">
        <v>0</v>
      </c>
      <c r="F78" s="280">
        <v>0</v>
      </c>
      <c r="G78" s="280">
        <v>0</v>
      </c>
      <c r="H78" s="280">
        <v>0</v>
      </c>
      <c r="I78" s="280">
        <v>0</v>
      </c>
      <c r="J78" s="280">
        <v>0</v>
      </c>
      <c r="K78" s="280">
        <v>0</v>
      </c>
      <c r="L78" s="280">
        <v>0</v>
      </c>
      <c r="M78" s="280">
        <v>0</v>
      </c>
      <c r="N78" s="280">
        <v>0</v>
      </c>
      <c r="O78" s="280">
        <v>0</v>
      </c>
      <c r="P78" s="280">
        <v>0</v>
      </c>
      <c r="Q78" s="280">
        <v>0</v>
      </c>
      <c r="R78" s="280">
        <v>0</v>
      </c>
      <c r="S78" s="280">
        <v>0</v>
      </c>
      <c r="T78" s="280">
        <v>0</v>
      </c>
      <c r="U78" s="280">
        <v>0</v>
      </c>
      <c r="V78" s="280">
        <v>0</v>
      </c>
      <c r="W78" s="280">
        <v>0</v>
      </c>
      <c r="X78" s="280">
        <v>0</v>
      </c>
      <c r="Y78" s="280">
        <v>-802.23746877645806</v>
      </c>
      <c r="Z78" s="280">
        <v>-1012.3872810963235</v>
      </c>
      <c r="AA78" s="280">
        <v>-1794.7493077957304</v>
      </c>
      <c r="AB78" s="280">
        <v>-15442.9140642774</v>
      </c>
      <c r="AC78" s="280">
        <v>-23775.804094141386</v>
      </c>
      <c r="AD78" s="280">
        <v>-28731.946333599066</v>
      </c>
      <c r="AE78" s="280">
        <v>-62101.922900883277</v>
      </c>
      <c r="AF78" s="278">
        <v>-94993.514031554732</v>
      </c>
      <c r="AG78" s="278">
        <v>-97159.87084809794</v>
      </c>
      <c r="AH78" s="278">
        <v>-104402.94303302972</v>
      </c>
    </row>
    <row r="79" spans="2:34" x14ac:dyDescent="0.2">
      <c r="B79" s="384">
        <v>3.4</v>
      </c>
      <c r="C79" s="179" t="s">
        <v>242</v>
      </c>
      <c r="D79" s="280"/>
      <c r="E79" s="280">
        <v>0</v>
      </c>
      <c r="F79" s="280">
        <v>0</v>
      </c>
      <c r="G79" s="280">
        <v>0</v>
      </c>
      <c r="H79" s="280">
        <v>0</v>
      </c>
      <c r="I79" s="280">
        <v>0</v>
      </c>
      <c r="J79" s="280">
        <v>0</v>
      </c>
      <c r="K79" s="280">
        <v>0</v>
      </c>
      <c r="L79" s="280">
        <v>0</v>
      </c>
      <c r="M79" s="280">
        <v>0</v>
      </c>
      <c r="N79" s="280">
        <v>0</v>
      </c>
      <c r="O79" s="280">
        <v>0</v>
      </c>
      <c r="P79" s="280">
        <v>0</v>
      </c>
      <c r="Q79" s="280">
        <v>0</v>
      </c>
      <c r="R79" s="280">
        <v>0</v>
      </c>
      <c r="S79" s="280">
        <v>0</v>
      </c>
      <c r="T79" s="280">
        <v>0</v>
      </c>
      <c r="U79" s="280">
        <v>0</v>
      </c>
      <c r="V79" s="280">
        <v>0</v>
      </c>
      <c r="W79" s="280">
        <v>0</v>
      </c>
      <c r="X79" s="280">
        <v>-19.538580895326092</v>
      </c>
      <c r="Y79" s="280">
        <v>-20.700888358172797</v>
      </c>
      <c r="Z79" s="280">
        <v>-6.49372526495402</v>
      </c>
      <c r="AA79" s="280">
        <v>-280.09938717675305</v>
      </c>
      <c r="AB79" s="280">
        <v>-363.34317307914114</v>
      </c>
      <c r="AC79" s="280">
        <v>-822.74230888529235</v>
      </c>
      <c r="AD79" s="280">
        <v>-51.108188796897387</v>
      </c>
      <c r="AE79" s="280">
        <v>-49.216325448627579</v>
      </c>
      <c r="AF79" s="278">
        <v>-481.09368557572964</v>
      </c>
      <c r="AG79" s="278">
        <v>-559.28000237648394</v>
      </c>
      <c r="AH79" s="278">
        <v>525.39077794589355</v>
      </c>
    </row>
    <row r="80" spans="2:34" x14ac:dyDescent="0.2">
      <c r="B80" s="180"/>
      <c r="C80" s="320" t="s">
        <v>433</v>
      </c>
      <c r="D80" s="262">
        <f>SUM(D76:D79)</f>
        <v>0</v>
      </c>
      <c r="E80" s="262">
        <f>SUM(E76:E79)</f>
        <v>0</v>
      </c>
      <c r="F80" s="262">
        <f t="shared" ref="F80:W80" si="51">SUM(F76:F79)</f>
        <v>0</v>
      </c>
      <c r="G80" s="262">
        <f t="shared" si="51"/>
        <v>0</v>
      </c>
      <c r="H80" s="262">
        <f t="shared" si="51"/>
        <v>0</v>
      </c>
      <c r="I80" s="262">
        <f t="shared" si="51"/>
        <v>0</v>
      </c>
      <c r="J80" s="262">
        <f t="shared" si="51"/>
        <v>0</v>
      </c>
      <c r="K80" s="262">
        <f t="shared" si="51"/>
        <v>0</v>
      </c>
      <c r="L80" s="262">
        <f t="shared" si="51"/>
        <v>0</v>
      </c>
      <c r="M80" s="262">
        <f t="shared" si="51"/>
        <v>0</v>
      </c>
      <c r="N80" s="262">
        <f t="shared" si="51"/>
        <v>0</v>
      </c>
      <c r="O80" s="262">
        <f t="shared" si="51"/>
        <v>0</v>
      </c>
      <c r="P80" s="262">
        <f t="shared" si="51"/>
        <v>0</v>
      </c>
      <c r="Q80" s="262">
        <f t="shared" si="51"/>
        <v>0</v>
      </c>
      <c r="R80" s="262">
        <f t="shared" si="51"/>
        <v>0</v>
      </c>
      <c r="S80" s="262">
        <f t="shared" si="51"/>
        <v>0</v>
      </c>
      <c r="T80" s="262">
        <f t="shared" si="51"/>
        <v>0</v>
      </c>
      <c r="U80" s="262">
        <f t="shared" si="51"/>
        <v>0</v>
      </c>
      <c r="V80" s="262">
        <f t="shared" si="51"/>
        <v>0</v>
      </c>
      <c r="W80" s="262">
        <f t="shared" si="51"/>
        <v>0</v>
      </c>
      <c r="X80" s="262">
        <f t="shared" ref="X80" si="52">SUM(X76:X79)</f>
        <v>4390.7814891740345</v>
      </c>
      <c r="Y80" s="262">
        <f t="shared" ref="Y80" si="53">SUM(Y76:Y79)</f>
        <v>4586.1338266909825</v>
      </c>
      <c r="Z80" s="262">
        <f t="shared" ref="Z80" si="54">SUM(Z76:Z79)</f>
        <v>7404.1886789062974</v>
      </c>
      <c r="AA80" s="262">
        <f t="shared" ref="AA80" si="55">SUM(AA76:AA79)</f>
        <v>70835.155063026614</v>
      </c>
      <c r="AB80" s="262">
        <f t="shared" ref="AB80" si="56">SUM(AB76:AB79)</f>
        <v>122309.76411550841</v>
      </c>
      <c r="AC80" s="417">
        <f t="shared" ref="AC80:AE80" si="57">SUM(AC76:AC79)</f>
        <v>140803.55724391594</v>
      </c>
      <c r="AD80" s="417">
        <f t="shared" si="57"/>
        <v>305512.83938409493</v>
      </c>
      <c r="AE80" s="417">
        <f t="shared" si="57"/>
        <v>357470.82542960631</v>
      </c>
      <c r="AF80" s="417">
        <f t="shared" ref="AF80:AG80" si="58">SUM(AF76:AF79)</f>
        <v>294043.58851046546</v>
      </c>
      <c r="AG80" s="417">
        <f t="shared" si="58"/>
        <v>337826.00604223955</v>
      </c>
      <c r="AH80" s="417">
        <f t="shared" ref="AH80" si="59">SUM(AH76:AH79)</f>
        <v>329568.75811210863</v>
      </c>
    </row>
    <row r="81" spans="2:34" x14ac:dyDescent="0.2">
      <c r="B81" s="181"/>
      <c r="C81" s="182" t="s">
        <v>264</v>
      </c>
      <c r="D81" s="289"/>
      <c r="E81" s="279"/>
      <c r="F81" s="279"/>
      <c r="G81" s="279"/>
      <c r="H81" s="279"/>
      <c r="I81" s="279"/>
      <c r="J81" s="279"/>
      <c r="K81" s="279"/>
      <c r="L81" s="279"/>
      <c r="M81" s="279"/>
      <c r="N81" s="279"/>
      <c r="O81" s="279"/>
      <c r="P81" s="279"/>
      <c r="Q81" s="279"/>
      <c r="R81" s="279"/>
      <c r="S81" s="279"/>
      <c r="T81" s="279"/>
      <c r="U81" s="279"/>
      <c r="V81" s="279"/>
      <c r="W81" s="279"/>
      <c r="X81" s="279"/>
      <c r="Y81" s="279"/>
      <c r="Z81" s="279"/>
      <c r="AA81" s="279"/>
      <c r="AB81" s="279"/>
      <c r="AC81" s="279"/>
      <c r="AD81" s="427"/>
      <c r="AE81" s="427"/>
      <c r="AF81" s="427"/>
      <c r="AG81" s="427"/>
      <c r="AH81" s="427"/>
    </row>
    <row r="82" spans="2:34" x14ac:dyDescent="0.2">
      <c r="B82" s="384">
        <v>3.4</v>
      </c>
      <c r="C82" s="179" t="s">
        <v>216</v>
      </c>
      <c r="D82" s="280"/>
      <c r="E82" s="262">
        <f>D86</f>
        <v>0</v>
      </c>
      <c r="F82" s="262">
        <f t="shared" ref="F82:AB82" si="60">E86</f>
        <v>0</v>
      </c>
      <c r="G82" s="262">
        <f t="shared" si="60"/>
        <v>0</v>
      </c>
      <c r="H82" s="262">
        <f t="shared" si="60"/>
        <v>0</v>
      </c>
      <c r="I82" s="262">
        <f t="shared" si="60"/>
        <v>0</v>
      </c>
      <c r="J82" s="262">
        <f t="shared" si="60"/>
        <v>0</v>
      </c>
      <c r="K82" s="262">
        <f t="shared" si="60"/>
        <v>0</v>
      </c>
      <c r="L82" s="262">
        <f t="shared" si="60"/>
        <v>0</v>
      </c>
      <c r="M82" s="262">
        <f t="shared" si="60"/>
        <v>0</v>
      </c>
      <c r="N82" s="262">
        <f t="shared" si="60"/>
        <v>0</v>
      </c>
      <c r="O82" s="262">
        <f t="shared" si="60"/>
        <v>0</v>
      </c>
      <c r="P82" s="262">
        <f t="shared" si="60"/>
        <v>0</v>
      </c>
      <c r="Q82" s="262">
        <f t="shared" si="60"/>
        <v>0</v>
      </c>
      <c r="R82" s="262">
        <f t="shared" si="60"/>
        <v>0</v>
      </c>
      <c r="S82" s="262">
        <f t="shared" si="60"/>
        <v>0</v>
      </c>
      <c r="T82" s="262">
        <f t="shared" si="60"/>
        <v>0</v>
      </c>
      <c r="U82" s="262">
        <f t="shared" si="60"/>
        <v>0</v>
      </c>
      <c r="V82" s="262">
        <f t="shared" si="60"/>
        <v>0</v>
      </c>
      <c r="W82" s="262">
        <f t="shared" si="60"/>
        <v>0</v>
      </c>
      <c r="X82" s="262">
        <f t="shared" si="60"/>
        <v>0</v>
      </c>
      <c r="Y82" s="262">
        <f t="shared" si="60"/>
        <v>0</v>
      </c>
      <c r="Z82" s="262">
        <f t="shared" si="60"/>
        <v>0</v>
      </c>
      <c r="AA82" s="262">
        <f t="shared" si="60"/>
        <v>0</v>
      </c>
      <c r="AB82" s="262">
        <f t="shared" si="60"/>
        <v>0</v>
      </c>
      <c r="AC82" s="262">
        <f t="shared" ref="AC82:AH82" si="61">AB86</f>
        <v>54553.325426531497</v>
      </c>
      <c r="AD82" s="417">
        <f t="shared" si="61"/>
        <v>59392.433897467665</v>
      </c>
      <c r="AE82" s="417">
        <f t="shared" si="61"/>
        <v>63554.230044381591</v>
      </c>
      <c r="AF82" s="417">
        <f t="shared" si="61"/>
        <v>76220.83810733784</v>
      </c>
      <c r="AG82" s="417">
        <f t="shared" si="61"/>
        <v>81421.966451734334</v>
      </c>
      <c r="AH82" s="417">
        <f t="shared" si="61"/>
        <v>70481.162865141712</v>
      </c>
    </row>
    <row r="83" spans="2:34" x14ac:dyDescent="0.2">
      <c r="B83" s="384">
        <v>3.4</v>
      </c>
      <c r="C83" s="179" t="s">
        <v>192</v>
      </c>
      <c r="D83" s="280"/>
      <c r="E83" s="280">
        <v>0</v>
      </c>
      <c r="F83" s="280">
        <v>0</v>
      </c>
      <c r="G83" s="280">
        <v>0</v>
      </c>
      <c r="H83" s="280">
        <v>0</v>
      </c>
      <c r="I83" s="280">
        <v>0</v>
      </c>
      <c r="J83" s="280">
        <v>0</v>
      </c>
      <c r="K83" s="280">
        <v>0</v>
      </c>
      <c r="L83" s="280">
        <v>0</v>
      </c>
      <c r="M83" s="280">
        <v>0</v>
      </c>
      <c r="N83" s="280">
        <v>0</v>
      </c>
      <c r="O83" s="280">
        <v>0</v>
      </c>
      <c r="P83" s="280">
        <v>0</v>
      </c>
      <c r="Q83" s="280">
        <v>0</v>
      </c>
      <c r="R83" s="280">
        <v>0</v>
      </c>
      <c r="S83" s="280">
        <v>0</v>
      </c>
      <c r="T83" s="280">
        <v>0</v>
      </c>
      <c r="U83" s="280">
        <v>0</v>
      </c>
      <c r="V83" s="280">
        <v>0</v>
      </c>
      <c r="W83" s="280">
        <v>0</v>
      </c>
      <c r="X83" s="280">
        <v>0</v>
      </c>
      <c r="Y83" s="280">
        <v>0</v>
      </c>
      <c r="Z83" s="280">
        <v>0</v>
      </c>
      <c r="AA83" s="280">
        <v>0</v>
      </c>
      <c r="AB83" s="280">
        <v>54553.325426531497</v>
      </c>
      <c r="AC83" s="280">
        <v>13613.552477492471</v>
      </c>
      <c r="AD83" s="426">
        <v>14630.518829129131</v>
      </c>
      <c r="AE83" s="426">
        <v>26927.918547113492</v>
      </c>
      <c r="AF83" s="278">
        <v>27185.927882251861</v>
      </c>
      <c r="AG83" s="278">
        <v>18844.37310377189</v>
      </c>
      <c r="AH83" s="278">
        <v>48184.894797285575</v>
      </c>
    </row>
    <row r="84" spans="2:34" x14ac:dyDescent="0.2">
      <c r="B84" s="384">
        <v>3.4</v>
      </c>
      <c r="C84" s="179" t="s">
        <v>237</v>
      </c>
      <c r="D84" s="280"/>
      <c r="E84" s="280">
        <v>0</v>
      </c>
      <c r="F84" s="280">
        <v>0</v>
      </c>
      <c r="G84" s="280">
        <v>0</v>
      </c>
      <c r="H84" s="280">
        <v>0</v>
      </c>
      <c r="I84" s="280">
        <v>0</v>
      </c>
      <c r="J84" s="280">
        <v>0</v>
      </c>
      <c r="K84" s="280">
        <v>0</v>
      </c>
      <c r="L84" s="280">
        <v>0</v>
      </c>
      <c r="M84" s="280">
        <v>0</v>
      </c>
      <c r="N84" s="280">
        <v>0</v>
      </c>
      <c r="O84" s="280">
        <v>0</v>
      </c>
      <c r="P84" s="280">
        <v>0</v>
      </c>
      <c r="Q84" s="280">
        <v>0</v>
      </c>
      <c r="R84" s="280">
        <v>0</v>
      </c>
      <c r="S84" s="280">
        <v>0</v>
      </c>
      <c r="T84" s="280">
        <v>0</v>
      </c>
      <c r="U84" s="280">
        <v>0</v>
      </c>
      <c r="V84" s="280">
        <v>0</v>
      </c>
      <c r="W84" s="280">
        <v>0</v>
      </c>
      <c r="X84" s="280">
        <v>0</v>
      </c>
      <c r="Y84" s="280">
        <v>0</v>
      </c>
      <c r="Z84" s="280">
        <v>0</v>
      </c>
      <c r="AA84" s="280">
        <v>0</v>
      </c>
      <c r="AB84" s="280">
        <v>0</v>
      </c>
      <c r="AC84" s="280">
        <v>-8774.4440065563085</v>
      </c>
      <c r="AD84" s="280">
        <v>-10468.722682215199</v>
      </c>
      <c r="AE84" s="280">
        <v>-14261.310484157244</v>
      </c>
      <c r="AF84" s="278">
        <v>-21984.799537855368</v>
      </c>
      <c r="AG84" s="278">
        <v>-29785.1766903645</v>
      </c>
      <c r="AH84" s="278">
        <v>-19746.284912110779</v>
      </c>
    </row>
    <row r="85" spans="2:34" x14ac:dyDescent="0.2">
      <c r="B85" s="384">
        <v>3.4</v>
      </c>
      <c r="C85" s="179" t="s">
        <v>236</v>
      </c>
      <c r="D85" s="280"/>
      <c r="E85" s="280">
        <v>0</v>
      </c>
      <c r="F85" s="280">
        <v>0</v>
      </c>
      <c r="G85" s="280">
        <v>0</v>
      </c>
      <c r="H85" s="280">
        <v>0</v>
      </c>
      <c r="I85" s="280">
        <v>0</v>
      </c>
      <c r="J85" s="280">
        <v>0</v>
      </c>
      <c r="K85" s="280">
        <v>0</v>
      </c>
      <c r="L85" s="280">
        <v>0</v>
      </c>
      <c r="M85" s="280">
        <v>0</v>
      </c>
      <c r="N85" s="280">
        <v>0</v>
      </c>
      <c r="O85" s="280">
        <v>0</v>
      </c>
      <c r="P85" s="280">
        <v>0</v>
      </c>
      <c r="Q85" s="280">
        <v>0</v>
      </c>
      <c r="R85" s="280">
        <v>0</v>
      </c>
      <c r="S85" s="280">
        <v>0</v>
      </c>
      <c r="T85" s="280">
        <v>0</v>
      </c>
      <c r="U85" s="280">
        <v>0</v>
      </c>
      <c r="V85" s="280">
        <v>0</v>
      </c>
      <c r="W85" s="280">
        <v>0</v>
      </c>
      <c r="X85" s="280">
        <v>0</v>
      </c>
      <c r="Y85" s="280">
        <v>0</v>
      </c>
      <c r="Z85" s="280">
        <v>0</v>
      </c>
      <c r="AA85" s="280">
        <v>0</v>
      </c>
      <c r="AB85" s="280">
        <v>0</v>
      </c>
      <c r="AC85" s="280">
        <v>0</v>
      </c>
      <c r="AD85" s="426">
        <v>0</v>
      </c>
      <c r="AE85" s="426">
        <v>0</v>
      </c>
      <c r="AF85" s="278">
        <v>0</v>
      </c>
      <c r="AG85" s="278">
        <v>0</v>
      </c>
      <c r="AH85" s="278">
        <v>0</v>
      </c>
    </row>
    <row r="86" spans="2:34" x14ac:dyDescent="0.2">
      <c r="B86" s="180"/>
      <c r="C86" s="288" t="s">
        <v>265</v>
      </c>
      <c r="D86" s="262">
        <f>SUM(D82:D85)</f>
        <v>0</v>
      </c>
      <c r="E86" s="262">
        <f>SUM(E82:E85)</f>
        <v>0</v>
      </c>
      <c r="F86" s="262">
        <f t="shared" ref="F86:AE86" si="62">SUM(F82:F85)</f>
        <v>0</v>
      </c>
      <c r="G86" s="262">
        <f t="shared" si="62"/>
        <v>0</v>
      </c>
      <c r="H86" s="262">
        <f t="shared" si="62"/>
        <v>0</v>
      </c>
      <c r="I86" s="262">
        <f t="shared" si="62"/>
        <v>0</v>
      </c>
      <c r="J86" s="262">
        <f t="shared" si="62"/>
        <v>0</v>
      </c>
      <c r="K86" s="262">
        <f t="shared" si="62"/>
        <v>0</v>
      </c>
      <c r="L86" s="262">
        <f t="shared" si="62"/>
        <v>0</v>
      </c>
      <c r="M86" s="262">
        <f t="shared" si="62"/>
        <v>0</v>
      </c>
      <c r="N86" s="262">
        <f t="shared" si="62"/>
        <v>0</v>
      </c>
      <c r="O86" s="262">
        <f t="shared" si="62"/>
        <v>0</v>
      </c>
      <c r="P86" s="262">
        <f t="shared" si="62"/>
        <v>0</v>
      </c>
      <c r="Q86" s="262">
        <f t="shared" si="62"/>
        <v>0</v>
      </c>
      <c r="R86" s="262">
        <f t="shared" si="62"/>
        <v>0</v>
      </c>
      <c r="S86" s="262">
        <f t="shared" si="62"/>
        <v>0</v>
      </c>
      <c r="T86" s="262">
        <f t="shared" si="62"/>
        <v>0</v>
      </c>
      <c r="U86" s="262">
        <f t="shared" si="62"/>
        <v>0</v>
      </c>
      <c r="V86" s="262">
        <f t="shared" si="62"/>
        <v>0</v>
      </c>
      <c r="W86" s="262">
        <f t="shared" si="62"/>
        <v>0</v>
      </c>
      <c r="X86" s="262">
        <f t="shared" si="62"/>
        <v>0</v>
      </c>
      <c r="Y86" s="262">
        <f t="shared" si="62"/>
        <v>0</v>
      </c>
      <c r="Z86" s="262">
        <f t="shared" si="62"/>
        <v>0</v>
      </c>
      <c r="AA86" s="262">
        <f t="shared" si="62"/>
        <v>0</v>
      </c>
      <c r="AB86" s="262">
        <f t="shared" si="62"/>
        <v>54553.325426531497</v>
      </c>
      <c r="AC86" s="417">
        <f t="shared" si="62"/>
        <v>59392.433897467665</v>
      </c>
      <c r="AD86" s="417">
        <f t="shared" si="62"/>
        <v>63554.230044381591</v>
      </c>
      <c r="AE86" s="417">
        <f t="shared" si="62"/>
        <v>76220.83810733784</v>
      </c>
      <c r="AF86" s="417">
        <f t="shared" ref="AF86:AG86" si="63">SUM(AF82:AF85)</f>
        <v>81421.966451734334</v>
      </c>
      <c r="AG86" s="417">
        <f t="shared" si="63"/>
        <v>70481.162865141712</v>
      </c>
      <c r="AH86" s="417">
        <f t="shared" ref="AH86" si="64">SUM(AH82:AH85)</f>
        <v>98919.772750316508</v>
      </c>
    </row>
    <row r="87" spans="2:34" x14ac:dyDescent="0.2">
      <c r="B87" s="181"/>
      <c r="C87" s="319" t="s">
        <v>434</v>
      </c>
      <c r="D87" s="289"/>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79"/>
      <c r="AC87" s="279"/>
      <c r="AD87" s="427"/>
      <c r="AE87" s="427"/>
      <c r="AF87" s="427"/>
      <c r="AG87" s="427"/>
      <c r="AH87" s="427"/>
    </row>
    <row r="88" spans="2:34" x14ac:dyDescent="0.2">
      <c r="B88" s="178"/>
      <c r="C88" s="179" t="s">
        <v>239</v>
      </c>
      <c r="D88" s="280"/>
      <c r="E88" s="262">
        <f>D90</f>
        <v>0</v>
      </c>
      <c r="F88" s="262">
        <f t="shared" ref="F88:AB88" si="65">E90</f>
        <v>0</v>
      </c>
      <c r="G88" s="262">
        <f t="shared" si="65"/>
        <v>0</v>
      </c>
      <c r="H88" s="262">
        <f t="shared" si="65"/>
        <v>0</v>
      </c>
      <c r="I88" s="262">
        <f t="shared" si="65"/>
        <v>0</v>
      </c>
      <c r="J88" s="262">
        <f t="shared" si="65"/>
        <v>0</v>
      </c>
      <c r="K88" s="262">
        <f t="shared" si="65"/>
        <v>0</v>
      </c>
      <c r="L88" s="262">
        <f t="shared" si="65"/>
        <v>0</v>
      </c>
      <c r="M88" s="262">
        <f t="shared" si="65"/>
        <v>0</v>
      </c>
      <c r="N88" s="262">
        <f t="shared" si="65"/>
        <v>0</v>
      </c>
      <c r="O88" s="262">
        <f t="shared" si="65"/>
        <v>0</v>
      </c>
      <c r="P88" s="262">
        <f t="shared" si="65"/>
        <v>0</v>
      </c>
      <c r="Q88" s="262">
        <f t="shared" si="65"/>
        <v>0</v>
      </c>
      <c r="R88" s="262">
        <f t="shared" si="65"/>
        <v>0</v>
      </c>
      <c r="S88" s="262">
        <f t="shared" si="65"/>
        <v>0</v>
      </c>
      <c r="T88" s="262">
        <f t="shared" si="65"/>
        <v>0</v>
      </c>
      <c r="U88" s="262">
        <f t="shared" si="65"/>
        <v>0</v>
      </c>
      <c r="V88" s="262">
        <f t="shared" si="65"/>
        <v>0</v>
      </c>
      <c r="W88" s="262">
        <f t="shared" si="65"/>
        <v>0</v>
      </c>
      <c r="X88" s="262">
        <f t="shared" si="65"/>
        <v>0</v>
      </c>
      <c r="Y88" s="262">
        <f t="shared" si="65"/>
        <v>0</v>
      </c>
      <c r="Z88" s="262">
        <f t="shared" si="65"/>
        <v>0</v>
      </c>
      <c r="AA88" s="262">
        <f t="shared" si="65"/>
        <v>0</v>
      </c>
      <c r="AB88" s="262">
        <f t="shared" si="65"/>
        <v>0</v>
      </c>
      <c r="AC88" s="262">
        <f>AB90</f>
        <v>0</v>
      </c>
      <c r="AD88" s="417">
        <f>AB90</f>
        <v>0</v>
      </c>
      <c r="AE88" s="417">
        <f>AC90</f>
        <v>0</v>
      </c>
      <c r="AF88" s="417">
        <f>AE90</f>
        <v>0</v>
      </c>
      <c r="AG88" s="417">
        <f>AF90</f>
        <v>0</v>
      </c>
      <c r="AH88" s="417">
        <f>AG90</f>
        <v>0</v>
      </c>
    </row>
    <row r="89" spans="2:34" x14ac:dyDescent="0.2">
      <c r="B89" s="178"/>
      <c r="C89" s="179" t="s">
        <v>240</v>
      </c>
      <c r="D89" s="280"/>
      <c r="E89" s="280">
        <v>0</v>
      </c>
      <c r="F89" s="280">
        <v>0</v>
      </c>
      <c r="G89" s="280">
        <v>0</v>
      </c>
      <c r="H89" s="280">
        <v>0</v>
      </c>
      <c r="I89" s="280">
        <v>0</v>
      </c>
      <c r="J89" s="280">
        <v>0</v>
      </c>
      <c r="K89" s="280">
        <v>0</v>
      </c>
      <c r="L89" s="280">
        <v>0</v>
      </c>
      <c r="M89" s="280">
        <v>0</v>
      </c>
      <c r="N89" s="280">
        <v>0</v>
      </c>
      <c r="O89" s="280">
        <v>0</v>
      </c>
      <c r="P89" s="280">
        <v>0</v>
      </c>
      <c r="Q89" s="280">
        <v>0</v>
      </c>
      <c r="R89" s="280">
        <v>0</v>
      </c>
      <c r="S89" s="280">
        <v>0</v>
      </c>
      <c r="T89" s="280">
        <v>0</v>
      </c>
      <c r="U89" s="280">
        <v>0</v>
      </c>
      <c r="V89" s="280">
        <v>0</v>
      </c>
      <c r="W89" s="280">
        <v>0</v>
      </c>
      <c r="X89" s="280">
        <v>0</v>
      </c>
      <c r="Y89" s="280">
        <v>0</v>
      </c>
      <c r="Z89" s="280">
        <v>0</v>
      </c>
      <c r="AA89" s="280">
        <v>0</v>
      </c>
      <c r="AB89" s="280">
        <v>0</v>
      </c>
      <c r="AC89" s="280">
        <v>0</v>
      </c>
      <c r="AD89" s="426">
        <v>0</v>
      </c>
      <c r="AE89" s="426">
        <v>0</v>
      </c>
      <c r="AF89" s="278">
        <v>0</v>
      </c>
      <c r="AG89" s="278">
        <v>0</v>
      </c>
      <c r="AH89" s="278">
        <v>0</v>
      </c>
    </row>
    <row r="90" spans="2:34" x14ac:dyDescent="0.2">
      <c r="B90" s="180"/>
      <c r="C90" s="288" t="s">
        <v>241</v>
      </c>
      <c r="D90" s="262">
        <f>D88+D89</f>
        <v>0</v>
      </c>
      <c r="E90" s="262">
        <f>E88+E89</f>
        <v>0</v>
      </c>
      <c r="F90" s="262">
        <f>F88+F89</f>
        <v>0</v>
      </c>
      <c r="G90" s="262">
        <f t="shared" ref="G90:AB90" si="66">G88+G89</f>
        <v>0</v>
      </c>
      <c r="H90" s="262">
        <f t="shared" si="66"/>
        <v>0</v>
      </c>
      <c r="I90" s="262">
        <f t="shared" si="66"/>
        <v>0</v>
      </c>
      <c r="J90" s="262">
        <f t="shared" si="66"/>
        <v>0</v>
      </c>
      <c r="K90" s="262">
        <f t="shared" si="66"/>
        <v>0</v>
      </c>
      <c r="L90" s="262">
        <f t="shared" si="66"/>
        <v>0</v>
      </c>
      <c r="M90" s="262">
        <f t="shared" si="66"/>
        <v>0</v>
      </c>
      <c r="N90" s="262">
        <f t="shared" si="66"/>
        <v>0</v>
      </c>
      <c r="O90" s="262">
        <f t="shared" si="66"/>
        <v>0</v>
      </c>
      <c r="P90" s="262">
        <f t="shared" si="66"/>
        <v>0</v>
      </c>
      <c r="Q90" s="262">
        <f t="shared" si="66"/>
        <v>0</v>
      </c>
      <c r="R90" s="262">
        <f t="shared" si="66"/>
        <v>0</v>
      </c>
      <c r="S90" s="262">
        <f t="shared" si="66"/>
        <v>0</v>
      </c>
      <c r="T90" s="262">
        <f t="shared" si="66"/>
        <v>0</v>
      </c>
      <c r="U90" s="262">
        <f t="shared" si="66"/>
        <v>0</v>
      </c>
      <c r="V90" s="262">
        <f t="shared" si="66"/>
        <v>0</v>
      </c>
      <c r="W90" s="262">
        <f t="shared" si="66"/>
        <v>0</v>
      </c>
      <c r="X90" s="262">
        <f t="shared" si="66"/>
        <v>0</v>
      </c>
      <c r="Y90" s="262">
        <f t="shared" si="66"/>
        <v>0</v>
      </c>
      <c r="Z90" s="262">
        <f t="shared" si="66"/>
        <v>0</v>
      </c>
      <c r="AA90" s="262">
        <f t="shared" si="66"/>
        <v>0</v>
      </c>
      <c r="AB90" s="262">
        <f t="shared" si="66"/>
        <v>0</v>
      </c>
      <c r="AC90" s="415">
        <f t="shared" ref="AC90:AH90" si="67">AC88+AC89</f>
        <v>0</v>
      </c>
      <c r="AD90" s="417">
        <f t="shared" si="67"/>
        <v>0</v>
      </c>
      <c r="AE90" s="417">
        <f t="shared" si="67"/>
        <v>0</v>
      </c>
      <c r="AF90" s="417">
        <f t="shared" si="67"/>
        <v>0</v>
      </c>
      <c r="AG90" s="417">
        <f t="shared" si="67"/>
        <v>0</v>
      </c>
      <c r="AH90" s="417">
        <f t="shared" si="67"/>
        <v>0</v>
      </c>
    </row>
    <row r="91" spans="2:34" x14ac:dyDescent="0.2">
      <c r="B91" s="180"/>
      <c r="C91" s="321" t="s">
        <v>109</v>
      </c>
      <c r="D91" s="262">
        <f>D80+D86+D90</f>
        <v>0</v>
      </c>
      <c r="E91" s="262">
        <f>E80+E86+E90</f>
        <v>0</v>
      </c>
      <c r="F91" s="262">
        <f>F80+F86+F90</f>
        <v>0</v>
      </c>
      <c r="G91" s="262">
        <f t="shared" ref="G91:AB91" si="68">G80+G86+G90</f>
        <v>0</v>
      </c>
      <c r="H91" s="262">
        <f t="shared" si="68"/>
        <v>0</v>
      </c>
      <c r="I91" s="262">
        <f t="shared" si="68"/>
        <v>0</v>
      </c>
      <c r="J91" s="262">
        <f t="shared" si="68"/>
        <v>0</v>
      </c>
      <c r="K91" s="262">
        <f t="shared" si="68"/>
        <v>0</v>
      </c>
      <c r="L91" s="262">
        <f t="shared" si="68"/>
        <v>0</v>
      </c>
      <c r="M91" s="262">
        <f t="shared" si="68"/>
        <v>0</v>
      </c>
      <c r="N91" s="262">
        <f t="shared" si="68"/>
        <v>0</v>
      </c>
      <c r="O91" s="262">
        <f t="shared" si="68"/>
        <v>0</v>
      </c>
      <c r="P91" s="262">
        <f t="shared" si="68"/>
        <v>0</v>
      </c>
      <c r="Q91" s="262">
        <f t="shared" si="68"/>
        <v>0</v>
      </c>
      <c r="R91" s="262">
        <f t="shared" si="68"/>
        <v>0</v>
      </c>
      <c r="S91" s="262">
        <f t="shared" si="68"/>
        <v>0</v>
      </c>
      <c r="T91" s="262">
        <f t="shared" si="68"/>
        <v>0</v>
      </c>
      <c r="U91" s="262">
        <f t="shared" si="68"/>
        <v>0</v>
      </c>
      <c r="V91" s="262">
        <f t="shared" si="68"/>
        <v>0</v>
      </c>
      <c r="W91" s="262">
        <f t="shared" si="68"/>
        <v>0</v>
      </c>
      <c r="X91" s="262">
        <f t="shared" si="68"/>
        <v>4390.7814891740345</v>
      </c>
      <c r="Y91" s="262">
        <f t="shared" si="68"/>
        <v>4586.1338266909825</v>
      </c>
      <c r="Z91" s="262">
        <f t="shared" si="68"/>
        <v>7404.1886789062974</v>
      </c>
      <c r="AA91" s="262">
        <f t="shared" si="68"/>
        <v>70835.155063026614</v>
      </c>
      <c r="AB91" s="262">
        <f t="shared" si="68"/>
        <v>176863.0895420399</v>
      </c>
      <c r="AC91" s="417">
        <f t="shared" ref="AC91:AH91" si="69">AC80+AC86+AC90</f>
        <v>200195.99114138359</v>
      </c>
      <c r="AD91" s="417">
        <f t="shared" si="69"/>
        <v>369067.0694284765</v>
      </c>
      <c r="AE91" s="417">
        <f t="shared" si="69"/>
        <v>433691.66353694414</v>
      </c>
      <c r="AF91" s="417">
        <f t="shared" si="69"/>
        <v>375465.55496219976</v>
      </c>
      <c r="AG91" s="417">
        <f t="shared" si="69"/>
        <v>408307.16890738124</v>
      </c>
      <c r="AH91" s="417">
        <f t="shared" si="69"/>
        <v>428488.5308624251</v>
      </c>
    </row>
    <row r="92" spans="2:34" ht="12.75" customHeight="1" x14ac:dyDescent="0.2">
      <c r="B92" s="180"/>
      <c r="C92" s="322" t="s">
        <v>22</v>
      </c>
      <c r="D92" s="264">
        <f>D73+D91</f>
        <v>0</v>
      </c>
      <c r="E92" s="264">
        <f>E73+E91</f>
        <v>12709612.786901509</v>
      </c>
      <c r="F92" s="264">
        <f>F73+F91</f>
        <v>12634801.944744714</v>
      </c>
      <c r="G92" s="264">
        <f t="shared" ref="G92:AB92" si="70">G73+G91</f>
        <v>12610086.237071574</v>
      </c>
      <c r="H92" s="264">
        <f t="shared" si="70"/>
        <v>12855127.484274568</v>
      </c>
      <c r="I92" s="264">
        <f t="shared" si="70"/>
        <v>13462703.795742095</v>
      </c>
      <c r="J92" s="264">
        <f t="shared" si="70"/>
        <v>13713364.760320211</v>
      </c>
      <c r="K92" s="264">
        <f t="shared" si="70"/>
        <v>13906063.083004871</v>
      </c>
      <c r="L92" s="264">
        <f t="shared" si="70"/>
        <v>14065861.011732386</v>
      </c>
      <c r="M92" s="264">
        <f t="shared" si="70"/>
        <v>14407136.546208311</v>
      </c>
      <c r="N92" s="264">
        <f t="shared" si="70"/>
        <v>14778429.724106289</v>
      </c>
      <c r="O92" s="264">
        <f t="shared" si="70"/>
        <v>14867306.79015228</v>
      </c>
      <c r="P92" s="264">
        <f t="shared" si="70"/>
        <v>15738998.009820029</v>
      </c>
      <c r="Q92" s="264">
        <f t="shared" si="70"/>
        <v>15727100.530059466</v>
      </c>
      <c r="R92" s="264">
        <f t="shared" si="70"/>
        <v>15963275.81885092</v>
      </c>
      <c r="S92" s="264">
        <f t="shared" si="70"/>
        <v>16286793.503460212</v>
      </c>
      <c r="T92" s="264">
        <f t="shared" si="70"/>
        <v>16217986.504419096</v>
      </c>
      <c r="U92" s="264">
        <f t="shared" si="70"/>
        <v>16541014.527064595</v>
      </c>
      <c r="V92" s="264">
        <f t="shared" si="70"/>
        <v>16730100.939588439</v>
      </c>
      <c r="W92" s="264">
        <f t="shared" si="70"/>
        <v>16699144.116663236</v>
      </c>
      <c r="X92" s="264">
        <f t="shared" si="70"/>
        <v>16570385.827996617</v>
      </c>
      <c r="Y92" s="264">
        <f t="shared" si="70"/>
        <v>16832988.572076716</v>
      </c>
      <c r="Z92" s="264">
        <f t="shared" si="70"/>
        <v>16857311.128097635</v>
      </c>
      <c r="AA92" s="264">
        <f t="shared" si="70"/>
        <v>16895912.965399627</v>
      </c>
      <c r="AB92" s="264">
        <f t="shared" si="70"/>
        <v>16645411.213394562</v>
      </c>
      <c r="AC92" s="418">
        <f t="shared" ref="AC92:AH92" si="71">AC73+AC91</f>
        <v>17005282.08910834</v>
      </c>
      <c r="AD92" s="418">
        <f t="shared" si="71"/>
        <v>17898503.217006236</v>
      </c>
      <c r="AE92" s="418">
        <f t="shared" si="71"/>
        <v>18936072.719467759</v>
      </c>
      <c r="AF92" s="418">
        <f t="shared" si="71"/>
        <v>20151221.789318781</v>
      </c>
      <c r="AG92" s="418">
        <f t="shared" si="71"/>
        <v>20221797.301264737</v>
      </c>
      <c r="AH92" s="418">
        <f t="shared" si="71"/>
        <v>21170905.133755162</v>
      </c>
    </row>
    <row r="93" spans="2:34" x14ac:dyDescent="0.2">
      <c r="B93" s="180"/>
      <c r="C93" s="322" t="s">
        <v>231</v>
      </c>
      <c r="D93" s="346"/>
      <c r="E93" s="346">
        <v>3.3388981636059967E-3</v>
      </c>
      <c r="F93" s="346">
        <v>6.6555740432612254E-3</v>
      </c>
      <c r="G93" s="346">
        <v>1.074380165289246E-2</v>
      </c>
      <c r="H93" s="346">
        <v>3.1888798037612576E-2</v>
      </c>
      <c r="I93" s="346">
        <v>6.0221870047543646E-2</v>
      </c>
      <c r="J93" s="346">
        <v>2.8400597907324299E-2</v>
      </c>
      <c r="K93" s="346">
        <v>2.6889534883721034E-2</v>
      </c>
      <c r="L93" s="346">
        <v>2.4769992922859085E-2</v>
      </c>
      <c r="M93" s="346">
        <v>2.4861878453038555E-2</v>
      </c>
      <c r="N93" s="346">
        <v>3.9757412398921943E-2</v>
      </c>
      <c r="O93" s="346">
        <v>2.0738820479585085E-2</v>
      </c>
      <c r="P93" s="346">
        <v>4.5079365079365052E-2</v>
      </c>
      <c r="Q93" s="346">
        <v>1.4580801944106936E-2</v>
      </c>
      <c r="R93" s="346">
        <v>3.0538922155688653E-2</v>
      </c>
      <c r="S93" s="346">
        <v>3.6025566531086683E-2</v>
      </c>
      <c r="T93" s="346">
        <v>1.1777902411665764E-2</v>
      </c>
      <c r="U93" s="346">
        <v>2.3904382470119501E-2</v>
      </c>
      <c r="V93" s="346">
        <v>3.0155642023346418E-2</v>
      </c>
      <c r="W93" s="346">
        <v>1.5108593012275628E-2</v>
      </c>
      <c r="X93" s="346">
        <v>1.0232558139534831E-2</v>
      </c>
      <c r="Y93" s="346">
        <v>1.9337016574585641E-2</v>
      </c>
      <c r="Z93" s="346">
        <v>2.0776874435411097E-2</v>
      </c>
      <c r="AA93" s="346">
        <v>1.5929203539823078E-2</v>
      </c>
      <c r="AB93" s="383">
        <v>-3.4843205574912606E-3</v>
      </c>
      <c r="AC93" s="383">
        <v>3.8461538461538325E-2</v>
      </c>
      <c r="AD93" s="383">
        <v>6.1447811447811418E-2</v>
      </c>
      <c r="AE93" s="383">
        <v>6.0269627279936566E-2</v>
      </c>
      <c r="AF93" s="383">
        <v>3.8145100972326373E-2</v>
      </c>
      <c r="AG93" s="442">
        <v>2.0893371757924939E-2</v>
      </c>
      <c r="AH93" s="442">
        <v>3.9418876358833677E-2</v>
      </c>
    </row>
    <row r="96" spans="2:34" x14ac:dyDescent="0.2">
      <c r="D96" s="46" t="s">
        <v>15</v>
      </c>
    </row>
  </sheetData>
  <mergeCells count="5">
    <mergeCell ref="B1:C1"/>
    <mergeCell ref="B7:C7"/>
    <mergeCell ref="B9:B10"/>
    <mergeCell ref="C9:C10"/>
    <mergeCell ref="D8:AH8"/>
  </mergeCells>
  <phoneticPr fontId="27" type="noConversion"/>
  <pageMargins left="0.23622047244094491" right="0.23622047244094491" top="0.74803149606299213" bottom="0.74803149606299213" header="0.31496062992125984" footer="0.31496062992125984"/>
  <pageSetup paperSize="9" scale="20" orientation="landscape" r:id="rId1"/>
  <headerFooter alignWithMargins="0">
    <oddFooter>&amp;A&amp;RPage &amp;P</oddFooter>
  </headerFooter>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9999"/>
    <pageSetUpPr fitToPage="1"/>
  </sheetPr>
  <dimension ref="B1:F37"/>
  <sheetViews>
    <sheetView zoomScaleNormal="100" workbookViewId="0"/>
  </sheetViews>
  <sheetFormatPr defaultColWidth="9" defaultRowHeight="12.75" x14ac:dyDescent="0.2"/>
  <cols>
    <col min="1" max="1" width="12" style="24" customWidth="1"/>
    <col min="2" max="2" width="20.75" style="24" customWidth="1"/>
    <col min="3" max="3" width="42.125" style="24" customWidth="1"/>
    <col min="4" max="4" width="21.625" style="24" customWidth="1"/>
    <col min="5" max="5" width="18" style="24" customWidth="1"/>
    <col min="6" max="6" width="42.125" style="24" customWidth="1"/>
    <col min="7" max="7" width="9.25" style="24" customWidth="1"/>
    <col min="8" max="8" width="25" style="24" customWidth="1"/>
    <col min="9" max="16384" width="9" style="24"/>
  </cols>
  <sheetData>
    <row r="1" spans="2:6" ht="20.25" x14ac:dyDescent="0.3">
      <c r="B1" s="25" t="s">
        <v>126</v>
      </c>
      <c r="C1" s="25"/>
      <c r="D1" s="12"/>
      <c r="E1" s="12"/>
    </row>
    <row r="2" spans="2:6" ht="20.25" x14ac:dyDescent="0.3">
      <c r="B2" s="39" t="str">
        <f>Tradingname</f>
        <v>Southern Cross Pipelines Australia Pty Limited</v>
      </c>
      <c r="C2" s="40"/>
      <c r="D2" s="25"/>
      <c r="E2" s="25"/>
    </row>
    <row r="3" spans="2:6" ht="18" customHeight="1" x14ac:dyDescent="0.45">
      <c r="B3" s="41" t="s">
        <v>157</v>
      </c>
      <c r="C3" s="42">
        <f>Yearending</f>
        <v>46203</v>
      </c>
      <c r="F3" s="36"/>
    </row>
    <row r="5" spans="2:6" ht="15.75" x14ac:dyDescent="0.25">
      <c r="B5" s="28" t="s">
        <v>185</v>
      </c>
      <c r="C5" s="26"/>
      <c r="D5" s="26"/>
      <c r="E5" s="26"/>
    </row>
    <row r="6" spans="2:6" ht="15.75" x14ac:dyDescent="0.25">
      <c r="B6" s="28"/>
      <c r="C6" s="26"/>
      <c r="D6" s="26"/>
      <c r="E6" s="26"/>
    </row>
    <row r="7" spans="2:6" ht="40.5" customHeight="1" x14ac:dyDescent="0.2">
      <c r="B7" s="167" t="s">
        <v>194</v>
      </c>
      <c r="C7" s="167" t="s">
        <v>111</v>
      </c>
      <c r="D7" s="167" t="s">
        <v>333</v>
      </c>
      <c r="E7" s="167" t="s">
        <v>112</v>
      </c>
      <c r="F7" s="184" t="s">
        <v>114</v>
      </c>
    </row>
    <row r="8" spans="2:6" x14ac:dyDescent="0.2">
      <c r="B8" s="169"/>
      <c r="C8" s="169"/>
      <c r="D8" s="175"/>
      <c r="E8" s="185" t="s">
        <v>113</v>
      </c>
      <c r="F8" s="186"/>
    </row>
    <row r="9" spans="2:6" x14ac:dyDescent="0.2">
      <c r="B9" s="187" t="s">
        <v>552</v>
      </c>
      <c r="C9" s="188" t="str">
        <f>'3. Statement of pipeline assets'!C12</f>
        <v>Pipelines</v>
      </c>
      <c r="D9" s="380" t="s">
        <v>596</v>
      </c>
      <c r="E9" s="382">
        <v>80</v>
      </c>
      <c r="F9" s="281" t="s">
        <v>553</v>
      </c>
    </row>
    <row r="10" spans="2:6" x14ac:dyDescent="0.2">
      <c r="B10" s="187" t="s">
        <v>552</v>
      </c>
      <c r="C10" s="188" t="str">
        <f>'3. Statement of pipeline assets'!C19</f>
        <v>Compressors</v>
      </c>
      <c r="D10" s="224"/>
      <c r="E10" s="382">
        <v>35</v>
      </c>
      <c r="F10" s="281" t="s">
        <v>553</v>
      </c>
    </row>
    <row r="11" spans="2:6" x14ac:dyDescent="0.2">
      <c r="B11" s="187" t="s">
        <v>552</v>
      </c>
      <c r="C11" s="188" t="str">
        <f>'3. Statement of pipeline assets'!C25</f>
        <v>City Gates, supply regulators and valve stations</v>
      </c>
      <c r="D11" s="380" t="s">
        <v>539</v>
      </c>
      <c r="E11" s="382">
        <v>50</v>
      </c>
      <c r="F11" s="281" t="s">
        <v>553</v>
      </c>
    </row>
    <row r="12" spans="2:6" x14ac:dyDescent="0.2">
      <c r="B12" s="187" t="s">
        <v>552</v>
      </c>
      <c r="C12" s="188" t="str">
        <f>'3. Statement of pipeline assets'!C31</f>
        <v>Metering</v>
      </c>
      <c r="D12" s="380" t="s">
        <v>540</v>
      </c>
      <c r="E12" s="382">
        <v>50</v>
      </c>
      <c r="F12" s="281" t="s">
        <v>553</v>
      </c>
    </row>
    <row r="13" spans="2:6" x14ac:dyDescent="0.2">
      <c r="B13" s="187" t="s">
        <v>552</v>
      </c>
      <c r="C13" s="188" t="str">
        <f>'3. Statement of pipeline assets'!C37</f>
        <v>Odorant plants</v>
      </c>
      <c r="D13" s="380"/>
      <c r="E13" s="382">
        <v>80</v>
      </c>
      <c r="F13" s="281" t="s">
        <v>553</v>
      </c>
    </row>
    <row r="14" spans="2:6" x14ac:dyDescent="0.2">
      <c r="B14" s="187" t="s">
        <v>552</v>
      </c>
      <c r="C14" s="188" t="str">
        <f>'3. Statement of pipeline assets'!C43</f>
        <v>SCADA (Communications)</v>
      </c>
      <c r="D14" s="380" t="s">
        <v>541</v>
      </c>
      <c r="E14" s="382">
        <v>15</v>
      </c>
      <c r="F14" s="281" t="s">
        <v>553</v>
      </c>
    </row>
    <row r="15" spans="2:6" x14ac:dyDescent="0.2">
      <c r="B15" s="187" t="s">
        <v>552</v>
      </c>
      <c r="C15" s="188" t="str">
        <f>'3. Statement of pipeline assets'!C49</f>
        <v>Buildings</v>
      </c>
      <c r="D15" s="380"/>
      <c r="E15" s="382">
        <v>80</v>
      </c>
      <c r="F15" s="281" t="s">
        <v>553</v>
      </c>
    </row>
    <row r="16" spans="2:6" x14ac:dyDescent="0.2">
      <c r="B16" s="187" t="s">
        <v>552</v>
      </c>
      <c r="C16" s="188" t="str">
        <f>'3. Statement of pipeline assets'!C61</f>
        <v>Other depreciable pipeline assets</v>
      </c>
      <c r="D16" s="380" t="s">
        <v>542</v>
      </c>
      <c r="E16" s="382" t="s">
        <v>544</v>
      </c>
      <c r="F16" s="281" t="s">
        <v>553</v>
      </c>
    </row>
    <row r="17" spans="2:6" x14ac:dyDescent="0.2">
      <c r="B17" s="187"/>
      <c r="C17" s="190" t="s">
        <v>135</v>
      </c>
      <c r="D17" s="224"/>
      <c r="E17" s="381" t="s">
        <v>543</v>
      </c>
      <c r="F17" s="281" t="s">
        <v>554</v>
      </c>
    </row>
    <row r="18" spans="2:6" x14ac:dyDescent="0.2">
      <c r="B18" s="187"/>
      <c r="C18" s="190" t="s">
        <v>184</v>
      </c>
      <c r="D18" s="224"/>
      <c r="E18" s="189"/>
      <c r="F18" s="281"/>
    </row>
    <row r="19" spans="2:6" x14ac:dyDescent="0.2">
      <c r="B19" s="187"/>
      <c r="C19" s="190" t="s">
        <v>184</v>
      </c>
      <c r="D19" s="224"/>
      <c r="E19" s="189"/>
      <c r="F19" s="281"/>
    </row>
    <row r="20" spans="2:6" x14ac:dyDescent="0.2">
      <c r="B20" s="187"/>
      <c r="C20" s="190" t="s">
        <v>184</v>
      </c>
      <c r="D20" s="224"/>
      <c r="E20" s="189"/>
      <c r="F20" s="281"/>
    </row>
    <row r="21" spans="2:6" x14ac:dyDescent="0.2">
      <c r="B21" s="187" t="s">
        <v>552</v>
      </c>
      <c r="C21" s="213" t="str">
        <f>'3. Statement of pipeline assets'!C67</f>
        <v>Leased pipeline assets</v>
      </c>
      <c r="D21" s="224"/>
      <c r="E21" s="29"/>
      <c r="F21" s="282"/>
    </row>
    <row r="22" spans="2:6" x14ac:dyDescent="0.2">
      <c r="B22" s="29"/>
      <c r="C22" s="190" t="s">
        <v>184</v>
      </c>
      <c r="D22" s="224"/>
      <c r="E22" s="29"/>
      <c r="F22" s="282"/>
    </row>
    <row r="23" spans="2:6" x14ac:dyDescent="0.2">
      <c r="B23" s="29"/>
      <c r="C23" s="190" t="s">
        <v>184</v>
      </c>
      <c r="D23" s="224"/>
      <c r="E23" s="29"/>
      <c r="F23" s="282"/>
    </row>
    <row r="24" spans="2:6" x14ac:dyDescent="0.2">
      <c r="B24" s="29"/>
      <c r="C24" s="190" t="s">
        <v>184</v>
      </c>
      <c r="D24" s="224"/>
      <c r="E24" s="29"/>
      <c r="F24" s="282"/>
    </row>
    <row r="25" spans="2:6" x14ac:dyDescent="0.2">
      <c r="B25" s="187"/>
      <c r="C25" s="190" t="s">
        <v>184</v>
      </c>
      <c r="D25" s="224"/>
      <c r="E25" s="29"/>
      <c r="F25" s="282"/>
    </row>
    <row r="26" spans="2:6" x14ac:dyDescent="0.2">
      <c r="B26" s="187" t="s">
        <v>552</v>
      </c>
      <c r="C26" s="213" t="str">
        <f>'3. Statement of pipeline assets'!C75</f>
        <v>Shared property, plant and equipment</v>
      </c>
      <c r="D26" s="380" t="s">
        <v>594</v>
      </c>
      <c r="E26" s="382">
        <v>5</v>
      </c>
      <c r="F26" s="281" t="s">
        <v>553</v>
      </c>
    </row>
    <row r="27" spans="2:6" x14ac:dyDescent="0.2">
      <c r="B27" s="29"/>
      <c r="C27" s="190" t="s">
        <v>184</v>
      </c>
      <c r="D27" s="224"/>
      <c r="E27" s="29"/>
      <c r="F27" s="282"/>
    </row>
    <row r="28" spans="2:6" x14ac:dyDescent="0.2">
      <c r="B28" s="29"/>
      <c r="C28" s="190" t="s">
        <v>184</v>
      </c>
      <c r="D28" s="224"/>
      <c r="E28" s="29"/>
      <c r="F28" s="282"/>
    </row>
    <row r="29" spans="2:6" x14ac:dyDescent="0.2">
      <c r="B29" s="29"/>
      <c r="C29" s="190" t="s">
        <v>184</v>
      </c>
      <c r="D29" s="224"/>
      <c r="E29" s="29"/>
      <c r="F29" s="282"/>
    </row>
    <row r="30" spans="2:6" x14ac:dyDescent="0.2">
      <c r="B30" s="29"/>
      <c r="C30" s="190" t="s">
        <v>184</v>
      </c>
      <c r="D30" s="224"/>
      <c r="E30" s="29"/>
      <c r="F30" s="282"/>
    </row>
    <row r="31" spans="2:6" x14ac:dyDescent="0.2">
      <c r="B31" s="29"/>
      <c r="C31" s="190" t="s">
        <v>184</v>
      </c>
      <c r="D31" s="224"/>
      <c r="E31" s="29"/>
      <c r="F31" s="282"/>
    </row>
    <row r="32" spans="2:6" x14ac:dyDescent="0.2">
      <c r="B32" s="187" t="s">
        <v>552</v>
      </c>
      <c r="C32" s="213" t="str">
        <f>'3. Statement of pipeline assets'!C81</f>
        <v>Shared leased assets</v>
      </c>
      <c r="D32" s="380" t="s">
        <v>595</v>
      </c>
      <c r="E32" s="382">
        <v>5</v>
      </c>
      <c r="F32" s="281" t="s">
        <v>555</v>
      </c>
    </row>
    <row r="33" spans="2:6" x14ac:dyDescent="0.2">
      <c r="B33" s="187"/>
      <c r="C33" s="190" t="s">
        <v>184</v>
      </c>
      <c r="D33" s="224"/>
      <c r="E33" s="29"/>
      <c r="F33" s="282"/>
    </row>
    <row r="34" spans="2:6" x14ac:dyDescent="0.2">
      <c r="B34" s="29"/>
      <c r="C34" s="190" t="s">
        <v>184</v>
      </c>
      <c r="D34" s="224"/>
      <c r="E34" s="29"/>
      <c r="F34" s="282"/>
    </row>
    <row r="35" spans="2:6" x14ac:dyDescent="0.2">
      <c r="B35" s="29"/>
      <c r="C35" s="190" t="s">
        <v>184</v>
      </c>
      <c r="D35" s="224"/>
      <c r="E35" s="29"/>
      <c r="F35" s="282"/>
    </row>
    <row r="36" spans="2:6" x14ac:dyDescent="0.2">
      <c r="B36" s="29"/>
      <c r="C36" s="190" t="s">
        <v>184</v>
      </c>
      <c r="D36" s="224"/>
      <c r="E36" s="29"/>
      <c r="F36" s="282"/>
    </row>
    <row r="37" spans="2:6" x14ac:dyDescent="0.2">
      <c r="B37" s="29"/>
      <c r="C37" s="190" t="s">
        <v>184</v>
      </c>
      <c r="D37" s="224"/>
      <c r="E37" s="29"/>
      <c r="F37" s="282"/>
    </row>
  </sheetData>
  <pageMargins left="0.23622047244094491" right="0.23622047244094491" top="0.74803149606299213" bottom="0.74803149606299213" header="0.31496062992125984" footer="0.31496062992125984"/>
  <pageSetup paperSize="9" scale="91" orientation="landscape" r:id="rId1"/>
  <headerFooter alignWithMargins="0">
    <oddFooter>&amp;A&amp;RPage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pageSetUpPr fitToPage="1"/>
  </sheetPr>
  <dimension ref="B1:G44"/>
  <sheetViews>
    <sheetView zoomScaleNormal="100" workbookViewId="0"/>
  </sheetViews>
  <sheetFormatPr defaultColWidth="9" defaultRowHeight="12.75" x14ac:dyDescent="0.2"/>
  <cols>
    <col min="1" max="1" width="12" style="24" customWidth="1"/>
    <col min="2" max="2" width="20.75" style="24" customWidth="1"/>
    <col min="3" max="3" width="42.125" style="24" customWidth="1"/>
    <col min="4" max="4" width="43.625" style="24" customWidth="1"/>
    <col min="5" max="5" width="22.5" style="24" customWidth="1"/>
    <col min="6" max="6" width="20.5" style="24" customWidth="1"/>
    <col min="7" max="7" width="22.5" style="24" customWidth="1"/>
    <col min="8" max="8" width="9.25" style="24" customWidth="1"/>
    <col min="9" max="9" width="25" style="24" customWidth="1"/>
    <col min="10" max="16384" width="9" style="24"/>
  </cols>
  <sheetData>
    <row r="1" spans="2:7" ht="20.25" x14ac:dyDescent="0.3">
      <c r="B1" s="25" t="s">
        <v>108</v>
      </c>
      <c r="C1" s="25"/>
      <c r="D1" s="12"/>
      <c r="E1" s="12"/>
      <c r="F1" s="12"/>
      <c r="G1" s="12"/>
    </row>
    <row r="2" spans="2:7" ht="20.25" x14ac:dyDescent="0.3">
      <c r="B2" s="39" t="str">
        <f>Tradingname</f>
        <v>Southern Cross Pipelines Australia Pty Limited</v>
      </c>
      <c r="C2" s="40"/>
      <c r="D2" s="25"/>
      <c r="E2" s="490" t="s">
        <v>367</v>
      </c>
      <c r="F2" s="490"/>
      <c r="G2" s="490"/>
    </row>
    <row r="3" spans="2:7" ht="17.25" customHeight="1" x14ac:dyDescent="0.25">
      <c r="B3" s="41" t="s">
        <v>157</v>
      </c>
      <c r="C3" s="42">
        <f>Yearending</f>
        <v>46203</v>
      </c>
      <c r="E3" s="490"/>
      <c r="F3" s="490"/>
      <c r="G3" s="490"/>
    </row>
    <row r="4" spans="2:7" x14ac:dyDescent="0.2">
      <c r="E4" s="490"/>
      <c r="F4" s="490"/>
      <c r="G4" s="490"/>
    </row>
    <row r="5" spans="2:7" ht="15.75" x14ac:dyDescent="0.25">
      <c r="B5" s="28" t="s">
        <v>234</v>
      </c>
      <c r="C5" s="26"/>
      <c r="D5" s="26"/>
      <c r="E5" s="26"/>
      <c r="F5" s="27"/>
      <c r="G5" s="26"/>
    </row>
    <row r="6" spans="2:7" ht="15.75" x14ac:dyDescent="0.25">
      <c r="B6" s="28"/>
      <c r="C6" s="26"/>
      <c r="D6" s="26"/>
      <c r="E6" s="26"/>
      <c r="F6" s="27"/>
      <c r="G6" s="26"/>
    </row>
    <row r="7" spans="2:7" ht="40.5" customHeight="1" x14ac:dyDescent="0.2">
      <c r="B7" s="136" t="s">
        <v>194</v>
      </c>
      <c r="C7" s="136" t="s">
        <v>146</v>
      </c>
      <c r="D7" s="136" t="s">
        <v>147</v>
      </c>
      <c r="E7" s="136" t="s">
        <v>148</v>
      </c>
      <c r="F7" s="136" t="s">
        <v>66</v>
      </c>
      <c r="G7" s="136" t="s">
        <v>122</v>
      </c>
    </row>
    <row r="8" spans="2:7" x14ac:dyDescent="0.2">
      <c r="B8" s="136"/>
      <c r="C8" s="136"/>
      <c r="D8" s="136"/>
      <c r="E8" s="136" t="s">
        <v>159</v>
      </c>
      <c r="F8" s="136"/>
      <c r="G8" s="136" t="s">
        <v>159</v>
      </c>
    </row>
    <row r="9" spans="2:7" x14ac:dyDescent="0.2">
      <c r="B9" s="225" t="s">
        <v>549</v>
      </c>
      <c r="C9" s="225" t="s">
        <v>550</v>
      </c>
      <c r="D9" s="225" t="s">
        <v>108</v>
      </c>
      <c r="E9" s="439">
        <v>642865695.10589159</v>
      </c>
      <c r="F9" s="432">
        <f>SUM('3. Statement of pipeline assets'!E77:AG77)/E9</f>
        <v>1.0364450517593234E-3</v>
      </c>
      <c r="G9" s="262">
        <f t="shared" ref="G9:G40" si="0">E9*F9</f>
        <v>666294.96863831917</v>
      </c>
    </row>
    <row r="10" spans="2:7" x14ac:dyDescent="0.2">
      <c r="B10" s="225" t="s">
        <v>551</v>
      </c>
      <c r="C10" s="225" t="s">
        <v>264</v>
      </c>
      <c r="D10" s="225" t="s">
        <v>264</v>
      </c>
      <c r="E10" s="439">
        <v>132550825.51925173</v>
      </c>
      <c r="F10" s="432">
        <f>SUM('3. Statement of pipeline assets'!E83:AG83)/E10</f>
        <v>1.1750633438617727E-3</v>
      </c>
      <c r="G10" s="262">
        <f t="shared" si="0"/>
        <v>155755.61626629034</v>
      </c>
    </row>
    <row r="11" spans="2:7" x14ac:dyDescent="0.2">
      <c r="B11" s="225"/>
      <c r="C11" s="225"/>
      <c r="D11" s="225"/>
      <c r="E11" s="274"/>
      <c r="F11" s="172"/>
      <c r="G11" s="262">
        <f t="shared" si="0"/>
        <v>0</v>
      </c>
    </row>
    <row r="12" spans="2:7" x14ac:dyDescent="0.2">
      <c r="B12" s="225"/>
      <c r="C12" s="225"/>
      <c r="D12" s="225"/>
      <c r="E12" s="274"/>
      <c r="F12" s="172"/>
      <c r="G12" s="262">
        <f t="shared" si="0"/>
        <v>0</v>
      </c>
    </row>
    <row r="13" spans="2:7" x14ac:dyDescent="0.2">
      <c r="B13" s="225"/>
      <c r="C13" s="225"/>
      <c r="D13" s="225"/>
      <c r="E13" s="274"/>
      <c r="F13" s="172"/>
      <c r="G13" s="262">
        <f t="shared" si="0"/>
        <v>0</v>
      </c>
    </row>
    <row r="14" spans="2:7" x14ac:dyDescent="0.2">
      <c r="B14" s="225"/>
      <c r="C14" s="225"/>
      <c r="D14" s="225"/>
      <c r="E14" s="274"/>
      <c r="F14" s="172"/>
      <c r="G14" s="262">
        <f t="shared" si="0"/>
        <v>0</v>
      </c>
    </row>
    <row r="15" spans="2:7" x14ac:dyDescent="0.2">
      <c r="B15" s="225"/>
      <c r="C15" s="225"/>
      <c r="D15" s="225"/>
      <c r="E15" s="274"/>
      <c r="F15" s="172"/>
      <c r="G15" s="262">
        <f>E15*F15</f>
        <v>0</v>
      </c>
    </row>
    <row r="16" spans="2:7" x14ac:dyDescent="0.2">
      <c r="B16" s="225"/>
      <c r="C16" s="225"/>
      <c r="D16" s="225"/>
      <c r="E16" s="274"/>
      <c r="F16" s="172"/>
      <c r="G16" s="262">
        <f t="shared" si="0"/>
        <v>0</v>
      </c>
    </row>
    <row r="17" spans="2:7" x14ac:dyDescent="0.2">
      <c r="B17" s="225"/>
      <c r="C17" s="225"/>
      <c r="D17" s="225"/>
      <c r="E17" s="274"/>
      <c r="F17" s="172"/>
      <c r="G17" s="262">
        <f t="shared" si="0"/>
        <v>0</v>
      </c>
    </row>
    <row r="18" spans="2:7" x14ac:dyDescent="0.2">
      <c r="B18" s="225"/>
      <c r="C18" s="225"/>
      <c r="D18" s="225"/>
      <c r="E18" s="274"/>
      <c r="F18" s="172"/>
      <c r="G18" s="262">
        <f t="shared" si="0"/>
        <v>0</v>
      </c>
    </row>
    <row r="19" spans="2:7" x14ac:dyDescent="0.2">
      <c r="B19" s="225"/>
      <c r="C19" s="225"/>
      <c r="D19" s="225"/>
      <c r="E19" s="274"/>
      <c r="F19" s="172"/>
      <c r="G19" s="262">
        <f t="shared" si="0"/>
        <v>0</v>
      </c>
    </row>
    <row r="20" spans="2:7" x14ac:dyDescent="0.2">
      <c r="B20" s="225"/>
      <c r="C20" s="225"/>
      <c r="D20" s="225"/>
      <c r="E20" s="274"/>
      <c r="F20" s="172"/>
      <c r="G20" s="262">
        <f t="shared" si="0"/>
        <v>0</v>
      </c>
    </row>
    <row r="21" spans="2:7" x14ac:dyDescent="0.2">
      <c r="B21" s="225"/>
      <c r="C21" s="225"/>
      <c r="D21" s="225"/>
      <c r="E21" s="274"/>
      <c r="F21" s="172"/>
      <c r="G21" s="262">
        <f t="shared" si="0"/>
        <v>0</v>
      </c>
    </row>
    <row r="22" spans="2:7" x14ac:dyDescent="0.2">
      <c r="B22" s="225"/>
      <c r="C22" s="225"/>
      <c r="D22" s="225"/>
      <c r="E22" s="274"/>
      <c r="F22" s="172"/>
      <c r="G22" s="262">
        <f t="shared" si="0"/>
        <v>0</v>
      </c>
    </row>
    <row r="23" spans="2:7" x14ac:dyDescent="0.2">
      <c r="B23" s="225"/>
      <c r="C23" s="225"/>
      <c r="D23" s="225"/>
      <c r="E23" s="274"/>
      <c r="F23" s="172"/>
      <c r="G23" s="262">
        <f t="shared" si="0"/>
        <v>0</v>
      </c>
    </row>
    <row r="24" spans="2:7" x14ac:dyDescent="0.2">
      <c r="B24" s="225"/>
      <c r="C24" s="225"/>
      <c r="D24" s="225"/>
      <c r="E24" s="274"/>
      <c r="F24" s="172"/>
      <c r="G24" s="262">
        <f>E24*F24</f>
        <v>0</v>
      </c>
    </row>
    <row r="25" spans="2:7" x14ac:dyDescent="0.2">
      <c r="B25" s="225"/>
      <c r="C25" s="225"/>
      <c r="D25" s="225"/>
      <c r="E25" s="274"/>
      <c r="F25" s="172"/>
      <c r="G25" s="262">
        <f t="shared" si="0"/>
        <v>0</v>
      </c>
    </row>
    <row r="26" spans="2:7" x14ac:dyDescent="0.2">
      <c r="B26" s="225"/>
      <c r="C26" s="225"/>
      <c r="D26" s="225"/>
      <c r="E26" s="274"/>
      <c r="F26" s="172"/>
      <c r="G26" s="262">
        <f t="shared" si="0"/>
        <v>0</v>
      </c>
    </row>
    <row r="27" spans="2:7" x14ac:dyDescent="0.2">
      <c r="B27" s="225"/>
      <c r="C27" s="225"/>
      <c r="D27" s="225"/>
      <c r="E27" s="274"/>
      <c r="F27" s="172"/>
      <c r="G27" s="262">
        <f t="shared" si="0"/>
        <v>0</v>
      </c>
    </row>
    <row r="28" spans="2:7" x14ac:dyDescent="0.2">
      <c r="B28" s="225"/>
      <c r="C28" s="225"/>
      <c r="D28" s="225"/>
      <c r="E28" s="274"/>
      <c r="F28" s="172"/>
      <c r="G28" s="262">
        <f t="shared" si="0"/>
        <v>0</v>
      </c>
    </row>
    <row r="29" spans="2:7" x14ac:dyDescent="0.2">
      <c r="B29" s="225"/>
      <c r="C29" s="225"/>
      <c r="D29" s="225"/>
      <c r="E29" s="274"/>
      <c r="F29" s="172"/>
      <c r="G29" s="262">
        <f t="shared" si="0"/>
        <v>0</v>
      </c>
    </row>
    <row r="30" spans="2:7" x14ac:dyDescent="0.2">
      <c r="B30" s="225"/>
      <c r="C30" s="225"/>
      <c r="D30" s="225"/>
      <c r="E30" s="274"/>
      <c r="F30" s="172"/>
      <c r="G30" s="262">
        <f t="shared" si="0"/>
        <v>0</v>
      </c>
    </row>
    <row r="31" spans="2:7" x14ac:dyDescent="0.2">
      <c r="B31" s="225"/>
      <c r="C31" s="225"/>
      <c r="D31" s="225"/>
      <c r="E31" s="274"/>
      <c r="F31" s="172"/>
      <c r="G31" s="262">
        <f t="shared" si="0"/>
        <v>0</v>
      </c>
    </row>
    <row r="32" spans="2:7" x14ac:dyDescent="0.2">
      <c r="B32" s="225"/>
      <c r="C32" s="225"/>
      <c r="D32" s="225"/>
      <c r="E32" s="274"/>
      <c r="F32" s="172"/>
      <c r="G32" s="262">
        <f t="shared" si="0"/>
        <v>0</v>
      </c>
    </row>
    <row r="33" spans="2:7" x14ac:dyDescent="0.2">
      <c r="B33" s="225"/>
      <c r="C33" s="225"/>
      <c r="D33" s="225"/>
      <c r="E33" s="274"/>
      <c r="F33" s="172"/>
      <c r="G33" s="262">
        <f t="shared" si="0"/>
        <v>0</v>
      </c>
    </row>
    <row r="34" spans="2:7" x14ac:dyDescent="0.2">
      <c r="B34" s="225"/>
      <c r="C34" s="225"/>
      <c r="D34" s="225"/>
      <c r="E34" s="274"/>
      <c r="F34" s="172"/>
      <c r="G34" s="262">
        <f t="shared" si="0"/>
        <v>0</v>
      </c>
    </row>
    <row r="35" spans="2:7" x14ac:dyDescent="0.2">
      <c r="B35" s="225"/>
      <c r="C35" s="225"/>
      <c r="D35" s="225"/>
      <c r="E35" s="274"/>
      <c r="F35" s="172"/>
      <c r="G35" s="262">
        <f t="shared" si="0"/>
        <v>0</v>
      </c>
    </row>
    <row r="36" spans="2:7" x14ac:dyDescent="0.2">
      <c r="B36" s="225"/>
      <c r="C36" s="225"/>
      <c r="D36" s="225"/>
      <c r="E36" s="274"/>
      <c r="F36" s="172"/>
      <c r="G36" s="262">
        <f t="shared" si="0"/>
        <v>0</v>
      </c>
    </row>
    <row r="37" spans="2:7" x14ac:dyDescent="0.2">
      <c r="B37" s="225"/>
      <c r="C37" s="225"/>
      <c r="D37" s="225"/>
      <c r="E37" s="274"/>
      <c r="F37" s="172"/>
      <c r="G37" s="262">
        <f t="shared" si="0"/>
        <v>0</v>
      </c>
    </row>
    <row r="38" spans="2:7" x14ac:dyDescent="0.2">
      <c r="B38" s="225"/>
      <c r="C38" s="225"/>
      <c r="D38" s="225"/>
      <c r="E38" s="274"/>
      <c r="F38" s="172"/>
      <c r="G38" s="262">
        <f t="shared" si="0"/>
        <v>0</v>
      </c>
    </row>
    <row r="39" spans="2:7" x14ac:dyDescent="0.2">
      <c r="B39" s="225"/>
      <c r="C39" s="225"/>
      <c r="D39" s="225"/>
      <c r="E39" s="274"/>
      <c r="F39" s="172"/>
      <c r="G39" s="262">
        <f t="shared" si="0"/>
        <v>0</v>
      </c>
    </row>
    <row r="40" spans="2:7" x14ac:dyDescent="0.2">
      <c r="B40" s="225"/>
      <c r="C40" s="225"/>
      <c r="D40" s="225"/>
      <c r="E40" s="274"/>
      <c r="F40" s="172"/>
      <c r="G40" s="262">
        <f t="shared" si="0"/>
        <v>0</v>
      </c>
    </row>
    <row r="41" spans="2:7" x14ac:dyDescent="0.2">
      <c r="B41" s="497" t="s">
        <v>23</v>
      </c>
      <c r="C41" s="498"/>
      <c r="D41" s="499"/>
      <c r="E41" s="434">
        <f>SUM(E9:E40)</f>
        <v>775416520.62514329</v>
      </c>
      <c r="F41" s="215"/>
      <c r="G41" s="262">
        <f>SUM(G9:G40)</f>
        <v>822050.58490460948</v>
      </c>
    </row>
    <row r="44" spans="2:7" x14ac:dyDescent="0.2">
      <c r="B44" s="43"/>
    </row>
  </sheetData>
  <mergeCells count="2">
    <mergeCell ref="B41:D41"/>
    <mergeCell ref="E2:G4"/>
  </mergeCells>
  <dataValidations count="1">
    <dataValidation type="list" allowBlank="1" showInputMessage="1" showErrorMessage="1" sqref="D9:D40" xr:uid="{00000000-0002-0000-0C00-000000000000}">
      <formula1>rsharedassets</formula1>
    </dataValidation>
  </dataValidation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tint="0.79998168889431442"/>
  </sheetPr>
  <dimension ref="A1"/>
  <sheetViews>
    <sheetView showGridLines="0" zoomScaleNormal="100" workbookViewId="0"/>
  </sheetViews>
  <sheetFormatPr defaultRowHeight="14.25" x14ac:dyDescent="0.2"/>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pageSetUpPr fitToPage="1"/>
  </sheetPr>
  <dimension ref="A1:BI38"/>
  <sheetViews>
    <sheetView showGridLines="0" zoomScaleNormal="100" workbookViewId="0">
      <pane xSplit="5" ySplit="9" topLeftCell="F10" activePane="bottomRight" state="frozen"/>
      <selection pane="topRight" activeCell="F1" sqref="F1"/>
      <selection pane="bottomLeft" activeCell="A10" sqref="A10"/>
      <selection pane="bottomRight"/>
    </sheetView>
  </sheetViews>
  <sheetFormatPr defaultRowHeight="14.25" x14ac:dyDescent="0.2"/>
  <cols>
    <col min="1" max="1" width="11.25" customWidth="1"/>
    <col min="2" max="2" width="22.125" customWidth="1"/>
    <col min="3" max="3" width="21" customWidth="1"/>
    <col min="4" max="4" width="50.5" customWidth="1"/>
    <col min="5" max="5" width="23.625" customWidth="1"/>
    <col min="6" max="27" width="11.625" customWidth="1"/>
    <col min="28" max="60" width="12.125" customWidth="1"/>
  </cols>
  <sheetData>
    <row r="1" spans="1:61" ht="20.25" x14ac:dyDescent="0.3">
      <c r="B1" s="30" t="s">
        <v>214</v>
      </c>
    </row>
    <row r="2" spans="1:61" ht="15" x14ac:dyDescent="0.25">
      <c r="B2" s="39" t="str">
        <f>Tradingname</f>
        <v>Southern Cross Pipelines Australia Pty Limited</v>
      </c>
      <c r="C2" s="40"/>
    </row>
    <row r="3" spans="1:61" ht="19.5" customHeight="1" x14ac:dyDescent="0.45">
      <c r="B3" s="41" t="s">
        <v>157</v>
      </c>
      <c r="C3" s="42">
        <f>Yearending</f>
        <v>46203</v>
      </c>
      <c r="K3" s="36"/>
    </row>
    <row r="4" spans="1:61" ht="20.25" x14ac:dyDescent="0.3">
      <c r="B4" s="30"/>
    </row>
    <row r="5" spans="1:61" ht="15.75" x14ac:dyDescent="0.25">
      <c r="B5" s="31" t="s">
        <v>175</v>
      </c>
      <c r="D5" s="35"/>
      <c r="E5" s="35"/>
    </row>
    <row r="7" spans="1:61" ht="45" customHeight="1" x14ac:dyDescent="0.2">
      <c r="B7" s="191" t="s">
        <v>194</v>
      </c>
      <c r="C7" s="192" t="s">
        <v>77</v>
      </c>
      <c r="D7" s="192"/>
      <c r="E7" s="193" t="s">
        <v>23</v>
      </c>
      <c r="F7" s="500" t="s">
        <v>76</v>
      </c>
      <c r="G7" s="501"/>
      <c r="H7" s="501"/>
      <c r="I7" s="501"/>
      <c r="J7" s="501"/>
      <c r="K7" s="501"/>
      <c r="L7" s="501"/>
      <c r="M7" s="501"/>
      <c r="N7" s="501"/>
      <c r="O7" s="501"/>
      <c r="P7" s="501"/>
      <c r="Q7" s="501"/>
      <c r="R7" s="501"/>
      <c r="S7" s="501"/>
      <c r="T7" s="501"/>
      <c r="U7" s="501"/>
      <c r="V7" s="501"/>
      <c r="W7" s="501"/>
      <c r="X7" s="501"/>
      <c r="Y7" s="501"/>
      <c r="Z7" s="501"/>
      <c r="AA7" s="501"/>
      <c r="AB7" s="501"/>
      <c r="AC7" s="501"/>
      <c r="AD7" s="501"/>
      <c r="AE7" s="501"/>
      <c r="AF7" s="501"/>
      <c r="AG7" s="501"/>
      <c r="AH7" s="501"/>
      <c r="AI7" s="501"/>
      <c r="AJ7" s="501"/>
      <c r="AK7" s="501"/>
      <c r="AL7" s="501"/>
      <c r="AM7" s="501"/>
      <c r="AN7" s="501"/>
      <c r="AO7" s="501"/>
      <c r="AP7" s="501"/>
      <c r="AQ7" s="501"/>
      <c r="AR7" s="501"/>
      <c r="AS7" s="501"/>
      <c r="AT7" s="501"/>
      <c r="AU7" s="501"/>
      <c r="AV7" s="501"/>
      <c r="AW7" s="501"/>
      <c r="AX7" s="501"/>
      <c r="AY7" s="501"/>
      <c r="AZ7" s="501"/>
      <c r="BA7" s="501"/>
      <c r="BB7" s="501"/>
      <c r="BC7" s="501"/>
      <c r="BD7" s="501"/>
      <c r="BE7" s="501"/>
      <c r="BF7" s="501"/>
      <c r="BG7" s="501"/>
      <c r="BH7" s="501"/>
      <c r="BI7" s="206" t="s">
        <v>182</v>
      </c>
    </row>
    <row r="8" spans="1:61" s="327" customFormat="1" x14ac:dyDescent="0.2">
      <c r="A8" s="323"/>
      <c r="B8" s="194"/>
      <c r="C8" s="324"/>
      <c r="D8" s="324"/>
      <c r="E8" s="324"/>
      <c r="F8" s="325" t="str">
        <f>RIGHT(TEXT(C37,"dd/mm/yyyy"),4)</f>
        <v>1996</v>
      </c>
      <c r="G8" s="326">
        <f>F8+1</f>
        <v>1997</v>
      </c>
      <c r="H8" s="326">
        <f t="shared" ref="H8:BH8" si="0">G8+1</f>
        <v>1998</v>
      </c>
      <c r="I8" s="326">
        <f t="shared" si="0"/>
        <v>1999</v>
      </c>
      <c r="J8" s="326">
        <f t="shared" si="0"/>
        <v>2000</v>
      </c>
      <c r="K8" s="326">
        <f t="shared" si="0"/>
        <v>2001</v>
      </c>
      <c r="L8" s="326">
        <f t="shared" si="0"/>
        <v>2002</v>
      </c>
      <c r="M8" s="326">
        <f t="shared" si="0"/>
        <v>2003</v>
      </c>
      <c r="N8" s="326">
        <f t="shared" si="0"/>
        <v>2004</v>
      </c>
      <c r="O8" s="326">
        <f t="shared" si="0"/>
        <v>2005</v>
      </c>
      <c r="P8" s="326">
        <f t="shared" si="0"/>
        <v>2006</v>
      </c>
      <c r="Q8" s="326">
        <f t="shared" si="0"/>
        <v>2007</v>
      </c>
      <c r="R8" s="326">
        <f t="shared" si="0"/>
        <v>2008</v>
      </c>
      <c r="S8" s="326">
        <f t="shared" si="0"/>
        <v>2009</v>
      </c>
      <c r="T8" s="326">
        <f t="shared" si="0"/>
        <v>2010</v>
      </c>
      <c r="U8" s="326">
        <f t="shared" si="0"/>
        <v>2011</v>
      </c>
      <c r="V8" s="326">
        <f t="shared" si="0"/>
        <v>2012</v>
      </c>
      <c r="W8" s="326">
        <f t="shared" si="0"/>
        <v>2013</v>
      </c>
      <c r="X8" s="326">
        <f t="shared" si="0"/>
        <v>2014</v>
      </c>
      <c r="Y8" s="326">
        <f t="shared" si="0"/>
        <v>2015</v>
      </c>
      <c r="Z8" s="326">
        <f t="shared" si="0"/>
        <v>2016</v>
      </c>
      <c r="AA8" s="326">
        <f t="shared" si="0"/>
        <v>2017</v>
      </c>
      <c r="AB8" s="326">
        <f t="shared" si="0"/>
        <v>2018</v>
      </c>
      <c r="AC8" s="326">
        <f t="shared" si="0"/>
        <v>2019</v>
      </c>
      <c r="AD8" s="326">
        <f t="shared" si="0"/>
        <v>2020</v>
      </c>
      <c r="AE8" s="326">
        <f t="shared" si="0"/>
        <v>2021</v>
      </c>
      <c r="AF8" s="326">
        <f t="shared" si="0"/>
        <v>2022</v>
      </c>
      <c r="AG8" s="326">
        <f t="shared" si="0"/>
        <v>2023</v>
      </c>
      <c r="AH8" s="326">
        <f t="shared" si="0"/>
        <v>2024</v>
      </c>
      <c r="AI8" s="326">
        <f t="shared" si="0"/>
        <v>2025</v>
      </c>
      <c r="AJ8" s="326">
        <f t="shared" si="0"/>
        <v>2026</v>
      </c>
      <c r="AK8" s="326">
        <f t="shared" si="0"/>
        <v>2027</v>
      </c>
      <c r="AL8" s="326">
        <f t="shared" si="0"/>
        <v>2028</v>
      </c>
      <c r="AM8" s="326">
        <f t="shared" si="0"/>
        <v>2029</v>
      </c>
      <c r="AN8" s="326">
        <f t="shared" si="0"/>
        <v>2030</v>
      </c>
      <c r="AO8" s="326">
        <f t="shared" si="0"/>
        <v>2031</v>
      </c>
      <c r="AP8" s="326">
        <f t="shared" si="0"/>
        <v>2032</v>
      </c>
      <c r="AQ8" s="326">
        <f t="shared" si="0"/>
        <v>2033</v>
      </c>
      <c r="AR8" s="326">
        <f t="shared" si="0"/>
        <v>2034</v>
      </c>
      <c r="AS8" s="326">
        <f t="shared" si="0"/>
        <v>2035</v>
      </c>
      <c r="AT8" s="326">
        <f t="shared" si="0"/>
        <v>2036</v>
      </c>
      <c r="AU8" s="326">
        <f t="shared" si="0"/>
        <v>2037</v>
      </c>
      <c r="AV8" s="326">
        <f t="shared" si="0"/>
        <v>2038</v>
      </c>
      <c r="AW8" s="326">
        <f t="shared" si="0"/>
        <v>2039</v>
      </c>
      <c r="AX8" s="326">
        <f t="shared" si="0"/>
        <v>2040</v>
      </c>
      <c r="AY8" s="326">
        <f t="shared" si="0"/>
        <v>2041</v>
      </c>
      <c r="AZ8" s="326">
        <f t="shared" si="0"/>
        <v>2042</v>
      </c>
      <c r="BA8" s="326">
        <f t="shared" si="0"/>
        <v>2043</v>
      </c>
      <c r="BB8" s="326">
        <f t="shared" si="0"/>
        <v>2044</v>
      </c>
      <c r="BC8" s="326">
        <f t="shared" si="0"/>
        <v>2045</v>
      </c>
      <c r="BD8" s="326">
        <f t="shared" si="0"/>
        <v>2046</v>
      </c>
      <c r="BE8" s="326">
        <f t="shared" si="0"/>
        <v>2047</v>
      </c>
      <c r="BF8" s="326">
        <f t="shared" si="0"/>
        <v>2048</v>
      </c>
      <c r="BG8" s="326">
        <f t="shared" si="0"/>
        <v>2049</v>
      </c>
      <c r="BH8" s="326">
        <f t="shared" si="0"/>
        <v>2050</v>
      </c>
    </row>
    <row r="9" spans="1:61" x14ac:dyDescent="0.2">
      <c r="B9" s="400">
        <v>4</v>
      </c>
      <c r="C9" s="216" t="s">
        <v>63</v>
      </c>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4"/>
    </row>
    <row r="10" spans="1:61" x14ac:dyDescent="0.2">
      <c r="B10" s="195"/>
      <c r="C10" s="196"/>
      <c r="D10" s="197" t="s">
        <v>68</v>
      </c>
      <c r="E10" s="243">
        <f t="shared" ref="E10:E30" si="1">SUM(F10:BH10)</f>
        <v>12808593.150175001</v>
      </c>
      <c r="F10" s="244"/>
      <c r="G10" s="244">
        <v>12808593.150175001</v>
      </c>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437"/>
      <c r="AI10" s="437"/>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row>
    <row r="11" spans="1:61" x14ac:dyDescent="0.2">
      <c r="B11" s="195"/>
      <c r="C11" s="196"/>
      <c r="D11" s="197" t="s">
        <v>145</v>
      </c>
      <c r="E11" s="243">
        <f t="shared" si="1"/>
        <v>2178560.8886691709</v>
      </c>
      <c r="F11" s="244"/>
      <c r="G11" s="244">
        <v>933369.43437449227</v>
      </c>
      <c r="H11" s="244">
        <v>6975.8552643833682</v>
      </c>
      <c r="I11" s="244">
        <v>9766.1973701365059</v>
      </c>
      <c r="J11" s="244">
        <v>29298.592110410216</v>
      </c>
      <c r="K11" s="244">
        <v>59992.355273696827</v>
      </c>
      <c r="L11" s="244">
        <v>29298.592110409983</v>
      </c>
      <c r="M11" s="244">
        <v>27903.421057533473</v>
      </c>
      <c r="N11" s="244">
        <v>27903.421057533473</v>
      </c>
      <c r="O11" s="244">
        <v>27903.421057533473</v>
      </c>
      <c r="P11" s="244">
        <v>46040.644744930323</v>
      </c>
      <c r="Q11" s="244">
        <v>25113.078951779986</v>
      </c>
      <c r="R11" s="244">
        <v>54411.671062190086</v>
      </c>
      <c r="S11" s="244">
        <v>18137.22368739685</v>
      </c>
      <c r="T11" s="244">
        <v>40459.960533423349</v>
      </c>
      <c r="U11" s="244">
        <v>47435.815797806717</v>
      </c>
      <c r="V11" s="244">
        <v>16742.052634519991</v>
      </c>
      <c r="W11" s="244">
        <v>33484.105269039981</v>
      </c>
      <c r="X11" s="244">
        <v>43250.302639176836</v>
      </c>
      <c r="Y11" s="244">
        <v>22322.736846026732</v>
      </c>
      <c r="Z11" s="244">
        <v>15346.881581643131</v>
      </c>
      <c r="AA11" s="244">
        <v>29298.592110410333</v>
      </c>
      <c r="AB11" s="244">
        <v>32088.934216163354</v>
      </c>
      <c r="AC11" s="244">
        <v>25113.078951779986</v>
      </c>
      <c r="AD11" s="244">
        <v>-5580.6842115065083</v>
      </c>
      <c r="AE11" s="244">
        <v>61387.526326573454</v>
      </c>
      <c r="AF11" s="244">
        <v>101847.4868599968</v>
      </c>
      <c r="AG11" s="244">
        <v>106033.00001862692</v>
      </c>
      <c r="AH11" s="437">
        <v>187298.88426740118</v>
      </c>
      <c r="AI11" s="437">
        <v>42886.624551110435</v>
      </c>
      <c r="AJ11" s="244">
        <v>83031.682154551381</v>
      </c>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row>
    <row r="12" spans="1:61" x14ac:dyDescent="0.2">
      <c r="B12" s="195"/>
      <c r="C12" s="196"/>
      <c r="D12" s="197" t="s">
        <v>69</v>
      </c>
      <c r="E12" s="243">
        <f t="shared" si="1"/>
        <v>1545322.1671167375</v>
      </c>
      <c r="F12" s="244"/>
      <c r="G12" s="244">
        <v>0</v>
      </c>
      <c r="H12" s="244">
        <v>0</v>
      </c>
      <c r="I12" s="244">
        <v>0</v>
      </c>
      <c r="J12" s="244">
        <v>5100.7609400000001</v>
      </c>
      <c r="K12" s="244">
        <v>827.54597084374996</v>
      </c>
      <c r="L12" s="244">
        <v>45742.390658650002</v>
      </c>
      <c r="M12" s="244">
        <v>7750.1163893875009</v>
      </c>
      <c r="N12" s="244">
        <v>4255.7331437500006</v>
      </c>
      <c r="O12" s="244">
        <v>0</v>
      </c>
      <c r="P12" s="244">
        <v>0</v>
      </c>
      <c r="Q12" s="244">
        <v>0</v>
      </c>
      <c r="R12" s="244">
        <v>190350.41548518627</v>
      </c>
      <c r="S12" s="244">
        <v>0</v>
      </c>
      <c r="T12" s="244">
        <v>0</v>
      </c>
      <c r="U12" s="244">
        <v>0</v>
      </c>
      <c r="V12" s="244">
        <v>0</v>
      </c>
      <c r="W12" s="244">
        <v>199359.21958733388</v>
      </c>
      <c r="X12" s="244">
        <v>0</v>
      </c>
      <c r="Y12" s="244">
        <v>35528.63540195</v>
      </c>
      <c r="Z12" s="244">
        <v>22420.2314195</v>
      </c>
      <c r="AA12" s="244">
        <v>262448.89290266251</v>
      </c>
      <c r="AB12" s="244">
        <v>1976.3887130249823</v>
      </c>
      <c r="AC12" s="244">
        <v>0</v>
      </c>
      <c r="AD12" s="244">
        <v>0</v>
      </c>
      <c r="AE12" s="244">
        <v>0</v>
      </c>
      <c r="AF12" s="244">
        <v>0</v>
      </c>
      <c r="AG12" s="244">
        <v>239971.02440385133</v>
      </c>
      <c r="AH12" s="437">
        <v>0</v>
      </c>
      <c r="AI12" s="437">
        <v>0</v>
      </c>
      <c r="AJ12" s="244">
        <v>529590.81210059696</v>
      </c>
      <c r="AK12" s="244"/>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row>
    <row r="13" spans="1:61" x14ac:dyDescent="0.2">
      <c r="B13" s="195"/>
      <c r="C13" s="196"/>
      <c r="D13" s="197" t="s">
        <v>110</v>
      </c>
      <c r="E13" s="243">
        <f t="shared" si="1"/>
        <v>415782.10877235752</v>
      </c>
      <c r="F13" s="244"/>
      <c r="G13" s="244">
        <v>0</v>
      </c>
      <c r="H13" s="244">
        <v>0</v>
      </c>
      <c r="I13" s="244">
        <v>0</v>
      </c>
      <c r="J13" s="244">
        <v>0</v>
      </c>
      <c r="K13" s="244">
        <v>0</v>
      </c>
      <c r="L13" s="244">
        <v>0</v>
      </c>
      <c r="M13" s="244">
        <v>0</v>
      </c>
      <c r="N13" s="244">
        <v>0</v>
      </c>
      <c r="O13" s="244">
        <v>185739.88670279252</v>
      </c>
      <c r="P13" s="244">
        <v>0</v>
      </c>
      <c r="Q13" s="244">
        <v>0</v>
      </c>
      <c r="R13" s="244">
        <v>230042.222069565</v>
      </c>
      <c r="S13" s="244">
        <v>0</v>
      </c>
      <c r="T13" s="244">
        <v>0</v>
      </c>
      <c r="U13" s="244">
        <v>0</v>
      </c>
      <c r="V13" s="244">
        <v>0</v>
      </c>
      <c r="W13" s="244">
        <v>0</v>
      </c>
      <c r="X13" s="244">
        <v>0</v>
      </c>
      <c r="Y13" s="244">
        <v>0</v>
      </c>
      <c r="Z13" s="244">
        <v>0</v>
      </c>
      <c r="AA13" s="244">
        <v>0</v>
      </c>
      <c r="AB13" s="244">
        <v>0</v>
      </c>
      <c r="AC13" s="244">
        <v>0</v>
      </c>
      <c r="AD13" s="244">
        <v>0</v>
      </c>
      <c r="AE13" s="244">
        <v>0</v>
      </c>
      <c r="AF13" s="244">
        <v>0</v>
      </c>
      <c r="AG13" s="244">
        <v>0</v>
      </c>
      <c r="AH13" s="437">
        <v>0</v>
      </c>
      <c r="AI13" s="437">
        <v>0</v>
      </c>
      <c r="AJ13" s="244">
        <v>0</v>
      </c>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row>
    <row r="14" spans="1:61" x14ac:dyDescent="0.2">
      <c r="B14" s="195"/>
      <c r="C14" s="196"/>
      <c r="D14" s="197" t="s">
        <v>280</v>
      </c>
      <c r="E14" s="243">
        <f t="shared" si="1"/>
        <v>0</v>
      </c>
      <c r="F14" s="244"/>
      <c r="G14" s="244">
        <v>0</v>
      </c>
      <c r="H14" s="244">
        <v>0</v>
      </c>
      <c r="I14" s="244">
        <v>0</v>
      </c>
      <c r="J14" s="244">
        <v>0</v>
      </c>
      <c r="K14" s="244">
        <v>0</v>
      </c>
      <c r="L14" s="244">
        <v>0</v>
      </c>
      <c r="M14" s="244">
        <v>0</v>
      </c>
      <c r="N14" s="244">
        <v>0</v>
      </c>
      <c r="O14" s="244">
        <v>0</v>
      </c>
      <c r="P14" s="244">
        <v>0</v>
      </c>
      <c r="Q14" s="244">
        <v>0</v>
      </c>
      <c r="R14" s="244">
        <v>0</v>
      </c>
      <c r="S14" s="244">
        <v>0</v>
      </c>
      <c r="T14" s="244">
        <v>0</v>
      </c>
      <c r="U14" s="244">
        <v>0</v>
      </c>
      <c r="V14" s="244">
        <v>0</v>
      </c>
      <c r="W14" s="244">
        <v>0</v>
      </c>
      <c r="X14" s="244">
        <v>0</v>
      </c>
      <c r="Y14" s="244">
        <v>0</v>
      </c>
      <c r="Z14" s="244">
        <v>0</v>
      </c>
      <c r="AA14" s="244">
        <v>0</v>
      </c>
      <c r="AB14" s="244">
        <v>0</v>
      </c>
      <c r="AC14" s="244">
        <v>0</v>
      </c>
      <c r="AD14" s="244">
        <v>0</v>
      </c>
      <c r="AE14" s="244">
        <v>0</v>
      </c>
      <c r="AF14" s="244">
        <v>0</v>
      </c>
      <c r="AG14" s="244">
        <v>0</v>
      </c>
      <c r="AH14" s="437">
        <v>0</v>
      </c>
      <c r="AI14" s="437">
        <v>0</v>
      </c>
      <c r="AJ14" s="244">
        <v>0</v>
      </c>
      <c r="AK14" s="244"/>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row>
    <row r="15" spans="1:61" x14ac:dyDescent="0.2">
      <c r="B15" s="195"/>
      <c r="C15" s="196"/>
      <c r="D15" s="197" t="s">
        <v>72</v>
      </c>
      <c r="E15" s="243">
        <f t="shared" si="1"/>
        <v>0</v>
      </c>
      <c r="F15" s="244"/>
      <c r="G15" s="244">
        <v>0</v>
      </c>
      <c r="H15" s="244">
        <v>0</v>
      </c>
      <c r="I15" s="244">
        <v>0</v>
      </c>
      <c r="J15" s="244">
        <v>0</v>
      </c>
      <c r="K15" s="244">
        <v>0</v>
      </c>
      <c r="L15" s="244">
        <v>0</v>
      </c>
      <c r="M15" s="244">
        <v>0</v>
      </c>
      <c r="N15" s="244">
        <v>0</v>
      </c>
      <c r="O15" s="244">
        <v>0</v>
      </c>
      <c r="P15" s="244">
        <v>0</v>
      </c>
      <c r="Q15" s="244">
        <v>0</v>
      </c>
      <c r="R15" s="244">
        <v>0</v>
      </c>
      <c r="S15" s="244">
        <v>0</v>
      </c>
      <c r="T15" s="244">
        <v>0</v>
      </c>
      <c r="U15" s="244">
        <v>0</v>
      </c>
      <c r="V15" s="244">
        <v>0</v>
      </c>
      <c r="W15" s="244">
        <v>0</v>
      </c>
      <c r="X15" s="244">
        <v>0</v>
      </c>
      <c r="Y15" s="244">
        <v>0</v>
      </c>
      <c r="Z15" s="244">
        <v>0</v>
      </c>
      <c r="AA15" s="244">
        <v>0</v>
      </c>
      <c r="AB15" s="244">
        <v>0</v>
      </c>
      <c r="AC15" s="244">
        <v>0</v>
      </c>
      <c r="AD15" s="244">
        <v>0</v>
      </c>
      <c r="AE15" s="244">
        <v>0</v>
      </c>
      <c r="AF15" s="244">
        <v>0</v>
      </c>
      <c r="AG15" s="244">
        <v>0</v>
      </c>
      <c r="AH15" s="437">
        <v>0</v>
      </c>
      <c r="AI15" s="437">
        <v>0</v>
      </c>
      <c r="AJ15" s="244">
        <v>0</v>
      </c>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row>
    <row r="16" spans="1:61" x14ac:dyDescent="0.2">
      <c r="B16" s="195"/>
      <c r="C16" s="196"/>
      <c r="D16" s="198" t="s">
        <v>70</v>
      </c>
      <c r="E16" s="243">
        <f t="shared" si="1"/>
        <v>16948258.314733274</v>
      </c>
      <c r="F16" s="245">
        <f t="shared" ref="F16:AK16" si="2">SUM(F9:F15)</f>
        <v>0</v>
      </c>
      <c r="G16" s="245">
        <f t="shared" si="2"/>
        <v>13741962.584549494</v>
      </c>
      <c r="H16" s="245">
        <f t="shared" si="2"/>
        <v>6975.8552643833682</v>
      </c>
      <c r="I16" s="245">
        <f t="shared" si="2"/>
        <v>9766.1973701365059</v>
      </c>
      <c r="J16" s="245">
        <f t="shared" si="2"/>
        <v>34399.353050410216</v>
      </c>
      <c r="K16" s="245">
        <f t="shared" si="2"/>
        <v>60819.901244540575</v>
      </c>
      <c r="L16" s="245">
        <f t="shared" si="2"/>
        <v>75040.982769059978</v>
      </c>
      <c r="M16" s="245">
        <f t="shared" si="2"/>
        <v>35653.537446920971</v>
      </c>
      <c r="N16" s="245">
        <f t="shared" si="2"/>
        <v>32159.154201283473</v>
      </c>
      <c r="O16" s="245">
        <f t="shared" si="2"/>
        <v>213643.30776032599</v>
      </c>
      <c r="P16" s="245">
        <f t="shared" si="2"/>
        <v>46040.644744930323</v>
      </c>
      <c r="Q16" s="245">
        <f t="shared" si="2"/>
        <v>25113.078951779986</v>
      </c>
      <c r="R16" s="245">
        <f t="shared" si="2"/>
        <v>474804.30861694133</v>
      </c>
      <c r="S16" s="245">
        <f t="shared" si="2"/>
        <v>18137.22368739685</v>
      </c>
      <c r="T16" s="245">
        <f t="shared" si="2"/>
        <v>40459.960533423349</v>
      </c>
      <c r="U16" s="245">
        <f t="shared" si="2"/>
        <v>47435.815797806717</v>
      </c>
      <c r="V16" s="245">
        <f t="shared" si="2"/>
        <v>16742.052634519991</v>
      </c>
      <c r="W16" s="245">
        <f t="shared" si="2"/>
        <v>232843.32485637386</v>
      </c>
      <c r="X16" s="245">
        <f t="shared" si="2"/>
        <v>43250.302639176836</v>
      </c>
      <c r="Y16" s="245">
        <f t="shared" si="2"/>
        <v>57851.372247976731</v>
      </c>
      <c r="Z16" s="245">
        <f t="shared" si="2"/>
        <v>37767.113001143131</v>
      </c>
      <c r="AA16" s="245">
        <f t="shared" si="2"/>
        <v>291747.48501307284</v>
      </c>
      <c r="AB16" s="245">
        <f t="shared" si="2"/>
        <v>34065.322929188333</v>
      </c>
      <c r="AC16" s="245">
        <f t="shared" si="2"/>
        <v>25113.078951779986</v>
      </c>
      <c r="AD16" s="245">
        <f t="shared" si="2"/>
        <v>-5580.6842115065083</v>
      </c>
      <c r="AE16" s="245">
        <f t="shared" si="2"/>
        <v>61387.526326573454</v>
      </c>
      <c r="AF16" s="245">
        <f t="shared" si="2"/>
        <v>101847.4868599968</v>
      </c>
      <c r="AG16" s="245">
        <f t="shared" si="2"/>
        <v>346004.02442247828</v>
      </c>
      <c r="AH16" s="245">
        <f t="shared" si="2"/>
        <v>187298.88426740118</v>
      </c>
      <c r="AI16" s="245">
        <f t="shared" si="2"/>
        <v>42886.624551110435</v>
      </c>
      <c r="AJ16" s="245">
        <f t="shared" si="2"/>
        <v>612622.49425514834</v>
      </c>
      <c r="AK16" s="245">
        <f t="shared" si="2"/>
        <v>0</v>
      </c>
      <c r="AL16" s="245">
        <f t="shared" ref="AL16:BH16" si="3">SUM(AL9:AL15)</f>
        <v>0</v>
      </c>
      <c r="AM16" s="245">
        <f t="shared" si="3"/>
        <v>0</v>
      </c>
      <c r="AN16" s="245">
        <f t="shared" si="3"/>
        <v>0</v>
      </c>
      <c r="AO16" s="245">
        <f t="shared" si="3"/>
        <v>0</v>
      </c>
      <c r="AP16" s="245">
        <f t="shared" si="3"/>
        <v>0</v>
      </c>
      <c r="AQ16" s="245">
        <f t="shared" si="3"/>
        <v>0</v>
      </c>
      <c r="AR16" s="245">
        <f t="shared" si="3"/>
        <v>0</v>
      </c>
      <c r="AS16" s="245">
        <f t="shared" si="3"/>
        <v>0</v>
      </c>
      <c r="AT16" s="245">
        <f t="shared" si="3"/>
        <v>0</v>
      </c>
      <c r="AU16" s="245">
        <f t="shared" si="3"/>
        <v>0</v>
      </c>
      <c r="AV16" s="245">
        <f t="shared" si="3"/>
        <v>0</v>
      </c>
      <c r="AW16" s="245">
        <f t="shared" si="3"/>
        <v>0</v>
      </c>
      <c r="AX16" s="245">
        <f t="shared" si="3"/>
        <v>0</v>
      </c>
      <c r="AY16" s="245">
        <f t="shared" si="3"/>
        <v>0</v>
      </c>
      <c r="AZ16" s="245">
        <f t="shared" si="3"/>
        <v>0</v>
      </c>
      <c r="BA16" s="245">
        <f t="shared" si="3"/>
        <v>0</v>
      </c>
      <c r="BB16" s="245">
        <f t="shared" si="3"/>
        <v>0</v>
      </c>
      <c r="BC16" s="245">
        <f t="shared" si="3"/>
        <v>0</v>
      </c>
      <c r="BD16" s="245">
        <f t="shared" si="3"/>
        <v>0</v>
      </c>
      <c r="BE16" s="245">
        <f t="shared" si="3"/>
        <v>0</v>
      </c>
      <c r="BF16" s="245">
        <f t="shared" si="3"/>
        <v>0</v>
      </c>
      <c r="BG16" s="245">
        <f t="shared" si="3"/>
        <v>0</v>
      </c>
      <c r="BH16" s="245">
        <f t="shared" si="3"/>
        <v>0</v>
      </c>
    </row>
    <row r="17" spans="2:60" x14ac:dyDescent="0.2">
      <c r="B17" s="401" t="s">
        <v>572</v>
      </c>
      <c r="C17" s="216" t="s">
        <v>108</v>
      </c>
      <c r="D17" s="205"/>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1"/>
    </row>
    <row r="18" spans="2:60" x14ac:dyDescent="0.2">
      <c r="B18" s="402"/>
      <c r="C18" s="196"/>
      <c r="D18" s="197" t="s">
        <v>335</v>
      </c>
      <c r="E18" s="243">
        <f t="shared" ref="E18:E23" si="4">SUM(F18:BH18)</f>
        <v>0</v>
      </c>
      <c r="F18" s="244"/>
      <c r="G18" s="244">
        <v>0</v>
      </c>
      <c r="H18" s="244">
        <v>0</v>
      </c>
      <c r="I18" s="244">
        <v>0</v>
      </c>
      <c r="J18" s="244">
        <v>0</v>
      </c>
      <c r="K18" s="244">
        <v>0</v>
      </c>
      <c r="L18" s="244">
        <v>0</v>
      </c>
      <c r="M18" s="244">
        <v>0</v>
      </c>
      <c r="N18" s="244">
        <v>0</v>
      </c>
      <c r="O18" s="244">
        <v>0</v>
      </c>
      <c r="P18" s="244">
        <v>0</v>
      </c>
      <c r="Q18" s="244">
        <v>0</v>
      </c>
      <c r="R18" s="244">
        <v>0</v>
      </c>
      <c r="S18" s="244">
        <v>0</v>
      </c>
      <c r="T18" s="244">
        <v>0</v>
      </c>
      <c r="U18" s="244">
        <v>0</v>
      </c>
      <c r="V18" s="244">
        <v>0</v>
      </c>
      <c r="W18" s="244">
        <v>0</v>
      </c>
      <c r="X18" s="244">
        <v>0</v>
      </c>
      <c r="Y18" s="244">
        <v>0</v>
      </c>
      <c r="Z18" s="244">
        <v>0</v>
      </c>
      <c r="AA18" s="244">
        <v>0</v>
      </c>
      <c r="AB18" s="244">
        <v>0</v>
      </c>
      <c r="AC18" s="244">
        <v>0</v>
      </c>
      <c r="AD18" s="244">
        <v>0</v>
      </c>
      <c r="AE18" s="244">
        <v>0</v>
      </c>
      <c r="AF18" s="244">
        <v>0</v>
      </c>
      <c r="AG18" s="244">
        <v>0</v>
      </c>
      <c r="AH18" s="437">
        <v>0</v>
      </c>
      <c r="AI18" s="437">
        <v>0</v>
      </c>
      <c r="AJ18" s="244">
        <v>0</v>
      </c>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row>
    <row r="19" spans="2:60" x14ac:dyDescent="0.2">
      <c r="B19" s="403"/>
      <c r="C19" s="196"/>
      <c r="D19" s="197" t="s">
        <v>69</v>
      </c>
      <c r="E19" s="243">
        <f t="shared" si="4"/>
        <v>757111.27271903562</v>
      </c>
      <c r="F19" s="244"/>
      <c r="G19" s="244">
        <v>0</v>
      </c>
      <c r="H19" s="244">
        <v>0</v>
      </c>
      <c r="I19" s="244">
        <v>0</v>
      </c>
      <c r="J19" s="244">
        <v>0</v>
      </c>
      <c r="K19" s="244">
        <v>0</v>
      </c>
      <c r="L19" s="244">
        <v>0</v>
      </c>
      <c r="M19" s="244">
        <v>0</v>
      </c>
      <c r="N19" s="244">
        <v>0</v>
      </c>
      <c r="O19" s="244">
        <v>0</v>
      </c>
      <c r="P19" s="244">
        <v>0</v>
      </c>
      <c r="Q19" s="244">
        <v>0</v>
      </c>
      <c r="R19" s="244">
        <v>0</v>
      </c>
      <c r="S19" s="244">
        <v>0</v>
      </c>
      <c r="T19" s="244">
        <v>0</v>
      </c>
      <c r="U19" s="244">
        <v>0</v>
      </c>
      <c r="V19" s="244">
        <v>0</v>
      </c>
      <c r="W19" s="244">
        <v>0</v>
      </c>
      <c r="X19" s="244">
        <v>0</v>
      </c>
      <c r="Y19" s="244">
        <v>0</v>
      </c>
      <c r="Z19" s="244">
        <v>4444.4361706422369</v>
      </c>
      <c r="AA19" s="244">
        <v>1020.3678454436317</v>
      </c>
      <c r="AB19" s="244">
        <v>3844.7305019942323</v>
      </c>
      <c r="AC19" s="244">
        <v>65812.181036237031</v>
      </c>
      <c r="AD19" s="244">
        <v>68182.103784953535</v>
      </c>
      <c r="AE19" s="244">
        <v>42714.055304674039</v>
      </c>
      <c r="AF19" s="244">
        <v>189447.63557245335</v>
      </c>
      <c r="AG19" s="244">
        <v>112371.60574479648</v>
      </c>
      <c r="AH19" s="437">
        <v>31900.859656049666</v>
      </c>
      <c r="AI19" s="437">
        <v>142061.2865760212</v>
      </c>
      <c r="AJ19" s="244">
        <v>95312.010525770267</v>
      </c>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row>
    <row r="20" spans="2:60" x14ac:dyDescent="0.2">
      <c r="B20" s="403"/>
      <c r="C20" s="196"/>
      <c r="D20" s="197" t="s">
        <v>110</v>
      </c>
      <c r="E20" s="243">
        <f t="shared" si="4"/>
        <v>0</v>
      </c>
      <c r="F20" s="244"/>
      <c r="G20" s="244">
        <v>0</v>
      </c>
      <c r="H20" s="244">
        <v>0</v>
      </c>
      <c r="I20" s="244">
        <v>0</v>
      </c>
      <c r="J20" s="244">
        <v>0</v>
      </c>
      <c r="K20" s="244">
        <v>0</v>
      </c>
      <c r="L20" s="244">
        <v>0</v>
      </c>
      <c r="M20" s="244">
        <v>0</v>
      </c>
      <c r="N20" s="244">
        <v>0</v>
      </c>
      <c r="O20" s="244">
        <v>0</v>
      </c>
      <c r="P20" s="244">
        <v>0</v>
      </c>
      <c r="Q20" s="244">
        <v>0</v>
      </c>
      <c r="R20" s="244">
        <v>0</v>
      </c>
      <c r="S20" s="244">
        <v>0</v>
      </c>
      <c r="T20" s="244">
        <v>0</v>
      </c>
      <c r="U20" s="244">
        <v>0</v>
      </c>
      <c r="V20" s="244">
        <v>0</v>
      </c>
      <c r="W20" s="244">
        <v>0</v>
      </c>
      <c r="X20" s="244">
        <v>0</v>
      </c>
      <c r="Y20" s="244">
        <v>0</v>
      </c>
      <c r="Z20" s="244">
        <v>0</v>
      </c>
      <c r="AA20" s="244">
        <v>0</v>
      </c>
      <c r="AB20" s="244">
        <v>0</v>
      </c>
      <c r="AC20" s="244">
        <v>0</v>
      </c>
      <c r="AD20" s="244">
        <v>0</v>
      </c>
      <c r="AE20" s="244">
        <v>0</v>
      </c>
      <c r="AF20" s="244">
        <v>0</v>
      </c>
      <c r="AG20" s="244">
        <v>0</v>
      </c>
      <c r="AH20" s="437">
        <v>0</v>
      </c>
      <c r="AI20" s="437">
        <v>0</v>
      </c>
      <c r="AJ20" s="244">
        <v>0</v>
      </c>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row>
    <row r="21" spans="2:60" x14ac:dyDescent="0.2">
      <c r="B21" s="403"/>
      <c r="C21" s="196"/>
      <c r="D21" s="197" t="s">
        <v>280</v>
      </c>
      <c r="E21" s="243">
        <f t="shared" si="4"/>
        <v>203633.188909191</v>
      </c>
      <c r="F21" s="244"/>
      <c r="G21" s="244">
        <v>0</v>
      </c>
      <c r="H21" s="244">
        <v>0</v>
      </c>
      <c r="I21" s="244">
        <v>0</v>
      </c>
      <c r="J21" s="244">
        <v>0</v>
      </c>
      <c r="K21" s="244">
        <v>0</v>
      </c>
      <c r="L21" s="244">
        <v>0</v>
      </c>
      <c r="M21" s="244">
        <v>0</v>
      </c>
      <c r="N21" s="244">
        <v>0</v>
      </c>
      <c r="O21" s="244">
        <v>0</v>
      </c>
      <c r="P21" s="244">
        <v>0</v>
      </c>
      <c r="Q21" s="244">
        <v>0</v>
      </c>
      <c r="R21" s="244">
        <v>0</v>
      </c>
      <c r="S21" s="244">
        <v>0</v>
      </c>
      <c r="T21" s="244">
        <v>0</v>
      </c>
      <c r="U21" s="244">
        <v>0</v>
      </c>
      <c r="V21" s="244">
        <v>0</v>
      </c>
      <c r="W21" s="244">
        <v>0</v>
      </c>
      <c r="X21" s="244">
        <v>0</v>
      </c>
      <c r="Y21" s="244">
        <v>0</v>
      </c>
      <c r="Z21" s="244">
        <v>0</v>
      </c>
      <c r="AA21" s="244">
        <v>0</v>
      </c>
      <c r="AB21" s="244">
        <v>0</v>
      </c>
      <c r="AC21" s="244">
        <v>0</v>
      </c>
      <c r="AD21" s="244">
        <v>55280.321287722945</v>
      </c>
      <c r="AE21" s="244">
        <v>13494.046499668948</v>
      </c>
      <c r="AF21" s="244">
        <v>14324.687205624483</v>
      </c>
      <c r="AG21" s="244">
        <v>26517.891880211329</v>
      </c>
      <c r="AH21" s="437">
        <v>27061.641825719111</v>
      </c>
      <c r="AI21" s="437">
        <v>18915.100983540116</v>
      </c>
      <c r="AJ21" s="244">
        <v>48039.499226704065</v>
      </c>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row>
    <row r="22" spans="2:60" x14ac:dyDescent="0.2">
      <c r="B22" s="403"/>
      <c r="C22" s="196"/>
      <c r="D22" s="197" t="s">
        <v>72</v>
      </c>
      <c r="E22" s="243">
        <f t="shared" si="4"/>
        <v>-103574.66911134301</v>
      </c>
      <c r="F22" s="244"/>
      <c r="G22" s="244">
        <v>0</v>
      </c>
      <c r="H22" s="244">
        <v>0</v>
      </c>
      <c r="I22" s="244">
        <v>0</v>
      </c>
      <c r="J22" s="244">
        <v>0</v>
      </c>
      <c r="K22" s="244">
        <v>0</v>
      </c>
      <c r="L22" s="244">
        <v>0</v>
      </c>
      <c r="M22" s="244">
        <v>0</v>
      </c>
      <c r="N22" s="244">
        <v>0</v>
      </c>
      <c r="O22" s="244">
        <v>0</v>
      </c>
      <c r="P22" s="244">
        <v>0</v>
      </c>
      <c r="Q22" s="244">
        <v>0</v>
      </c>
      <c r="R22" s="244">
        <v>0</v>
      </c>
      <c r="S22" s="244">
        <v>0</v>
      </c>
      <c r="T22" s="244">
        <v>0</v>
      </c>
      <c r="U22" s="244">
        <v>0</v>
      </c>
      <c r="V22" s="244">
        <v>0</v>
      </c>
      <c r="W22" s="244">
        <v>0</v>
      </c>
      <c r="X22" s="244">
        <v>0</v>
      </c>
      <c r="Y22" s="244">
        <v>0</v>
      </c>
      <c r="Z22" s="244">
        <v>-274.70840132145923</v>
      </c>
      <c r="AA22" s="244">
        <v>-115.86831620689483</v>
      </c>
      <c r="AB22" s="244">
        <v>-325.48898175186395</v>
      </c>
      <c r="AC22" s="244">
        <v>-1228.6812073982173</v>
      </c>
      <c r="AD22" s="244">
        <v>-1479.9441604325373</v>
      </c>
      <c r="AE22" s="244">
        <v>-4646.2725431206645</v>
      </c>
      <c r="AF22" s="244">
        <v>-52339.338635279579</v>
      </c>
      <c r="AG22" s="244">
        <v>-427.04516274502862</v>
      </c>
      <c r="AH22" s="437">
        <v>-5348.822550012238</v>
      </c>
      <c r="AI22" s="437">
        <v>-1976.4586037601362</v>
      </c>
      <c r="AJ22" s="244">
        <v>-35412.040549314392</v>
      </c>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row>
    <row r="23" spans="2:60" x14ac:dyDescent="0.2">
      <c r="B23" s="403"/>
      <c r="C23" s="196"/>
      <c r="D23" s="198" t="s">
        <v>70</v>
      </c>
      <c r="E23" s="243">
        <f t="shared" si="4"/>
        <v>857169.79251688358</v>
      </c>
      <c r="F23" s="245">
        <f t="shared" ref="F23:AK23" si="5">SUM(F18:F22)</f>
        <v>0</v>
      </c>
      <c r="G23" s="245">
        <f t="shared" si="5"/>
        <v>0</v>
      </c>
      <c r="H23" s="245">
        <f t="shared" si="5"/>
        <v>0</v>
      </c>
      <c r="I23" s="245">
        <f t="shared" si="5"/>
        <v>0</v>
      </c>
      <c r="J23" s="245">
        <f t="shared" si="5"/>
        <v>0</v>
      </c>
      <c r="K23" s="245">
        <f t="shared" si="5"/>
        <v>0</v>
      </c>
      <c r="L23" s="245">
        <f t="shared" si="5"/>
        <v>0</v>
      </c>
      <c r="M23" s="245">
        <f t="shared" si="5"/>
        <v>0</v>
      </c>
      <c r="N23" s="245">
        <f t="shared" si="5"/>
        <v>0</v>
      </c>
      <c r="O23" s="245">
        <f t="shared" si="5"/>
        <v>0</v>
      </c>
      <c r="P23" s="245">
        <f t="shared" si="5"/>
        <v>0</v>
      </c>
      <c r="Q23" s="245">
        <f t="shared" si="5"/>
        <v>0</v>
      </c>
      <c r="R23" s="245">
        <f t="shared" si="5"/>
        <v>0</v>
      </c>
      <c r="S23" s="245">
        <f t="shared" si="5"/>
        <v>0</v>
      </c>
      <c r="T23" s="245">
        <f t="shared" si="5"/>
        <v>0</v>
      </c>
      <c r="U23" s="245">
        <f t="shared" si="5"/>
        <v>0</v>
      </c>
      <c r="V23" s="245">
        <f t="shared" si="5"/>
        <v>0</v>
      </c>
      <c r="W23" s="245">
        <f t="shared" si="5"/>
        <v>0</v>
      </c>
      <c r="X23" s="245">
        <f t="shared" si="5"/>
        <v>0</v>
      </c>
      <c r="Y23" s="245">
        <f t="shared" si="5"/>
        <v>0</v>
      </c>
      <c r="Z23" s="245">
        <f t="shared" si="5"/>
        <v>4169.727769320778</v>
      </c>
      <c r="AA23" s="245">
        <f t="shared" si="5"/>
        <v>904.49952923673686</v>
      </c>
      <c r="AB23" s="245">
        <f t="shared" si="5"/>
        <v>3519.2415202423686</v>
      </c>
      <c r="AC23" s="245">
        <f t="shared" si="5"/>
        <v>64583.499828838816</v>
      </c>
      <c r="AD23" s="245">
        <f t="shared" si="5"/>
        <v>121982.48091224393</v>
      </c>
      <c r="AE23" s="245">
        <f t="shared" si="5"/>
        <v>51561.829261222323</v>
      </c>
      <c r="AF23" s="245">
        <f t="shared" si="5"/>
        <v>151432.98414279823</v>
      </c>
      <c r="AG23" s="245">
        <f t="shared" si="5"/>
        <v>138462.45246226279</v>
      </c>
      <c r="AH23" s="245">
        <f t="shared" si="5"/>
        <v>53613.678931756542</v>
      </c>
      <c r="AI23" s="245">
        <f t="shared" si="5"/>
        <v>158999.92895580118</v>
      </c>
      <c r="AJ23" s="245">
        <f t="shared" si="5"/>
        <v>107939.46920315993</v>
      </c>
      <c r="AK23" s="245">
        <f t="shared" si="5"/>
        <v>0</v>
      </c>
      <c r="AL23" s="245">
        <f t="shared" ref="AL23:BH23" si="6">SUM(AL18:AL22)</f>
        <v>0</v>
      </c>
      <c r="AM23" s="245">
        <f t="shared" si="6"/>
        <v>0</v>
      </c>
      <c r="AN23" s="245">
        <f t="shared" si="6"/>
        <v>0</v>
      </c>
      <c r="AO23" s="245">
        <f t="shared" si="6"/>
        <v>0</v>
      </c>
      <c r="AP23" s="245">
        <f t="shared" si="6"/>
        <v>0</v>
      </c>
      <c r="AQ23" s="245">
        <f t="shared" si="6"/>
        <v>0</v>
      </c>
      <c r="AR23" s="245">
        <f t="shared" si="6"/>
        <v>0</v>
      </c>
      <c r="AS23" s="245">
        <f t="shared" si="6"/>
        <v>0</v>
      </c>
      <c r="AT23" s="245">
        <f t="shared" si="6"/>
        <v>0</v>
      </c>
      <c r="AU23" s="245">
        <f t="shared" si="6"/>
        <v>0</v>
      </c>
      <c r="AV23" s="245">
        <f t="shared" si="6"/>
        <v>0</v>
      </c>
      <c r="AW23" s="245">
        <f t="shared" si="6"/>
        <v>0</v>
      </c>
      <c r="AX23" s="245">
        <f t="shared" si="6"/>
        <v>0</v>
      </c>
      <c r="AY23" s="245">
        <f t="shared" si="6"/>
        <v>0</v>
      </c>
      <c r="AZ23" s="245">
        <f t="shared" si="6"/>
        <v>0</v>
      </c>
      <c r="BA23" s="245">
        <f t="shared" si="6"/>
        <v>0</v>
      </c>
      <c r="BB23" s="245">
        <f t="shared" si="6"/>
        <v>0</v>
      </c>
      <c r="BC23" s="245">
        <f t="shared" si="6"/>
        <v>0</v>
      </c>
      <c r="BD23" s="245">
        <f t="shared" si="6"/>
        <v>0</v>
      </c>
      <c r="BE23" s="245">
        <f t="shared" si="6"/>
        <v>0</v>
      </c>
      <c r="BF23" s="245">
        <f t="shared" si="6"/>
        <v>0</v>
      </c>
      <c r="BG23" s="245">
        <f t="shared" si="6"/>
        <v>0</v>
      </c>
      <c r="BH23" s="245">
        <f t="shared" si="6"/>
        <v>0</v>
      </c>
    </row>
    <row r="24" spans="2:60" x14ac:dyDescent="0.2">
      <c r="B24" s="403"/>
      <c r="C24" s="196"/>
      <c r="D24" s="198" t="s">
        <v>86</v>
      </c>
      <c r="E24" s="243">
        <f>E16+E23</f>
        <v>17805428.107250158</v>
      </c>
      <c r="F24" s="243">
        <f t="shared" ref="F24:BH24" si="7">F16+F23</f>
        <v>0</v>
      </c>
      <c r="G24" s="243">
        <f t="shared" si="7"/>
        <v>13741962.584549494</v>
      </c>
      <c r="H24" s="243">
        <f t="shared" si="7"/>
        <v>6975.8552643833682</v>
      </c>
      <c r="I24" s="243">
        <f t="shared" si="7"/>
        <v>9766.1973701365059</v>
      </c>
      <c r="J24" s="243">
        <f t="shared" si="7"/>
        <v>34399.353050410216</v>
      </c>
      <c r="K24" s="243">
        <f t="shared" si="7"/>
        <v>60819.901244540575</v>
      </c>
      <c r="L24" s="243">
        <f t="shared" si="7"/>
        <v>75040.982769059978</v>
      </c>
      <c r="M24" s="243">
        <f t="shared" si="7"/>
        <v>35653.537446920971</v>
      </c>
      <c r="N24" s="243">
        <f t="shared" si="7"/>
        <v>32159.154201283473</v>
      </c>
      <c r="O24" s="243">
        <f t="shared" si="7"/>
        <v>213643.30776032599</v>
      </c>
      <c r="P24" s="243">
        <f t="shared" si="7"/>
        <v>46040.644744930323</v>
      </c>
      <c r="Q24" s="243">
        <f t="shared" si="7"/>
        <v>25113.078951779986</v>
      </c>
      <c r="R24" s="243">
        <f t="shared" si="7"/>
        <v>474804.30861694133</v>
      </c>
      <c r="S24" s="243">
        <f t="shared" si="7"/>
        <v>18137.22368739685</v>
      </c>
      <c r="T24" s="243">
        <f t="shared" si="7"/>
        <v>40459.960533423349</v>
      </c>
      <c r="U24" s="243">
        <f t="shared" si="7"/>
        <v>47435.815797806717</v>
      </c>
      <c r="V24" s="243">
        <f t="shared" si="7"/>
        <v>16742.052634519991</v>
      </c>
      <c r="W24" s="243">
        <f t="shared" si="7"/>
        <v>232843.32485637386</v>
      </c>
      <c r="X24" s="243">
        <f t="shared" si="7"/>
        <v>43250.302639176836</v>
      </c>
      <c r="Y24" s="243">
        <f t="shared" si="7"/>
        <v>57851.372247976731</v>
      </c>
      <c r="Z24" s="243">
        <f t="shared" si="7"/>
        <v>41936.84077046391</v>
      </c>
      <c r="AA24" s="243">
        <f t="shared" si="7"/>
        <v>292651.9845423096</v>
      </c>
      <c r="AB24" s="243">
        <f t="shared" si="7"/>
        <v>37584.564449430698</v>
      </c>
      <c r="AC24" s="243">
        <f t="shared" si="7"/>
        <v>89696.578780618802</v>
      </c>
      <c r="AD24" s="243">
        <f t="shared" si="7"/>
        <v>116401.79670073742</v>
      </c>
      <c r="AE24" s="243">
        <f t="shared" si="7"/>
        <v>112949.35558779578</v>
      </c>
      <c r="AF24" s="243">
        <f t="shared" si="7"/>
        <v>253280.47100279504</v>
      </c>
      <c r="AG24" s="243">
        <f t="shared" si="7"/>
        <v>484466.4768847411</v>
      </c>
      <c r="AH24" s="243">
        <f t="shared" si="7"/>
        <v>240912.56319915771</v>
      </c>
      <c r="AI24" s="243">
        <f t="shared" si="7"/>
        <v>201886.55350691162</v>
      </c>
      <c r="AJ24" s="243">
        <f t="shared" si="7"/>
        <v>720561.96345830825</v>
      </c>
      <c r="AK24" s="243">
        <f t="shared" si="7"/>
        <v>0</v>
      </c>
      <c r="AL24" s="243">
        <f t="shared" si="7"/>
        <v>0</v>
      </c>
      <c r="AM24" s="243">
        <f t="shared" si="7"/>
        <v>0</v>
      </c>
      <c r="AN24" s="243">
        <f t="shared" si="7"/>
        <v>0</v>
      </c>
      <c r="AO24" s="243">
        <f t="shared" si="7"/>
        <v>0</v>
      </c>
      <c r="AP24" s="243">
        <f t="shared" si="7"/>
        <v>0</v>
      </c>
      <c r="AQ24" s="243">
        <f t="shared" si="7"/>
        <v>0</v>
      </c>
      <c r="AR24" s="243">
        <f t="shared" si="7"/>
        <v>0</v>
      </c>
      <c r="AS24" s="243">
        <f t="shared" si="7"/>
        <v>0</v>
      </c>
      <c r="AT24" s="243">
        <f t="shared" si="7"/>
        <v>0</v>
      </c>
      <c r="AU24" s="243">
        <f t="shared" si="7"/>
        <v>0</v>
      </c>
      <c r="AV24" s="243">
        <f t="shared" si="7"/>
        <v>0</v>
      </c>
      <c r="AW24" s="243">
        <f t="shared" si="7"/>
        <v>0</v>
      </c>
      <c r="AX24" s="243">
        <f t="shared" si="7"/>
        <v>0</v>
      </c>
      <c r="AY24" s="243">
        <f t="shared" si="7"/>
        <v>0</v>
      </c>
      <c r="AZ24" s="243">
        <f t="shared" si="7"/>
        <v>0</v>
      </c>
      <c r="BA24" s="243">
        <f t="shared" si="7"/>
        <v>0</v>
      </c>
      <c r="BB24" s="243">
        <f t="shared" si="7"/>
        <v>0</v>
      </c>
      <c r="BC24" s="243">
        <f t="shared" si="7"/>
        <v>0</v>
      </c>
      <c r="BD24" s="243">
        <f t="shared" si="7"/>
        <v>0</v>
      </c>
      <c r="BE24" s="243">
        <f t="shared" si="7"/>
        <v>0</v>
      </c>
      <c r="BF24" s="243">
        <f t="shared" si="7"/>
        <v>0</v>
      </c>
      <c r="BG24" s="243">
        <f t="shared" si="7"/>
        <v>0</v>
      </c>
      <c r="BH24" s="243">
        <f t="shared" si="7"/>
        <v>0</v>
      </c>
    </row>
    <row r="25" spans="2:60" x14ac:dyDescent="0.2">
      <c r="B25" s="403"/>
      <c r="C25" s="216" t="s">
        <v>181</v>
      </c>
      <c r="D25" s="205"/>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1"/>
    </row>
    <row r="26" spans="2:60" x14ac:dyDescent="0.2">
      <c r="B26" s="401" t="s">
        <v>573</v>
      </c>
      <c r="C26" s="196"/>
      <c r="D26" s="199" t="s">
        <v>105</v>
      </c>
      <c r="E26" s="243">
        <f t="shared" si="1"/>
        <v>64694987.977230683</v>
      </c>
      <c r="F26" s="244"/>
      <c r="G26" s="244">
        <v>1017049.2719281691</v>
      </c>
      <c r="H26" s="244">
        <v>1279254.1391784446</v>
      </c>
      <c r="I26" s="244">
        <v>1311411.1347660075</v>
      </c>
      <c r="J26" s="244">
        <v>1343321.0305958902</v>
      </c>
      <c r="K26" s="244">
        <v>1388846.4015000002</v>
      </c>
      <c r="L26" s="244">
        <v>1439630.571</v>
      </c>
      <c r="M26" s="244">
        <v>1472191.3344999999</v>
      </c>
      <c r="N26" s="244">
        <v>1747620.2549937004</v>
      </c>
      <c r="O26" s="244">
        <v>2007067.2601015994</v>
      </c>
      <c r="P26" s="244">
        <v>2082781.3546929003</v>
      </c>
      <c r="Q26" s="244">
        <v>2144131.2156191436</v>
      </c>
      <c r="R26" s="244">
        <v>2083655.4611250539</v>
      </c>
      <c r="S26" s="244">
        <v>2184294.4197297757</v>
      </c>
      <c r="T26" s="244">
        <v>2164328.7710000002</v>
      </c>
      <c r="U26" s="244">
        <v>2250198.1689999998</v>
      </c>
      <c r="V26" s="244">
        <v>2399267.6535</v>
      </c>
      <c r="W26" s="244">
        <v>2410655.8355</v>
      </c>
      <c r="X26" s="244">
        <v>2444166.8234999999</v>
      </c>
      <c r="Y26" s="244">
        <v>2499959.7430000002</v>
      </c>
      <c r="Z26" s="244">
        <v>2710711.6920000003</v>
      </c>
      <c r="AA26" s="244">
        <v>2530360.2200000002</v>
      </c>
      <c r="AB26" s="244">
        <v>2571238.5100000002</v>
      </c>
      <c r="AC26" s="244">
        <v>2591803.4600000004</v>
      </c>
      <c r="AD26" s="244">
        <v>2616307.58</v>
      </c>
      <c r="AE26" s="244">
        <v>2655228.5900000003</v>
      </c>
      <c r="AF26" s="244">
        <v>2728821.9</v>
      </c>
      <c r="AG26" s="244">
        <v>2773425.8499999996</v>
      </c>
      <c r="AH26" s="437">
        <v>2483306.59</v>
      </c>
      <c r="AI26" s="437">
        <v>2625616.66</v>
      </c>
      <c r="AJ26" s="244">
        <v>2738336.08</v>
      </c>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row>
    <row r="27" spans="2:60" x14ac:dyDescent="0.2">
      <c r="B27" s="401" t="s">
        <v>573</v>
      </c>
      <c r="C27" s="196"/>
      <c r="D27" s="199" t="s">
        <v>106</v>
      </c>
      <c r="E27" s="243">
        <f t="shared" si="1"/>
        <v>-7386587.8144879509</v>
      </c>
      <c r="F27" s="244"/>
      <c r="G27" s="244">
        <v>-78831.575908372935</v>
      </c>
      <c r="H27" s="244">
        <v>-96837.193588287584</v>
      </c>
      <c r="I27" s="244">
        <v>-98081.272285800645</v>
      </c>
      <c r="J27" s="244">
        <v>-100398.55372234527</v>
      </c>
      <c r="K27" s="244">
        <v>-100553.55034024177</v>
      </c>
      <c r="L27" s="244">
        <v>-110205.232</v>
      </c>
      <c r="M27" s="244">
        <v>-105507.81449999999</v>
      </c>
      <c r="N27" s="244">
        <v>-133019.5785</v>
      </c>
      <c r="O27" s="244">
        <v>-117721.0055</v>
      </c>
      <c r="P27" s="244">
        <v>-126253.23497279279</v>
      </c>
      <c r="Q27" s="244">
        <v>-125970.17751745626</v>
      </c>
      <c r="R27" s="244">
        <v>-129538.72759639221</v>
      </c>
      <c r="S27" s="244">
        <v>-118910.44176173623</v>
      </c>
      <c r="T27" s="244">
        <v>-129899.37550000002</v>
      </c>
      <c r="U27" s="244">
        <v>-132572.35749999998</v>
      </c>
      <c r="V27" s="244">
        <v>-151489.24350000001</v>
      </c>
      <c r="W27" s="244">
        <v>-168718.0405</v>
      </c>
      <c r="X27" s="244">
        <v>-160501.30249999999</v>
      </c>
      <c r="Y27" s="244">
        <v>-181285.96700000003</v>
      </c>
      <c r="Z27" s="244">
        <v>-172698.4728804247</v>
      </c>
      <c r="AA27" s="244">
        <v>-172125.62676413861</v>
      </c>
      <c r="AB27" s="244">
        <v>-177667.59391417739</v>
      </c>
      <c r="AC27" s="244">
        <v>-256880.72437546041</v>
      </c>
      <c r="AD27" s="244">
        <v>-367782.0524674746</v>
      </c>
      <c r="AE27" s="244">
        <v>-509173.28228052339</v>
      </c>
      <c r="AF27" s="244">
        <v>-516031.91992220178</v>
      </c>
      <c r="AG27" s="244">
        <v>-698942.42157659319</v>
      </c>
      <c r="AH27" s="437">
        <v>-738055.21311388537</v>
      </c>
      <c r="AI27" s="437">
        <v>-739857.27240003494</v>
      </c>
      <c r="AJ27" s="244">
        <v>-671078.59009961097</v>
      </c>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row>
    <row r="28" spans="2:60" x14ac:dyDescent="0.2">
      <c r="B28" s="401" t="s">
        <v>573</v>
      </c>
      <c r="C28" s="196"/>
      <c r="D28" s="199" t="s">
        <v>281</v>
      </c>
      <c r="E28" s="243">
        <f t="shared" si="1"/>
        <v>-15982.701618526051</v>
      </c>
      <c r="F28" s="244"/>
      <c r="G28" s="244">
        <v>0</v>
      </c>
      <c r="H28" s="244">
        <v>0</v>
      </c>
      <c r="I28" s="244">
        <v>0</v>
      </c>
      <c r="J28" s="244">
        <v>0</v>
      </c>
      <c r="K28" s="244">
        <v>0</v>
      </c>
      <c r="L28" s="244">
        <v>0</v>
      </c>
      <c r="M28" s="244">
        <v>0</v>
      </c>
      <c r="N28" s="244">
        <v>0</v>
      </c>
      <c r="O28" s="244">
        <v>0</v>
      </c>
      <c r="P28" s="244">
        <v>0</v>
      </c>
      <c r="Q28" s="244">
        <v>0</v>
      </c>
      <c r="R28" s="244">
        <v>0</v>
      </c>
      <c r="S28" s="244">
        <v>0</v>
      </c>
      <c r="T28" s="244">
        <v>0</v>
      </c>
      <c r="U28" s="244">
        <v>0</v>
      </c>
      <c r="V28" s="244">
        <v>0</v>
      </c>
      <c r="W28" s="244">
        <v>0</v>
      </c>
      <c r="X28" s="244">
        <v>0</v>
      </c>
      <c r="Y28" s="244">
        <v>0</v>
      </c>
      <c r="Z28" s="244">
        <v>0</v>
      </c>
      <c r="AA28" s="244">
        <v>0</v>
      </c>
      <c r="AB28" s="244">
        <v>0</v>
      </c>
      <c r="AC28" s="244">
        <v>0</v>
      </c>
      <c r="AD28" s="244">
        <v>-1914.8356433781682</v>
      </c>
      <c r="AE28" s="244">
        <v>-1677.7782694871985</v>
      </c>
      <c r="AF28" s="244">
        <v>-1371.5096196385405</v>
      </c>
      <c r="AG28" s="244">
        <v>-2392.7245870248639</v>
      </c>
      <c r="AH28" s="437">
        <v>-2440.3516246644126</v>
      </c>
      <c r="AI28" s="437">
        <v>-2736.0847663308059</v>
      </c>
      <c r="AJ28" s="244">
        <v>-3449.4171080020615</v>
      </c>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row>
    <row r="29" spans="2:60" x14ac:dyDescent="0.2">
      <c r="B29" s="401" t="s">
        <v>574</v>
      </c>
      <c r="C29" s="196"/>
      <c r="D29" s="199" t="s">
        <v>107</v>
      </c>
      <c r="E29" s="243">
        <f t="shared" si="1"/>
        <v>-9666679.3247026298</v>
      </c>
      <c r="F29" s="244"/>
      <c r="G29" s="244">
        <v>-214080.70730618117</v>
      </c>
      <c r="H29" s="244">
        <v>0</v>
      </c>
      <c r="I29" s="244">
        <v>0</v>
      </c>
      <c r="J29" s="244">
        <v>0</v>
      </c>
      <c r="K29" s="244">
        <v>0</v>
      </c>
      <c r="L29" s="244">
        <v>0</v>
      </c>
      <c r="M29" s="244">
        <v>0</v>
      </c>
      <c r="N29" s="244">
        <v>-100982.01238384098</v>
      </c>
      <c r="O29" s="244">
        <v>-181180.24848870607</v>
      </c>
      <c r="P29" s="244">
        <v>-218110.25102270712</v>
      </c>
      <c r="Q29" s="244">
        <v>-239598.57207818725</v>
      </c>
      <c r="R29" s="244">
        <v>-175661.80601084171</v>
      </c>
      <c r="S29" s="244">
        <v>-197275.93703105717</v>
      </c>
      <c r="T29" s="244">
        <v>-216379.06699829732</v>
      </c>
      <c r="U29" s="244">
        <v>-254369.04231518382</v>
      </c>
      <c r="V29" s="244">
        <v>-294209.18601870228</v>
      </c>
      <c r="W29" s="244">
        <v>-334666.12607996946</v>
      </c>
      <c r="X29" s="244">
        <v>-358684.85758917406</v>
      </c>
      <c r="Y29" s="244">
        <v>-381295.23551573628</v>
      </c>
      <c r="Z29" s="244">
        <v>-469644.130279515</v>
      </c>
      <c r="AA29" s="244">
        <v>-646706.26475162304</v>
      </c>
      <c r="AB29" s="244">
        <v>-667647.83211158926</v>
      </c>
      <c r="AC29" s="244">
        <v>-661087.32135525951</v>
      </c>
      <c r="AD29" s="244">
        <v>-645456.66636922176</v>
      </c>
      <c r="AE29" s="244">
        <v>-613907.76503800333</v>
      </c>
      <c r="AF29" s="244">
        <v>-632307.06293205603</v>
      </c>
      <c r="AG29" s="244">
        <v>-585579.53892473341</v>
      </c>
      <c r="AH29" s="437">
        <v>-481851.97740889405</v>
      </c>
      <c r="AI29" s="437">
        <v>-523888.02185604686</v>
      </c>
      <c r="AJ29" s="244">
        <v>-572109.69483710255</v>
      </c>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row>
    <row r="30" spans="2:60" x14ac:dyDescent="0.2">
      <c r="B30" s="401" t="s">
        <v>575</v>
      </c>
      <c r="C30" s="196"/>
      <c r="D30" s="199" t="s">
        <v>144</v>
      </c>
      <c r="E30" s="243">
        <f t="shared" si="1"/>
        <v>-29820310.029171418</v>
      </c>
      <c r="F30" s="244"/>
      <c r="G30" s="244">
        <v>0</v>
      </c>
      <c r="H30" s="244">
        <v>-1484162.2968135928</v>
      </c>
      <c r="I30" s="244">
        <v>-1322128.4058910278</v>
      </c>
      <c r="J30" s="244">
        <v>-1435790.4072724367</v>
      </c>
      <c r="K30" s="244">
        <v>-1463087.4701863034</v>
      </c>
      <c r="L30" s="244">
        <v>-1333144.475622267</v>
      </c>
      <c r="M30" s="244">
        <v>-1277512.7209474384</v>
      </c>
      <c r="N30" s="244">
        <v>-1103379.7913183642</v>
      </c>
      <c r="O30" s="244">
        <v>-1266055.3667980996</v>
      </c>
      <c r="P30" s="244">
        <v>-1150712.1289930153</v>
      </c>
      <c r="Q30" s="244">
        <v>-1155464.0914483126</v>
      </c>
      <c r="R30" s="244">
        <v>-1286203.4922411349</v>
      </c>
      <c r="S30" s="244">
        <v>-1330415.9381782026</v>
      </c>
      <c r="T30" s="244">
        <v>-1154770.4070074325</v>
      </c>
      <c r="U30" s="244">
        <v>-1066480.1470324155</v>
      </c>
      <c r="V30" s="244">
        <v>-964698.90590334218</v>
      </c>
      <c r="W30" s="244">
        <v>-689291.7239869904</v>
      </c>
      <c r="X30" s="244">
        <v>-629698.1792553186</v>
      </c>
      <c r="Y30" s="244">
        <v>-547035.3077133504</v>
      </c>
      <c r="Z30" s="244">
        <v>-402896.61605127854</v>
      </c>
      <c r="AA30" s="244">
        <v>-236905.56608727973</v>
      </c>
      <c r="AB30" s="244">
        <v>-164554.89915582165</v>
      </c>
      <c r="AC30" s="244">
        <v>-177341.80245335528</v>
      </c>
      <c r="AD30" s="244">
        <v>-1484752.2288191882</v>
      </c>
      <c r="AE30" s="244">
        <v>-1417520.4088241905</v>
      </c>
      <c r="AF30" s="244">
        <v>-1325830.936523309</v>
      </c>
      <c r="AG30" s="244">
        <v>-1002044.6880269069</v>
      </c>
      <c r="AH30" s="437">
        <v>-1020046.4846533982</v>
      </c>
      <c r="AI30" s="437">
        <v>-1157248.7274706755</v>
      </c>
      <c r="AJ30" s="244">
        <v>-771136.41449697607</v>
      </c>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row>
    <row r="31" spans="2:60" x14ac:dyDescent="0.2">
      <c r="B31" s="195"/>
      <c r="C31" s="196"/>
      <c r="D31" s="198" t="s">
        <v>249</v>
      </c>
      <c r="E31" s="243">
        <f>SUM(F31:BH31)</f>
        <v>17805428.107250154</v>
      </c>
      <c r="F31" s="245">
        <f>SUM(F26:F30)</f>
        <v>0</v>
      </c>
      <c r="G31" s="245">
        <f>SUM(G26:G30)</f>
        <v>724136.98871361499</v>
      </c>
      <c r="H31" s="245">
        <f t="shared" ref="H31:M31" si="8">SUM(H26:H30)</f>
        <v>-301745.35122343572</v>
      </c>
      <c r="I31" s="245">
        <f>SUM(I26:I30)</f>
        <v>-108798.54341082089</v>
      </c>
      <c r="J31" s="245">
        <f t="shared" si="8"/>
        <v>-192867.93039889168</v>
      </c>
      <c r="K31" s="245">
        <f t="shared" si="8"/>
        <v>-174794.61902654497</v>
      </c>
      <c r="L31" s="245">
        <f t="shared" si="8"/>
        <v>-3719.1366222670767</v>
      </c>
      <c r="M31" s="245">
        <f t="shared" si="8"/>
        <v>89170.7990525614</v>
      </c>
      <c r="N31" s="245">
        <f>SUM(N26:N30)</f>
        <v>410238.87279149517</v>
      </c>
      <c r="O31" s="245">
        <f t="shared" ref="O31:BE31" si="9">SUM(O26:O30)</f>
        <v>442110.63931479375</v>
      </c>
      <c r="P31" s="245">
        <f t="shared" si="9"/>
        <v>587705.73970438493</v>
      </c>
      <c r="Q31" s="245">
        <f t="shared" si="9"/>
        <v>623098.37457518745</v>
      </c>
      <c r="R31" s="245">
        <f t="shared" si="9"/>
        <v>492251.43527668528</v>
      </c>
      <c r="S31" s="245">
        <f t="shared" si="9"/>
        <v>537692.10275877966</v>
      </c>
      <c r="T31" s="245">
        <f t="shared" si="9"/>
        <v>663279.92149427021</v>
      </c>
      <c r="U31" s="245">
        <f t="shared" si="9"/>
        <v>796776.62215240044</v>
      </c>
      <c r="V31" s="245">
        <f t="shared" si="9"/>
        <v>988870.31807795563</v>
      </c>
      <c r="W31" s="245">
        <f t="shared" si="9"/>
        <v>1217979.9449330401</v>
      </c>
      <c r="X31" s="245">
        <f t="shared" si="9"/>
        <v>1295282.4841555071</v>
      </c>
      <c r="Y31" s="245">
        <f t="shared" si="9"/>
        <v>1390343.2327709133</v>
      </c>
      <c r="Z31" s="245">
        <f t="shared" si="9"/>
        <v>1665472.4727887823</v>
      </c>
      <c r="AA31" s="245">
        <f t="shared" si="9"/>
        <v>1474622.7623969589</v>
      </c>
      <c r="AB31" s="245">
        <f>SUM(AB26:AB30)</f>
        <v>1561368.1848184122</v>
      </c>
      <c r="AC31" s="245">
        <f t="shared" si="9"/>
        <v>1496493.6118159252</v>
      </c>
      <c r="AD31" s="245">
        <f t="shared" si="9"/>
        <v>116401.79670073744</v>
      </c>
      <c r="AE31" s="245">
        <f t="shared" si="9"/>
        <v>112949.35558779631</v>
      </c>
      <c r="AF31" s="245">
        <f t="shared" si="9"/>
        <v>253280.4710027948</v>
      </c>
      <c r="AG31" s="245">
        <f t="shared" si="9"/>
        <v>484466.47688474134</v>
      </c>
      <c r="AH31" s="245">
        <f t="shared" si="9"/>
        <v>240912.56319915783</v>
      </c>
      <c r="AI31" s="245">
        <f t="shared" si="9"/>
        <v>201886.55350691173</v>
      </c>
      <c r="AJ31" s="245">
        <f t="shared" si="9"/>
        <v>720561.96345830837</v>
      </c>
      <c r="AK31" s="245">
        <f t="shared" si="9"/>
        <v>0</v>
      </c>
      <c r="AL31" s="245">
        <f t="shared" si="9"/>
        <v>0</v>
      </c>
      <c r="AM31" s="245">
        <f t="shared" si="9"/>
        <v>0</v>
      </c>
      <c r="AN31" s="245">
        <f t="shared" si="9"/>
        <v>0</v>
      </c>
      <c r="AO31" s="245">
        <f t="shared" si="9"/>
        <v>0</v>
      </c>
      <c r="AP31" s="245">
        <f t="shared" si="9"/>
        <v>0</v>
      </c>
      <c r="AQ31" s="245">
        <f t="shared" si="9"/>
        <v>0</v>
      </c>
      <c r="AR31" s="245">
        <f t="shared" si="9"/>
        <v>0</v>
      </c>
      <c r="AS31" s="245">
        <f t="shared" si="9"/>
        <v>0</v>
      </c>
      <c r="AT31" s="245">
        <f t="shared" si="9"/>
        <v>0</v>
      </c>
      <c r="AU31" s="245">
        <f t="shared" si="9"/>
        <v>0</v>
      </c>
      <c r="AV31" s="245">
        <f t="shared" si="9"/>
        <v>0</v>
      </c>
      <c r="AW31" s="245">
        <f t="shared" si="9"/>
        <v>0</v>
      </c>
      <c r="AX31" s="245">
        <f t="shared" si="9"/>
        <v>0</v>
      </c>
      <c r="AY31" s="245">
        <f t="shared" si="9"/>
        <v>0</v>
      </c>
      <c r="AZ31" s="245">
        <f t="shared" si="9"/>
        <v>0</v>
      </c>
      <c r="BA31" s="245">
        <f t="shared" si="9"/>
        <v>0</v>
      </c>
      <c r="BB31" s="245">
        <f t="shared" si="9"/>
        <v>0</v>
      </c>
      <c r="BC31" s="245">
        <f t="shared" si="9"/>
        <v>0</v>
      </c>
      <c r="BD31" s="245">
        <f t="shared" si="9"/>
        <v>0</v>
      </c>
      <c r="BE31" s="245">
        <f t="shared" si="9"/>
        <v>0</v>
      </c>
      <c r="BF31" s="245">
        <f>SUM(BF26:BF30)</f>
        <v>0</v>
      </c>
      <c r="BG31" s="245">
        <f>SUM(BG26:BG30)</f>
        <v>0</v>
      </c>
      <c r="BH31" s="245">
        <f>SUM(BH26:BH30)</f>
        <v>0</v>
      </c>
    </row>
    <row r="32" spans="2:60" ht="15.75" x14ac:dyDescent="0.2">
      <c r="B32" s="195"/>
      <c r="C32" s="32"/>
      <c r="D32" s="375" t="s">
        <v>508</v>
      </c>
      <c r="E32" s="243">
        <f>SUM(F32:BH32)</f>
        <v>-2.9103830456733704E-10</v>
      </c>
      <c r="F32" s="245">
        <f>F16+F23-F31</f>
        <v>0</v>
      </c>
      <c r="G32" s="245">
        <f>G16+G23-G31</f>
        <v>13017825.595835879</v>
      </c>
      <c r="H32" s="245">
        <f>H16+H23-H31</f>
        <v>308721.20648781909</v>
      </c>
      <c r="I32" s="245">
        <f t="shared" ref="I32:BH32" si="10">I16+I23-I31</f>
        <v>118564.74078095739</v>
      </c>
      <c r="J32" s="245">
        <f t="shared" si="10"/>
        <v>227267.2834493019</v>
      </c>
      <c r="K32" s="245">
        <f t="shared" si="10"/>
        <v>235614.52027108555</v>
      </c>
      <c r="L32" s="245">
        <f t="shared" si="10"/>
        <v>78760.119391327054</v>
      </c>
      <c r="M32" s="245">
        <f t="shared" si="10"/>
        <v>-53517.261605640429</v>
      </c>
      <c r="N32" s="245">
        <f t="shared" si="10"/>
        <v>-378079.71859021171</v>
      </c>
      <c r="O32" s="245">
        <f t="shared" si="10"/>
        <v>-228467.33155446776</v>
      </c>
      <c r="P32" s="245">
        <f t="shared" si="10"/>
        <v>-541665.09495945461</v>
      </c>
      <c r="Q32" s="245">
        <f t="shared" si="10"/>
        <v>-597985.29562340747</v>
      </c>
      <c r="R32" s="245">
        <f t="shared" si="10"/>
        <v>-17447.126659743953</v>
      </c>
      <c r="S32" s="245">
        <f t="shared" si="10"/>
        <v>-519554.87907138281</v>
      </c>
      <c r="T32" s="245">
        <f t="shared" si="10"/>
        <v>-622819.96096084686</v>
      </c>
      <c r="U32" s="245">
        <f t="shared" si="10"/>
        <v>-749340.80635459372</v>
      </c>
      <c r="V32" s="245">
        <f t="shared" si="10"/>
        <v>-972128.26544343564</v>
      </c>
      <c r="W32" s="245">
        <f>W16+W23-W31</f>
        <v>-985136.62007666624</v>
      </c>
      <c r="X32" s="245">
        <f>X16+X23-X31</f>
        <v>-1252032.1815163302</v>
      </c>
      <c r="Y32" s="245">
        <f t="shared" si="10"/>
        <v>-1332491.8605229366</v>
      </c>
      <c r="Z32" s="245">
        <f t="shared" si="10"/>
        <v>-1623535.6320183184</v>
      </c>
      <c r="AA32" s="245">
        <f t="shared" si="10"/>
        <v>-1181970.7778546494</v>
      </c>
      <c r="AB32" s="245">
        <f t="shared" si="10"/>
        <v>-1523783.6203689815</v>
      </c>
      <c r="AC32" s="245">
        <f t="shared" si="10"/>
        <v>-1406797.0330353065</v>
      </c>
      <c r="AD32" s="245">
        <f t="shared" si="10"/>
        <v>0</v>
      </c>
      <c r="AE32" s="245">
        <f t="shared" si="10"/>
        <v>-5.2386894822120667E-10</v>
      </c>
      <c r="AF32" s="245">
        <f t="shared" si="10"/>
        <v>2.3283064365386963E-10</v>
      </c>
      <c r="AG32" s="245">
        <f t="shared" si="10"/>
        <v>0</v>
      </c>
      <c r="AH32" s="245">
        <f t="shared" si="10"/>
        <v>0</v>
      </c>
      <c r="AI32" s="245">
        <f t="shared" si="10"/>
        <v>0</v>
      </c>
      <c r="AJ32" s="245">
        <f t="shared" si="10"/>
        <v>0</v>
      </c>
      <c r="AK32" s="245">
        <f t="shared" si="10"/>
        <v>0</v>
      </c>
      <c r="AL32" s="245">
        <f t="shared" si="10"/>
        <v>0</v>
      </c>
      <c r="AM32" s="245">
        <f t="shared" si="10"/>
        <v>0</v>
      </c>
      <c r="AN32" s="245">
        <f t="shared" si="10"/>
        <v>0</v>
      </c>
      <c r="AO32" s="245">
        <f t="shared" si="10"/>
        <v>0</v>
      </c>
      <c r="AP32" s="245">
        <f t="shared" si="10"/>
        <v>0</v>
      </c>
      <c r="AQ32" s="245">
        <f t="shared" si="10"/>
        <v>0</v>
      </c>
      <c r="AR32" s="245">
        <f t="shared" si="10"/>
        <v>0</v>
      </c>
      <c r="AS32" s="245">
        <f t="shared" si="10"/>
        <v>0</v>
      </c>
      <c r="AT32" s="245">
        <f t="shared" si="10"/>
        <v>0</v>
      </c>
      <c r="AU32" s="245">
        <f t="shared" si="10"/>
        <v>0</v>
      </c>
      <c r="AV32" s="245">
        <f t="shared" si="10"/>
        <v>0</v>
      </c>
      <c r="AW32" s="245">
        <f t="shared" si="10"/>
        <v>0</v>
      </c>
      <c r="AX32" s="245">
        <f t="shared" si="10"/>
        <v>0</v>
      </c>
      <c r="AY32" s="245">
        <f t="shared" si="10"/>
        <v>0</v>
      </c>
      <c r="AZ32" s="245">
        <f t="shared" si="10"/>
        <v>0</v>
      </c>
      <c r="BA32" s="245">
        <f t="shared" si="10"/>
        <v>0</v>
      </c>
      <c r="BB32" s="245">
        <f t="shared" si="10"/>
        <v>0</v>
      </c>
      <c r="BC32" s="245">
        <f t="shared" si="10"/>
        <v>0</v>
      </c>
      <c r="BD32" s="245">
        <f t="shared" si="10"/>
        <v>0</v>
      </c>
      <c r="BE32" s="245">
        <f>BE16+BE23-BE31</f>
        <v>0</v>
      </c>
      <c r="BF32" s="245">
        <f t="shared" si="10"/>
        <v>0</v>
      </c>
      <c r="BG32" s="245">
        <f t="shared" si="10"/>
        <v>0</v>
      </c>
      <c r="BH32" s="245">
        <f t="shared" si="10"/>
        <v>0</v>
      </c>
    </row>
    <row r="33" spans="2:60" ht="14.25" customHeight="1" x14ac:dyDescent="0.2">
      <c r="B33" s="376"/>
      <c r="C33" s="371" t="s">
        <v>495</v>
      </c>
      <c r="D33" s="362" t="s">
        <v>496</v>
      </c>
      <c r="E33" s="372"/>
      <c r="F33" s="372"/>
      <c r="G33" s="372">
        <f>F24+F33-F31</f>
        <v>0</v>
      </c>
      <c r="H33" s="372">
        <f>G24+G33-G31</f>
        <v>13017825.595835879</v>
      </c>
      <c r="I33" s="372">
        <f>H24+H33-H31</f>
        <v>13326546.802323699</v>
      </c>
      <c r="J33" s="372">
        <f t="shared" ref="J33:BH33" si="11">I24+I33-I31</f>
        <v>13445111.543104656</v>
      </c>
      <c r="K33" s="372">
        <f t="shared" si="11"/>
        <v>13672378.826553959</v>
      </c>
      <c r="L33" s="372">
        <f t="shared" si="11"/>
        <v>13907993.346825045</v>
      </c>
      <c r="M33" s="372">
        <f t="shared" si="11"/>
        <v>13986753.466216372</v>
      </c>
      <c r="N33" s="372">
        <f t="shared" si="11"/>
        <v>13933236.204610733</v>
      </c>
      <c r="O33" s="372">
        <f t="shared" si="11"/>
        <v>13555156.486020522</v>
      </c>
      <c r="P33" s="372">
        <f t="shared" si="11"/>
        <v>13326689.154466055</v>
      </c>
      <c r="Q33" s="372">
        <f t="shared" si="11"/>
        <v>12785024.059506601</v>
      </c>
      <c r="R33" s="372">
        <f t="shared" si="11"/>
        <v>12187038.763883192</v>
      </c>
      <c r="S33" s="372">
        <f t="shared" si="11"/>
        <v>12169591.637223449</v>
      </c>
      <c r="T33" s="372">
        <f t="shared" si="11"/>
        <v>11650036.758152066</v>
      </c>
      <c r="U33" s="372">
        <f t="shared" si="11"/>
        <v>11027216.797191219</v>
      </c>
      <c r="V33" s="372">
        <f t="shared" si="11"/>
        <v>10277875.990836626</v>
      </c>
      <c r="W33" s="372">
        <f>V24+V33-V31</f>
        <v>9305747.725393191</v>
      </c>
      <c r="X33" s="372">
        <f t="shared" si="11"/>
        <v>8320611.1053165253</v>
      </c>
      <c r="Y33" s="372">
        <f t="shared" si="11"/>
        <v>7068578.9238001956</v>
      </c>
      <c r="Z33" s="372">
        <f t="shared" si="11"/>
        <v>5736087.0632772595</v>
      </c>
      <c r="AA33" s="372">
        <f t="shared" si="11"/>
        <v>4112551.4312589406</v>
      </c>
      <c r="AB33" s="372">
        <f t="shared" si="11"/>
        <v>2930580.6534042917</v>
      </c>
      <c r="AC33" s="372">
        <f t="shared" si="11"/>
        <v>1406797.0330353105</v>
      </c>
      <c r="AD33" s="372">
        <f t="shared" si="11"/>
        <v>3.9581209421157837E-9</v>
      </c>
      <c r="AE33" s="372">
        <f t="shared" si="11"/>
        <v>3.9435690268874168E-9</v>
      </c>
      <c r="AF33" s="372">
        <f t="shared" si="11"/>
        <v>3.4197000786662102E-9</v>
      </c>
      <c r="AG33" s="372">
        <f t="shared" si="11"/>
        <v>3.6670826375484467E-9</v>
      </c>
      <c r="AH33" s="372">
        <f t="shared" si="11"/>
        <v>3.434251993894577E-9</v>
      </c>
      <c r="AI33" s="372">
        <f t="shared" si="11"/>
        <v>3.3178366720676422E-9</v>
      </c>
      <c r="AJ33" s="372">
        <f t="shared" si="11"/>
        <v>3.2014213502407074E-9</v>
      </c>
      <c r="AK33" s="372">
        <f t="shared" si="11"/>
        <v>3.14321368932724E-9</v>
      </c>
      <c r="AL33" s="372">
        <f t="shared" si="11"/>
        <v>3.14321368932724E-9</v>
      </c>
      <c r="AM33" s="372">
        <f t="shared" si="11"/>
        <v>3.14321368932724E-9</v>
      </c>
      <c r="AN33" s="372">
        <f t="shared" si="11"/>
        <v>3.14321368932724E-9</v>
      </c>
      <c r="AO33" s="372">
        <f t="shared" si="11"/>
        <v>3.14321368932724E-9</v>
      </c>
      <c r="AP33" s="372">
        <f t="shared" si="11"/>
        <v>3.14321368932724E-9</v>
      </c>
      <c r="AQ33" s="372">
        <f t="shared" si="11"/>
        <v>3.14321368932724E-9</v>
      </c>
      <c r="AR33" s="372">
        <f t="shared" si="11"/>
        <v>3.14321368932724E-9</v>
      </c>
      <c r="AS33" s="372">
        <f t="shared" si="11"/>
        <v>3.14321368932724E-9</v>
      </c>
      <c r="AT33" s="372">
        <f t="shared" si="11"/>
        <v>3.14321368932724E-9</v>
      </c>
      <c r="AU33" s="372">
        <f t="shared" si="11"/>
        <v>3.14321368932724E-9</v>
      </c>
      <c r="AV33" s="372">
        <f t="shared" si="11"/>
        <v>3.14321368932724E-9</v>
      </c>
      <c r="AW33" s="372">
        <f t="shared" si="11"/>
        <v>3.14321368932724E-9</v>
      </c>
      <c r="AX33" s="372">
        <f t="shared" si="11"/>
        <v>3.14321368932724E-9</v>
      </c>
      <c r="AY33" s="372">
        <f t="shared" si="11"/>
        <v>3.14321368932724E-9</v>
      </c>
      <c r="AZ33" s="372">
        <f t="shared" si="11"/>
        <v>3.14321368932724E-9</v>
      </c>
      <c r="BA33" s="372">
        <f t="shared" si="11"/>
        <v>3.14321368932724E-9</v>
      </c>
      <c r="BB33" s="372">
        <f t="shared" si="11"/>
        <v>3.14321368932724E-9</v>
      </c>
      <c r="BC33" s="372">
        <f t="shared" si="11"/>
        <v>3.14321368932724E-9</v>
      </c>
      <c r="BD33" s="372">
        <f t="shared" si="11"/>
        <v>3.14321368932724E-9</v>
      </c>
      <c r="BE33" s="372">
        <f t="shared" si="11"/>
        <v>3.14321368932724E-9</v>
      </c>
      <c r="BF33" s="372">
        <f t="shared" si="11"/>
        <v>3.14321368932724E-9</v>
      </c>
      <c r="BG33" s="372">
        <f t="shared" si="11"/>
        <v>3.14321368932724E-9</v>
      </c>
      <c r="BH33" s="372">
        <f t="shared" si="11"/>
        <v>3.14321368932724E-9</v>
      </c>
    </row>
    <row r="34" spans="2:60" ht="29.25" customHeight="1" x14ac:dyDescent="0.2"/>
    <row r="35" spans="2:60" ht="15.75" x14ac:dyDescent="0.25">
      <c r="B35" s="134" t="s">
        <v>193</v>
      </c>
      <c r="C35" s="132"/>
    </row>
    <row r="36" spans="2:60" x14ac:dyDescent="0.2">
      <c r="B36" s="200"/>
      <c r="C36" s="201"/>
    </row>
    <row r="37" spans="2:60" x14ac:dyDescent="0.2">
      <c r="B37" s="202" t="s">
        <v>123</v>
      </c>
      <c r="C37" s="203">
        <v>35322</v>
      </c>
    </row>
    <row r="38" spans="2:60" x14ac:dyDescent="0.2">
      <c r="B38" s="202" t="s">
        <v>145</v>
      </c>
      <c r="C38" s="407">
        <f>E11</f>
        <v>2178560.8886691709</v>
      </c>
    </row>
  </sheetData>
  <mergeCells count="1">
    <mergeCell ref="F7:BH7"/>
  </mergeCells>
  <pageMargins left="0.23622047244094491" right="0.23622047244094491" top="0.74803149606299213" bottom="0.74803149606299213" header="0.31496062992125984" footer="0.31496062992125984"/>
  <pageSetup paperSize="9" scale="22" orientation="landscape" r:id="rId1"/>
  <headerFooter alignWithMargins="0">
    <oddFooter>&amp;A&amp;RPage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pageSetUpPr fitToPage="1"/>
  </sheetPr>
  <dimension ref="B1:E34"/>
  <sheetViews>
    <sheetView zoomScaleNormal="100" workbookViewId="0"/>
  </sheetViews>
  <sheetFormatPr defaultColWidth="9" defaultRowHeight="12.75" x14ac:dyDescent="0.2"/>
  <cols>
    <col min="1" max="1" width="12" style="24" customWidth="1"/>
    <col min="2" max="2" width="20.75" style="24" customWidth="1"/>
    <col min="3" max="3" width="42.125" style="24" customWidth="1"/>
    <col min="4" max="5" width="20.5" style="24" customWidth="1"/>
    <col min="6" max="6" width="9.25" style="24" customWidth="1"/>
    <col min="7" max="7" width="25" style="24" customWidth="1"/>
    <col min="8" max="16384" width="9" style="24"/>
  </cols>
  <sheetData>
    <row r="1" spans="2:5" ht="20.25" x14ac:dyDescent="0.3">
      <c r="B1" s="489" t="s">
        <v>176</v>
      </c>
      <c r="C1" s="489"/>
      <c r="D1" s="12"/>
      <c r="E1" s="12"/>
    </row>
    <row r="2" spans="2:5" ht="20.25" x14ac:dyDescent="0.3">
      <c r="B2" s="39" t="str">
        <f>Tradingname</f>
        <v>Southern Cross Pipelines Australia Pty Limited</v>
      </c>
      <c r="C2" s="40"/>
      <c r="D2" s="25"/>
      <c r="E2" s="25"/>
    </row>
    <row r="3" spans="2:5" ht="15.75" customHeight="1" x14ac:dyDescent="0.45">
      <c r="B3" s="41" t="s">
        <v>157</v>
      </c>
      <c r="C3" s="42">
        <f>Yearending</f>
        <v>46203</v>
      </c>
      <c r="E3" s="36"/>
    </row>
    <row r="4" spans="2:5" ht="20.25" x14ac:dyDescent="0.3">
      <c r="B4" s="11"/>
    </row>
    <row r="5" spans="2:5" ht="15.75" x14ac:dyDescent="0.25">
      <c r="B5" s="28" t="s">
        <v>196</v>
      </c>
      <c r="C5" s="26"/>
      <c r="D5" s="26"/>
      <c r="E5" s="26"/>
    </row>
    <row r="6" spans="2:5" ht="15.75" x14ac:dyDescent="0.25">
      <c r="B6" s="28"/>
      <c r="C6" s="26"/>
      <c r="D6" s="26"/>
      <c r="E6" s="26"/>
    </row>
    <row r="7" spans="2:5" ht="25.5" x14ac:dyDescent="0.2">
      <c r="B7" s="167" t="s">
        <v>194</v>
      </c>
      <c r="C7" s="167" t="s">
        <v>149</v>
      </c>
      <c r="D7" s="167" t="s">
        <v>150</v>
      </c>
      <c r="E7" s="167" t="s">
        <v>183</v>
      </c>
    </row>
    <row r="8" spans="2:5" x14ac:dyDescent="0.2">
      <c r="B8" s="225"/>
      <c r="C8" s="225"/>
      <c r="D8" s="226"/>
      <c r="E8" s="275"/>
    </row>
    <row r="9" spans="2:5" x14ac:dyDescent="0.2">
      <c r="B9" s="225"/>
      <c r="C9" s="225"/>
      <c r="D9" s="226"/>
      <c r="E9" s="275"/>
    </row>
    <row r="10" spans="2:5" x14ac:dyDescent="0.2">
      <c r="B10" s="225"/>
      <c r="C10" s="225"/>
      <c r="D10" s="226"/>
      <c r="E10" s="275"/>
    </row>
    <row r="11" spans="2:5" x14ac:dyDescent="0.2">
      <c r="B11" s="225"/>
      <c r="C11" s="225"/>
      <c r="D11" s="226"/>
      <c r="E11" s="275"/>
    </row>
    <row r="12" spans="2:5" x14ac:dyDescent="0.2">
      <c r="B12" s="225"/>
      <c r="C12" s="225"/>
      <c r="D12" s="226"/>
      <c r="E12" s="275"/>
    </row>
    <row r="13" spans="2:5" x14ac:dyDescent="0.2">
      <c r="B13" s="225"/>
      <c r="C13" s="225"/>
      <c r="D13" s="226"/>
      <c r="E13" s="275"/>
    </row>
    <row r="14" spans="2:5" x14ac:dyDescent="0.2">
      <c r="B14" s="225"/>
      <c r="C14" s="225"/>
      <c r="D14" s="226"/>
      <c r="E14" s="275"/>
    </row>
    <row r="15" spans="2:5" x14ac:dyDescent="0.2">
      <c r="B15" s="225"/>
      <c r="C15" s="225"/>
      <c r="D15" s="226"/>
      <c r="E15" s="275"/>
    </row>
    <row r="16" spans="2:5" x14ac:dyDescent="0.2">
      <c r="B16" s="225"/>
      <c r="C16" s="225"/>
      <c r="D16" s="226"/>
      <c r="E16" s="275"/>
    </row>
    <row r="17" spans="2:5" x14ac:dyDescent="0.2">
      <c r="B17" s="225"/>
      <c r="C17" s="225"/>
      <c r="D17" s="226"/>
      <c r="E17" s="275"/>
    </row>
    <row r="18" spans="2:5" x14ac:dyDescent="0.2">
      <c r="B18" s="225"/>
      <c r="C18" s="225"/>
      <c r="D18" s="226"/>
      <c r="E18" s="275"/>
    </row>
    <row r="19" spans="2:5" x14ac:dyDescent="0.2">
      <c r="B19" s="225"/>
      <c r="C19" s="225"/>
      <c r="D19" s="226"/>
      <c r="E19" s="275"/>
    </row>
    <row r="20" spans="2:5" x14ac:dyDescent="0.2">
      <c r="B20" s="225"/>
      <c r="C20" s="225"/>
      <c r="D20" s="226"/>
      <c r="E20" s="275"/>
    </row>
    <row r="21" spans="2:5" x14ac:dyDescent="0.2">
      <c r="B21" s="225"/>
      <c r="C21" s="225"/>
      <c r="D21" s="226"/>
      <c r="E21" s="275"/>
    </row>
    <row r="22" spans="2:5" x14ac:dyDescent="0.2">
      <c r="B22" s="225"/>
      <c r="C22" s="225"/>
      <c r="D22" s="226"/>
      <c r="E22" s="275"/>
    </row>
    <row r="23" spans="2:5" x14ac:dyDescent="0.2">
      <c r="B23" s="225"/>
      <c r="C23" s="225"/>
      <c r="D23" s="226"/>
      <c r="E23" s="275"/>
    </row>
    <row r="24" spans="2:5" x14ac:dyDescent="0.2">
      <c r="B24" s="225"/>
      <c r="C24" s="225"/>
      <c r="D24" s="226"/>
      <c r="E24" s="275"/>
    </row>
    <row r="25" spans="2:5" x14ac:dyDescent="0.2">
      <c r="B25" s="225"/>
      <c r="C25" s="225"/>
      <c r="D25" s="226"/>
      <c r="E25" s="275"/>
    </row>
    <row r="26" spans="2:5" x14ac:dyDescent="0.2">
      <c r="B26" s="225"/>
      <c r="C26" s="225"/>
      <c r="D26" s="226"/>
      <c r="E26" s="275"/>
    </row>
    <row r="27" spans="2:5" x14ac:dyDescent="0.2">
      <c r="B27" s="225"/>
      <c r="C27" s="225"/>
      <c r="D27" s="226"/>
      <c r="E27" s="275"/>
    </row>
    <row r="28" spans="2:5" x14ac:dyDescent="0.2">
      <c r="B28" s="225"/>
      <c r="C28" s="225"/>
      <c r="D28" s="226"/>
      <c r="E28" s="275"/>
    </row>
    <row r="29" spans="2:5" x14ac:dyDescent="0.2">
      <c r="B29" s="225"/>
      <c r="C29" s="225"/>
      <c r="D29" s="226"/>
      <c r="E29" s="275"/>
    </row>
    <row r="30" spans="2:5" x14ac:dyDescent="0.2">
      <c r="B30" s="225"/>
      <c r="C30" s="225"/>
      <c r="D30" s="226"/>
      <c r="E30" s="275"/>
    </row>
    <row r="31" spans="2:5" x14ac:dyDescent="0.2">
      <c r="B31" s="225"/>
      <c r="C31" s="225"/>
      <c r="D31" s="226"/>
      <c r="E31" s="275"/>
    </row>
    <row r="32" spans="2:5" x14ac:dyDescent="0.2">
      <c r="B32" s="225"/>
      <c r="C32" s="225"/>
      <c r="D32" s="226"/>
      <c r="E32" s="275"/>
    </row>
    <row r="33" spans="2:5" x14ac:dyDescent="0.2">
      <c r="B33" s="225"/>
      <c r="C33" s="225"/>
      <c r="D33" s="226"/>
      <c r="E33" s="275"/>
    </row>
    <row r="34" spans="2:5" x14ac:dyDescent="0.2">
      <c r="B34" s="225"/>
      <c r="C34" s="225"/>
      <c r="D34" s="226"/>
      <c r="E34" s="275"/>
    </row>
  </sheetData>
  <mergeCells count="1">
    <mergeCell ref="B1:C1"/>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tint="0.79998168889431442"/>
  </sheetPr>
  <dimension ref="A1"/>
  <sheetViews>
    <sheetView showGridLines="0" zoomScaleNormal="100" workbookViewId="0"/>
  </sheetViews>
  <sheetFormatPr defaultRowHeight="14.25" x14ac:dyDescent="0.2"/>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pageSetUpPr fitToPage="1"/>
  </sheetPr>
  <dimension ref="B1:BJ111"/>
  <sheetViews>
    <sheetView zoomScaleNormal="100" workbookViewId="0"/>
  </sheetViews>
  <sheetFormatPr defaultColWidth="9" defaultRowHeight="12.75" x14ac:dyDescent="0.2"/>
  <cols>
    <col min="1" max="1" width="11.625" style="13" customWidth="1"/>
    <col min="2" max="2" width="28.625" style="13" customWidth="1"/>
    <col min="3" max="3" width="33.125" style="13" customWidth="1"/>
    <col min="4" max="4" width="20.125" style="13" customWidth="1"/>
    <col min="5" max="5" width="24.625" style="132" customWidth="1"/>
    <col min="6" max="16384" width="9" style="13"/>
  </cols>
  <sheetData>
    <row r="1" spans="2:62" ht="20.25" x14ac:dyDescent="0.3">
      <c r="B1" s="491" t="s">
        <v>177</v>
      </c>
      <c r="C1" s="491"/>
      <c r="D1" s="502"/>
    </row>
    <row r="2" spans="2:62" ht="15" x14ac:dyDescent="0.25">
      <c r="B2" s="219" t="str">
        <f>Tradingname</f>
        <v>Southern Cross Pipelines Australia Pty Limited</v>
      </c>
      <c r="C2" s="220"/>
    </row>
    <row r="3" spans="2:62" ht="15" x14ac:dyDescent="0.25">
      <c r="B3" s="221" t="s">
        <v>481</v>
      </c>
      <c r="C3" s="222">
        <f>Yearending</f>
        <v>46203</v>
      </c>
    </row>
    <row r="5" spans="2:62" ht="15.75" x14ac:dyDescent="0.2">
      <c r="B5" s="482" t="s">
        <v>179</v>
      </c>
      <c r="C5" s="482"/>
      <c r="D5" s="482"/>
      <c r="E5" s="253"/>
    </row>
    <row r="7" spans="2:62" s="207" customFormat="1" ht="13.35" customHeight="1" x14ac:dyDescent="0.2">
      <c r="B7" s="506" t="s">
        <v>358</v>
      </c>
      <c r="C7" s="509" t="s">
        <v>30</v>
      </c>
      <c r="D7" s="258"/>
      <c r="E7" s="506" t="s">
        <v>359</v>
      </c>
      <c r="F7" s="517" t="s">
        <v>89</v>
      </c>
      <c r="G7" s="518"/>
      <c r="H7" s="518"/>
      <c r="I7" s="518"/>
      <c r="J7" s="518"/>
      <c r="K7" s="519"/>
      <c r="L7" s="523" t="s">
        <v>90</v>
      </c>
      <c r="M7" s="524"/>
      <c r="N7" s="524"/>
      <c r="O7" s="524"/>
      <c r="P7" s="524"/>
      <c r="Q7" s="524"/>
      <c r="R7" s="525"/>
      <c r="S7" s="503" t="s">
        <v>91</v>
      </c>
      <c r="T7" s="504"/>
      <c r="U7" s="504"/>
      <c r="V7" s="504"/>
      <c r="W7" s="504"/>
      <c r="X7" s="504"/>
      <c r="Y7" s="504"/>
      <c r="Z7" s="504"/>
      <c r="AA7" s="504"/>
      <c r="AB7" s="504"/>
      <c r="AC7" s="504"/>
      <c r="AD7" s="504"/>
      <c r="AE7" s="504"/>
      <c r="AF7" s="504"/>
      <c r="AG7" s="504"/>
      <c r="AH7" s="504"/>
      <c r="AI7" s="504"/>
      <c r="AJ7" s="504"/>
      <c r="AK7" s="505"/>
      <c r="AL7" s="531" t="s">
        <v>92</v>
      </c>
      <c r="AM7" s="532"/>
      <c r="AN7" s="532"/>
      <c r="AO7" s="532"/>
      <c r="AP7" s="532"/>
      <c r="AQ7" s="532"/>
      <c r="AR7" s="532"/>
      <c r="AS7" s="532"/>
      <c r="AT7" s="532"/>
      <c r="AU7" s="532"/>
      <c r="AV7" s="532"/>
      <c r="AW7" s="532"/>
      <c r="AX7" s="532"/>
      <c r="AY7" s="532"/>
      <c r="AZ7" s="532"/>
      <c r="BA7" s="532"/>
      <c r="BB7" s="532"/>
      <c r="BC7" s="532"/>
      <c r="BD7" s="532"/>
      <c r="BE7" s="532"/>
      <c r="BF7" s="532"/>
      <c r="BG7" s="532"/>
      <c r="BH7" s="532"/>
      <c r="BI7" s="532"/>
      <c r="BJ7" s="533"/>
    </row>
    <row r="8" spans="2:62" s="132" customFormat="1" ht="26.25" customHeight="1" x14ac:dyDescent="0.2">
      <c r="B8" s="507"/>
      <c r="C8" s="510"/>
      <c r="D8" s="259"/>
      <c r="E8" s="507"/>
      <c r="F8" s="520"/>
      <c r="G8" s="521"/>
      <c r="H8" s="521"/>
      <c r="I8" s="521"/>
      <c r="J8" s="521"/>
      <c r="K8" s="522"/>
      <c r="L8" s="526"/>
      <c r="M8" s="527"/>
      <c r="N8" s="527"/>
      <c r="O8" s="527"/>
      <c r="P8" s="527"/>
      <c r="Q8" s="527"/>
      <c r="R8" s="527"/>
      <c r="S8" s="256"/>
      <c r="T8" s="504" t="s">
        <v>93</v>
      </c>
      <c r="U8" s="504"/>
      <c r="V8" s="504"/>
      <c r="W8" s="504"/>
      <c r="X8" s="504"/>
      <c r="Y8" s="505"/>
      <c r="Z8" s="513" t="s">
        <v>94</v>
      </c>
      <c r="AA8" s="513"/>
      <c r="AB8" s="513"/>
      <c r="AC8" s="513"/>
      <c r="AD8" s="513"/>
      <c r="AE8" s="514"/>
      <c r="AF8" s="512" t="s">
        <v>95</v>
      </c>
      <c r="AG8" s="513"/>
      <c r="AH8" s="513"/>
      <c r="AI8" s="513"/>
      <c r="AJ8" s="513"/>
      <c r="AK8" s="514"/>
      <c r="AL8" s="261"/>
      <c r="AM8" s="534" t="s">
        <v>96</v>
      </c>
      <c r="AN8" s="535"/>
      <c r="AO8" s="535"/>
      <c r="AP8" s="535"/>
      <c r="AQ8" s="535"/>
      <c r="AR8" s="536"/>
      <c r="AS8" s="534" t="s">
        <v>97</v>
      </c>
      <c r="AT8" s="535"/>
      <c r="AU8" s="535"/>
      <c r="AV8" s="535"/>
      <c r="AW8" s="535"/>
      <c r="AX8" s="536"/>
      <c r="AY8" s="534" t="s">
        <v>98</v>
      </c>
      <c r="AZ8" s="535"/>
      <c r="BA8" s="535"/>
      <c r="BB8" s="535"/>
      <c r="BC8" s="535"/>
      <c r="BD8" s="536"/>
      <c r="BE8" s="534" t="s">
        <v>99</v>
      </c>
      <c r="BF8" s="535"/>
      <c r="BG8" s="535"/>
      <c r="BH8" s="535"/>
      <c r="BI8" s="535"/>
      <c r="BJ8" s="536"/>
    </row>
    <row r="9" spans="2:62" s="132" customFormat="1" ht="48" x14ac:dyDescent="0.2">
      <c r="B9" s="507"/>
      <c r="C9" s="510"/>
      <c r="D9" s="259" t="s">
        <v>20</v>
      </c>
      <c r="E9" s="507"/>
      <c r="F9" s="516" t="s">
        <v>100</v>
      </c>
      <c r="G9" s="516"/>
      <c r="H9" s="516"/>
      <c r="I9" s="515" t="s">
        <v>101</v>
      </c>
      <c r="J9" s="515"/>
      <c r="K9" s="515"/>
      <c r="L9" s="257" t="s">
        <v>102</v>
      </c>
      <c r="M9" s="516" t="s">
        <v>84</v>
      </c>
      <c r="N9" s="516"/>
      <c r="O9" s="516"/>
      <c r="P9" s="515" t="s">
        <v>85</v>
      </c>
      <c r="Q9" s="515"/>
      <c r="R9" s="515"/>
      <c r="S9" s="257" t="s">
        <v>103</v>
      </c>
      <c r="T9" s="516" t="s">
        <v>84</v>
      </c>
      <c r="U9" s="516"/>
      <c r="V9" s="516"/>
      <c r="W9" s="515" t="s">
        <v>85</v>
      </c>
      <c r="X9" s="515"/>
      <c r="Y9" s="515"/>
      <c r="Z9" s="516" t="s">
        <v>84</v>
      </c>
      <c r="AA9" s="516"/>
      <c r="AB9" s="516"/>
      <c r="AC9" s="515" t="s">
        <v>85</v>
      </c>
      <c r="AD9" s="515"/>
      <c r="AE9" s="515"/>
      <c r="AF9" s="516" t="s">
        <v>84</v>
      </c>
      <c r="AG9" s="516"/>
      <c r="AH9" s="516"/>
      <c r="AI9" s="515" t="s">
        <v>85</v>
      </c>
      <c r="AJ9" s="515"/>
      <c r="AK9" s="515"/>
      <c r="AL9" s="257" t="s">
        <v>104</v>
      </c>
      <c r="AM9" s="516" t="s">
        <v>84</v>
      </c>
      <c r="AN9" s="516"/>
      <c r="AO9" s="516"/>
      <c r="AP9" s="515" t="s">
        <v>85</v>
      </c>
      <c r="AQ9" s="515"/>
      <c r="AR9" s="515"/>
      <c r="AS9" s="516" t="s">
        <v>84</v>
      </c>
      <c r="AT9" s="516"/>
      <c r="AU9" s="516"/>
      <c r="AV9" s="515" t="s">
        <v>85</v>
      </c>
      <c r="AW9" s="515"/>
      <c r="AX9" s="515"/>
      <c r="AY9" s="516" t="s">
        <v>84</v>
      </c>
      <c r="AZ9" s="516"/>
      <c r="BA9" s="516"/>
      <c r="BB9" s="515" t="s">
        <v>85</v>
      </c>
      <c r="BC9" s="515"/>
      <c r="BD9" s="515"/>
      <c r="BE9" s="516" t="s">
        <v>84</v>
      </c>
      <c r="BF9" s="516"/>
      <c r="BG9" s="516"/>
      <c r="BH9" s="515" t="s">
        <v>85</v>
      </c>
      <c r="BI9" s="515"/>
      <c r="BJ9" s="515"/>
    </row>
    <row r="10" spans="2:62" s="132" customFormat="1" ht="32.25" customHeight="1" x14ac:dyDescent="0.2">
      <c r="B10" s="508"/>
      <c r="C10" s="511"/>
      <c r="D10" s="260" t="s">
        <v>152</v>
      </c>
      <c r="E10" s="508"/>
      <c r="F10" s="328" t="s">
        <v>360</v>
      </c>
      <c r="G10" s="328" t="s">
        <v>361</v>
      </c>
      <c r="H10" s="328" t="s">
        <v>362</v>
      </c>
      <c r="I10" s="328" t="s">
        <v>360</v>
      </c>
      <c r="J10" s="328" t="s">
        <v>363</v>
      </c>
      <c r="K10" s="328" t="s">
        <v>362</v>
      </c>
      <c r="L10" s="329" t="s">
        <v>364</v>
      </c>
      <c r="M10" s="330" t="s">
        <v>365</v>
      </c>
      <c r="N10" s="330" t="s">
        <v>361</v>
      </c>
      <c r="O10" s="330" t="s">
        <v>362</v>
      </c>
      <c r="P10" s="330" t="s">
        <v>365</v>
      </c>
      <c r="Q10" s="330" t="s">
        <v>363</v>
      </c>
      <c r="R10" s="330" t="s">
        <v>362</v>
      </c>
      <c r="S10" s="331" t="s">
        <v>152</v>
      </c>
      <c r="T10" s="331" t="s">
        <v>365</v>
      </c>
      <c r="U10" s="331" t="s">
        <v>361</v>
      </c>
      <c r="V10" s="331" t="s">
        <v>362</v>
      </c>
      <c r="W10" s="331" t="s">
        <v>365</v>
      </c>
      <c r="X10" s="331" t="s">
        <v>153</v>
      </c>
      <c r="Y10" s="331" t="s">
        <v>362</v>
      </c>
      <c r="Z10" s="331" t="s">
        <v>360</v>
      </c>
      <c r="AA10" s="331" t="s">
        <v>361</v>
      </c>
      <c r="AB10" s="331" t="s">
        <v>362</v>
      </c>
      <c r="AC10" s="331" t="s">
        <v>360</v>
      </c>
      <c r="AD10" s="331" t="s">
        <v>153</v>
      </c>
      <c r="AE10" s="331" t="s">
        <v>362</v>
      </c>
      <c r="AF10" s="331" t="s">
        <v>365</v>
      </c>
      <c r="AG10" s="331" t="s">
        <v>361</v>
      </c>
      <c r="AH10" s="331" t="s">
        <v>362</v>
      </c>
      <c r="AI10" s="331" t="s">
        <v>365</v>
      </c>
      <c r="AJ10" s="331" t="s">
        <v>153</v>
      </c>
      <c r="AK10" s="331" t="s">
        <v>362</v>
      </c>
      <c r="AL10" s="332" t="s">
        <v>152</v>
      </c>
      <c r="AM10" s="332" t="s">
        <v>360</v>
      </c>
      <c r="AN10" s="332" t="s">
        <v>361</v>
      </c>
      <c r="AO10" s="332" t="s">
        <v>362</v>
      </c>
      <c r="AP10" s="332" t="s">
        <v>360</v>
      </c>
      <c r="AQ10" s="332" t="s">
        <v>363</v>
      </c>
      <c r="AR10" s="332" t="s">
        <v>362</v>
      </c>
      <c r="AS10" s="332" t="s">
        <v>365</v>
      </c>
      <c r="AT10" s="332" t="s">
        <v>361</v>
      </c>
      <c r="AU10" s="332" t="s">
        <v>362</v>
      </c>
      <c r="AV10" s="332" t="s">
        <v>365</v>
      </c>
      <c r="AW10" s="332" t="s">
        <v>363</v>
      </c>
      <c r="AX10" s="332" t="s">
        <v>362</v>
      </c>
      <c r="AY10" s="332" t="s">
        <v>365</v>
      </c>
      <c r="AZ10" s="332" t="s">
        <v>361</v>
      </c>
      <c r="BA10" s="332" t="s">
        <v>362</v>
      </c>
      <c r="BB10" s="332" t="s">
        <v>365</v>
      </c>
      <c r="BC10" s="332" t="s">
        <v>363</v>
      </c>
      <c r="BD10" s="332" t="s">
        <v>362</v>
      </c>
      <c r="BE10" s="332" t="s">
        <v>360</v>
      </c>
      <c r="BF10" s="332" t="s">
        <v>361</v>
      </c>
      <c r="BG10" s="332" t="s">
        <v>362</v>
      </c>
      <c r="BH10" s="332" t="s">
        <v>360</v>
      </c>
      <c r="BI10" s="332" t="s">
        <v>153</v>
      </c>
      <c r="BJ10" s="332" t="s">
        <v>362</v>
      </c>
    </row>
    <row r="11" spans="2:62" s="132" customFormat="1" x14ac:dyDescent="0.2">
      <c r="B11" s="252"/>
      <c r="C11" s="212" t="s">
        <v>31</v>
      </c>
      <c r="D11" s="208"/>
      <c r="E11" s="208"/>
      <c r="F11" s="528"/>
      <c r="G11" s="529"/>
      <c r="H11" s="529"/>
      <c r="I11" s="529"/>
      <c r="J11" s="529"/>
      <c r="K11" s="530"/>
      <c r="L11" s="333"/>
      <c r="M11" s="333"/>
      <c r="N11" s="333"/>
      <c r="O11" s="333"/>
      <c r="P11" s="333"/>
      <c r="Q11" s="333"/>
      <c r="R11" s="333"/>
      <c r="S11" s="334"/>
      <c r="T11" s="335"/>
      <c r="U11" s="334"/>
      <c r="V11" s="334"/>
      <c r="W11" s="334"/>
      <c r="X11" s="334"/>
      <c r="Y11" s="336"/>
      <c r="Z11" s="335"/>
      <c r="AA11" s="334"/>
      <c r="AB11" s="334"/>
      <c r="AC11" s="334"/>
      <c r="AD11" s="334"/>
      <c r="AE11" s="336"/>
      <c r="AF11" s="335"/>
      <c r="AG11" s="334"/>
      <c r="AH11" s="334"/>
      <c r="AI11" s="334"/>
      <c r="AJ11" s="334"/>
      <c r="AK11" s="336"/>
      <c r="AL11" s="337"/>
      <c r="AM11" s="338"/>
      <c r="AN11" s="337"/>
      <c r="AO11" s="337"/>
      <c r="AP11" s="337"/>
      <c r="AQ11" s="337"/>
      <c r="AR11" s="339"/>
      <c r="AS11" s="338"/>
      <c r="AT11" s="337"/>
      <c r="AU11" s="337"/>
      <c r="AV11" s="337"/>
      <c r="AW11" s="337"/>
      <c r="AX11" s="339"/>
      <c r="AY11" s="338"/>
      <c r="AZ11" s="337"/>
      <c r="BA11" s="337"/>
      <c r="BB11" s="337"/>
      <c r="BC11" s="337"/>
      <c r="BD11" s="339"/>
      <c r="BE11" s="338"/>
      <c r="BF11" s="337"/>
      <c r="BG11" s="337"/>
      <c r="BH11" s="337"/>
      <c r="BI11" s="337"/>
      <c r="BJ11" s="339"/>
    </row>
    <row r="12" spans="2:62" s="132" customFormat="1" ht="14.1" customHeight="1" x14ac:dyDescent="0.2">
      <c r="B12" s="252"/>
      <c r="C12" s="210" t="s">
        <v>138</v>
      </c>
      <c r="D12" s="262">
        <f>L12+S12+AL12</f>
        <v>0</v>
      </c>
      <c r="E12" s="252"/>
      <c r="F12" s="211"/>
      <c r="G12" s="211"/>
      <c r="H12" s="211"/>
      <c r="I12" s="211"/>
      <c r="J12" s="211"/>
      <c r="K12" s="211"/>
      <c r="L12" s="262">
        <f>M12+P12</f>
        <v>0</v>
      </c>
      <c r="M12" s="267">
        <v>0</v>
      </c>
      <c r="N12" s="267">
        <v>0</v>
      </c>
      <c r="O12" s="262">
        <f>IFERROR(M12/N12,0)</f>
        <v>0</v>
      </c>
      <c r="P12" s="267">
        <v>0</v>
      </c>
      <c r="Q12" s="267">
        <v>0</v>
      </c>
      <c r="R12" s="262">
        <f>IFERROR(P12/Q12,0)</f>
        <v>0</v>
      </c>
      <c r="S12" s="262">
        <f>T12+W12+Z12+AC12+AF12+AI12</f>
        <v>0</v>
      </c>
      <c r="T12" s="267">
        <v>0</v>
      </c>
      <c r="U12" s="267">
        <v>0</v>
      </c>
      <c r="V12" s="262">
        <f>IFERROR(T12/U12,0)</f>
        <v>0</v>
      </c>
      <c r="W12" s="267">
        <v>0</v>
      </c>
      <c r="X12" s="267">
        <v>0</v>
      </c>
      <c r="Y12" s="262">
        <f>IFERROR(W12/X12,0)</f>
        <v>0</v>
      </c>
      <c r="Z12" s="267">
        <v>0</v>
      </c>
      <c r="AA12" s="267">
        <v>0</v>
      </c>
      <c r="AB12" s="262">
        <f>IFERROR(Z12/AA12,0)</f>
        <v>0</v>
      </c>
      <c r="AC12" s="267">
        <v>0</v>
      </c>
      <c r="AD12" s="267">
        <v>0</v>
      </c>
      <c r="AE12" s="262">
        <f>IFERROR(AC12/AD12,0)</f>
        <v>0</v>
      </c>
      <c r="AF12" s="267">
        <v>0</v>
      </c>
      <c r="AG12" s="267">
        <v>0</v>
      </c>
      <c r="AH12" s="262">
        <f>IFERROR(AF12/AG12,0)</f>
        <v>0</v>
      </c>
      <c r="AI12" s="267">
        <v>0</v>
      </c>
      <c r="AJ12" s="267">
        <v>0</v>
      </c>
      <c r="AK12" s="262">
        <f>IFERROR(AI12/AJ12,0)</f>
        <v>0</v>
      </c>
      <c r="AL12" s="262">
        <f>AM12+AP12+AS12+AV12+AY12+BB12+BE12+BH12</f>
        <v>0</v>
      </c>
      <c r="AM12" s="267">
        <v>0</v>
      </c>
      <c r="AN12" s="267">
        <v>0</v>
      </c>
      <c r="AO12" s="262">
        <f>IFERROR(AM12/AN12,0)</f>
        <v>0</v>
      </c>
      <c r="AP12" s="267">
        <v>0</v>
      </c>
      <c r="AQ12" s="267">
        <v>0</v>
      </c>
      <c r="AR12" s="262">
        <f>IFERROR(AP12/AQ12,0)</f>
        <v>0</v>
      </c>
      <c r="AS12" s="267">
        <v>0</v>
      </c>
      <c r="AT12" s="267">
        <v>0</v>
      </c>
      <c r="AU12" s="262">
        <f>IFERROR(AS12/AT12,0)</f>
        <v>0</v>
      </c>
      <c r="AV12" s="267">
        <v>0</v>
      </c>
      <c r="AW12" s="267">
        <v>0</v>
      </c>
      <c r="AX12" s="262">
        <f>IFERROR(AV12/AW12,0)</f>
        <v>0</v>
      </c>
      <c r="AY12" s="267">
        <v>0</v>
      </c>
      <c r="AZ12" s="267">
        <v>0</v>
      </c>
      <c r="BA12" s="262">
        <f>IFERROR(AY12/AZ12,0)</f>
        <v>0</v>
      </c>
      <c r="BB12" s="267">
        <v>0</v>
      </c>
      <c r="BC12" s="267">
        <v>0</v>
      </c>
      <c r="BD12" s="262">
        <f>IFERROR(BB12/BC12,0)</f>
        <v>0</v>
      </c>
      <c r="BE12" s="267">
        <v>0</v>
      </c>
      <c r="BF12" s="267">
        <v>0</v>
      </c>
      <c r="BG12" s="262">
        <f>IFERROR(BE12/BF12,0)</f>
        <v>0</v>
      </c>
      <c r="BH12" s="267">
        <v>0</v>
      </c>
      <c r="BI12" s="267">
        <v>0</v>
      </c>
      <c r="BJ12" s="262">
        <f>IFERROR(BH12/BI12,0)</f>
        <v>0</v>
      </c>
    </row>
    <row r="13" spans="2:62" s="132" customFormat="1" ht="26.65" customHeight="1" x14ac:dyDescent="0.2">
      <c r="B13" s="252"/>
      <c r="C13" s="210" t="s">
        <v>178</v>
      </c>
      <c r="D13" s="262">
        <f>L13+S13+AL13</f>
        <v>0</v>
      </c>
      <c r="E13" s="252"/>
      <c r="F13" s="211"/>
      <c r="G13" s="211"/>
      <c r="H13" s="211"/>
      <c r="I13" s="211"/>
      <c r="J13" s="211"/>
      <c r="K13" s="211"/>
      <c r="L13" s="262">
        <f>M13+P13</f>
        <v>0</v>
      </c>
      <c r="M13" s="267">
        <v>0</v>
      </c>
      <c r="N13" s="267">
        <v>0</v>
      </c>
      <c r="O13" s="262">
        <f>IFERROR(M13/N13,0)</f>
        <v>0</v>
      </c>
      <c r="P13" s="267">
        <v>0</v>
      </c>
      <c r="Q13" s="267">
        <v>0</v>
      </c>
      <c r="R13" s="262">
        <f>IFERROR(P13/Q13,0)</f>
        <v>0</v>
      </c>
      <c r="S13" s="262">
        <f>T13+W13+Z13+AC13+AF13+AI13</f>
        <v>0</v>
      </c>
      <c r="T13" s="267">
        <v>0</v>
      </c>
      <c r="U13" s="267">
        <v>0</v>
      </c>
      <c r="V13" s="262">
        <f>IFERROR(T13/U13,0)</f>
        <v>0</v>
      </c>
      <c r="W13" s="267">
        <v>0</v>
      </c>
      <c r="X13" s="267">
        <v>0</v>
      </c>
      <c r="Y13" s="262">
        <f>IFERROR(W13/X13,0)</f>
        <v>0</v>
      </c>
      <c r="Z13" s="267">
        <v>0</v>
      </c>
      <c r="AA13" s="267">
        <v>0</v>
      </c>
      <c r="AB13" s="262">
        <f>IFERROR(Z13/AA13,0)</f>
        <v>0</v>
      </c>
      <c r="AC13" s="267">
        <v>0</v>
      </c>
      <c r="AD13" s="267">
        <v>0</v>
      </c>
      <c r="AE13" s="262">
        <f>IFERROR(AC13/AD13,0)</f>
        <v>0</v>
      </c>
      <c r="AF13" s="267">
        <v>0</v>
      </c>
      <c r="AG13" s="267">
        <v>0</v>
      </c>
      <c r="AH13" s="262">
        <f>IFERROR(AF13/AG13,0)</f>
        <v>0</v>
      </c>
      <c r="AI13" s="267">
        <v>0</v>
      </c>
      <c r="AJ13" s="267">
        <v>0</v>
      </c>
      <c r="AK13" s="262">
        <f>IFERROR(AI13/AJ13,0)</f>
        <v>0</v>
      </c>
      <c r="AL13" s="262">
        <f>AM13+AP13+AS13+AV13+AY13+BB13+BE13+BH13</f>
        <v>0</v>
      </c>
      <c r="AM13" s="267">
        <v>0</v>
      </c>
      <c r="AN13" s="267">
        <v>0</v>
      </c>
      <c r="AO13" s="262">
        <f>IFERROR(AM13/AN13,0)</f>
        <v>0</v>
      </c>
      <c r="AP13" s="267">
        <v>0</v>
      </c>
      <c r="AQ13" s="267">
        <v>0</v>
      </c>
      <c r="AR13" s="262">
        <f>IFERROR(AP13/AQ13,0)</f>
        <v>0</v>
      </c>
      <c r="AS13" s="267">
        <v>0</v>
      </c>
      <c r="AT13" s="267">
        <v>0</v>
      </c>
      <c r="AU13" s="262">
        <f>IFERROR(AS13/AT13,0)</f>
        <v>0</v>
      </c>
      <c r="AV13" s="267">
        <v>0</v>
      </c>
      <c r="AW13" s="267">
        <v>0</v>
      </c>
      <c r="AX13" s="262">
        <f>IFERROR(AV13/AW13,0)</f>
        <v>0</v>
      </c>
      <c r="AY13" s="267">
        <v>0</v>
      </c>
      <c r="AZ13" s="267">
        <v>0</v>
      </c>
      <c r="BA13" s="262">
        <f>IFERROR(AY13/AZ13,0)</f>
        <v>0</v>
      </c>
      <c r="BB13" s="267">
        <v>0</v>
      </c>
      <c r="BC13" s="267">
        <v>0</v>
      </c>
      <c r="BD13" s="262">
        <f>IFERROR(BB13/BC13,0)</f>
        <v>0</v>
      </c>
      <c r="BE13" s="267">
        <v>0</v>
      </c>
      <c r="BF13" s="267">
        <v>0</v>
      </c>
      <c r="BG13" s="262">
        <f>IFERROR(BE13/BF13,0)</f>
        <v>0</v>
      </c>
      <c r="BH13" s="267">
        <v>0</v>
      </c>
      <c r="BI13" s="267">
        <v>0</v>
      </c>
      <c r="BJ13" s="262">
        <f>IFERROR(BH13/BI13,0)</f>
        <v>0</v>
      </c>
    </row>
    <row r="14" spans="2:62" s="132" customFormat="1" ht="14.1" customHeight="1" x14ac:dyDescent="0.2">
      <c r="B14" s="252"/>
      <c r="C14" s="210" t="s">
        <v>33</v>
      </c>
      <c r="D14" s="262">
        <f>L14+S14+AL14</f>
        <v>0</v>
      </c>
      <c r="E14" s="252"/>
      <c r="F14" s="211"/>
      <c r="G14" s="211"/>
      <c r="H14" s="211"/>
      <c r="I14" s="211"/>
      <c r="J14" s="211"/>
      <c r="K14" s="211"/>
      <c r="L14" s="262">
        <f>M14+P14</f>
        <v>0</v>
      </c>
      <c r="M14" s="267">
        <v>0</v>
      </c>
      <c r="N14" s="267">
        <v>0</v>
      </c>
      <c r="O14" s="262">
        <f>IFERROR(M14/N14,0)</f>
        <v>0</v>
      </c>
      <c r="P14" s="267">
        <v>0</v>
      </c>
      <c r="Q14" s="267">
        <v>0</v>
      </c>
      <c r="R14" s="262">
        <f>IFERROR(P14/Q14,0)</f>
        <v>0</v>
      </c>
      <c r="S14" s="262">
        <f>T14+W14+Z14+AC14+AF14+AI14</f>
        <v>0</v>
      </c>
      <c r="T14" s="267">
        <v>0</v>
      </c>
      <c r="U14" s="267">
        <v>0</v>
      </c>
      <c r="V14" s="262">
        <f>IFERROR(T14/U14,0)</f>
        <v>0</v>
      </c>
      <c r="W14" s="267">
        <v>0</v>
      </c>
      <c r="X14" s="267">
        <v>0</v>
      </c>
      <c r="Y14" s="262">
        <f>IFERROR(W14/X14,0)</f>
        <v>0</v>
      </c>
      <c r="Z14" s="267">
        <v>0</v>
      </c>
      <c r="AA14" s="267">
        <v>0</v>
      </c>
      <c r="AB14" s="262">
        <f>IFERROR(Z14/AA14,0)</f>
        <v>0</v>
      </c>
      <c r="AC14" s="267">
        <v>0</v>
      </c>
      <c r="AD14" s="267">
        <v>0</v>
      </c>
      <c r="AE14" s="262">
        <f>IFERROR(AC14/AD14,0)</f>
        <v>0</v>
      </c>
      <c r="AF14" s="267">
        <v>0</v>
      </c>
      <c r="AG14" s="267">
        <v>0</v>
      </c>
      <c r="AH14" s="262">
        <f>IFERROR(AF14/AG14,0)</f>
        <v>0</v>
      </c>
      <c r="AI14" s="267">
        <v>0</v>
      </c>
      <c r="AJ14" s="267">
        <v>0</v>
      </c>
      <c r="AK14" s="262">
        <f>IFERROR(AI14/AJ14,0)</f>
        <v>0</v>
      </c>
      <c r="AL14" s="262">
        <f>AM14+AP14+AS14+AV14+AY14+BB14+BE14+BH14</f>
        <v>0</v>
      </c>
      <c r="AM14" s="267">
        <v>0</v>
      </c>
      <c r="AN14" s="267">
        <v>0</v>
      </c>
      <c r="AO14" s="262">
        <f>IFERROR(AM14/AN14,0)</f>
        <v>0</v>
      </c>
      <c r="AP14" s="267">
        <v>0</v>
      </c>
      <c r="AQ14" s="267">
        <v>0</v>
      </c>
      <c r="AR14" s="262">
        <f>IFERROR(AP14/AQ14,0)</f>
        <v>0</v>
      </c>
      <c r="AS14" s="267">
        <v>0</v>
      </c>
      <c r="AT14" s="267">
        <v>0</v>
      </c>
      <c r="AU14" s="262">
        <f>IFERROR(AS14/AT14,0)</f>
        <v>0</v>
      </c>
      <c r="AV14" s="267">
        <v>0</v>
      </c>
      <c r="AW14" s="267">
        <v>0</v>
      </c>
      <c r="AX14" s="262">
        <f>IFERROR(AV14/AW14,0)</f>
        <v>0</v>
      </c>
      <c r="AY14" s="267">
        <v>0</v>
      </c>
      <c r="AZ14" s="267">
        <v>0</v>
      </c>
      <c r="BA14" s="262">
        <f>IFERROR(AY14/AZ14,0)</f>
        <v>0</v>
      </c>
      <c r="BB14" s="267">
        <v>0</v>
      </c>
      <c r="BC14" s="267">
        <v>0</v>
      </c>
      <c r="BD14" s="262">
        <f>IFERROR(BB14/BC14,0)</f>
        <v>0</v>
      </c>
      <c r="BE14" s="267">
        <v>0</v>
      </c>
      <c r="BF14" s="267">
        <v>0</v>
      </c>
      <c r="BG14" s="262">
        <f>IFERROR(BE14/BF14,0)</f>
        <v>0</v>
      </c>
      <c r="BH14" s="267">
        <v>0</v>
      </c>
      <c r="BI14" s="267">
        <v>0</v>
      </c>
      <c r="BJ14" s="262">
        <f>IFERROR(BH14/BI14,0)</f>
        <v>0</v>
      </c>
    </row>
    <row r="15" spans="2:62" s="132" customFormat="1" x14ac:dyDescent="0.2">
      <c r="B15" s="252"/>
      <c r="C15" s="212" t="s">
        <v>199</v>
      </c>
      <c r="D15" s="263"/>
      <c r="E15" s="208"/>
      <c r="F15" s="208"/>
      <c r="G15" s="208"/>
      <c r="H15" s="208"/>
      <c r="I15" s="208"/>
      <c r="J15" s="208"/>
      <c r="K15" s="209"/>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8"/>
      <c r="AW15" s="268"/>
      <c r="AX15" s="268"/>
      <c r="AY15" s="268"/>
      <c r="AZ15" s="268"/>
      <c r="BA15" s="268"/>
      <c r="BB15" s="268"/>
      <c r="BC15" s="268"/>
      <c r="BD15" s="268"/>
      <c r="BE15" s="268"/>
      <c r="BF15" s="268"/>
      <c r="BG15" s="268"/>
      <c r="BH15" s="268"/>
      <c r="BI15" s="268"/>
      <c r="BJ15" s="269"/>
    </row>
    <row r="16" spans="2:62" s="132" customFormat="1" ht="14.1" customHeight="1" x14ac:dyDescent="0.2">
      <c r="B16" s="252"/>
      <c r="C16" s="210" t="s">
        <v>197</v>
      </c>
      <c r="D16" s="262">
        <f>F16+I16</f>
        <v>0</v>
      </c>
      <c r="E16" s="252"/>
      <c r="F16" s="244">
        <v>0</v>
      </c>
      <c r="G16" s="244">
        <v>0</v>
      </c>
      <c r="H16" s="262">
        <f>IFERROR(F16/G16,0)</f>
        <v>0</v>
      </c>
      <c r="I16" s="244">
        <v>0</v>
      </c>
      <c r="J16" s="244">
        <v>0</v>
      </c>
      <c r="K16" s="262">
        <f>IFERROR(I16/J16,0)</f>
        <v>0</v>
      </c>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68"/>
      <c r="AV16" s="268"/>
      <c r="AW16" s="268"/>
      <c r="AX16" s="268"/>
      <c r="AY16" s="268"/>
      <c r="AZ16" s="268"/>
      <c r="BA16" s="268"/>
      <c r="BB16" s="268"/>
      <c r="BC16" s="268"/>
      <c r="BD16" s="268"/>
      <c r="BE16" s="268"/>
      <c r="BF16" s="268"/>
      <c r="BG16" s="268"/>
      <c r="BH16" s="268"/>
      <c r="BI16" s="268"/>
      <c r="BJ16" s="269"/>
    </row>
    <row r="17" spans="2:62" s="132" customFormat="1" x14ac:dyDescent="0.2">
      <c r="B17" s="252"/>
      <c r="C17" s="212" t="s">
        <v>34</v>
      </c>
      <c r="D17" s="263"/>
      <c r="E17" s="208"/>
      <c r="F17" s="263"/>
      <c r="G17" s="263"/>
      <c r="H17" s="263"/>
      <c r="I17" s="263"/>
      <c r="J17" s="263"/>
      <c r="K17" s="265"/>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8"/>
      <c r="BF17" s="268"/>
      <c r="BG17" s="268"/>
      <c r="BH17" s="268"/>
      <c r="BI17" s="268"/>
      <c r="BJ17" s="269"/>
    </row>
    <row r="18" spans="2:62" s="132" customFormat="1" ht="14.1" customHeight="1" x14ac:dyDescent="0.2">
      <c r="B18" s="252"/>
      <c r="C18" s="210" t="s">
        <v>198</v>
      </c>
      <c r="D18" s="262">
        <f>F18+I18</f>
        <v>0</v>
      </c>
      <c r="E18" s="252"/>
      <c r="F18" s="244">
        <v>0</v>
      </c>
      <c r="G18" s="244">
        <v>0</v>
      </c>
      <c r="H18" s="262">
        <f>IFERROR(F18/G18,0)</f>
        <v>0</v>
      </c>
      <c r="I18" s="244">
        <v>0</v>
      </c>
      <c r="J18" s="244">
        <v>0</v>
      </c>
      <c r="K18" s="262">
        <f>IFERROR(I18/J18,0)</f>
        <v>0</v>
      </c>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8"/>
      <c r="AT18" s="268"/>
      <c r="AU18" s="268"/>
      <c r="AV18" s="268"/>
      <c r="AW18" s="268"/>
      <c r="AX18" s="268"/>
      <c r="AY18" s="268"/>
      <c r="AZ18" s="268"/>
      <c r="BA18" s="268"/>
      <c r="BB18" s="268"/>
      <c r="BC18" s="268"/>
      <c r="BD18" s="268"/>
      <c r="BE18" s="268"/>
      <c r="BF18" s="268"/>
      <c r="BG18" s="268"/>
      <c r="BH18" s="268"/>
      <c r="BI18" s="268"/>
      <c r="BJ18" s="269"/>
    </row>
    <row r="19" spans="2:62" s="132" customFormat="1" x14ac:dyDescent="0.2">
      <c r="B19" s="252"/>
      <c r="C19" s="212" t="s">
        <v>83</v>
      </c>
      <c r="D19" s="417">
        <f>F19+I19</f>
        <v>2738.33608</v>
      </c>
      <c r="E19" s="433"/>
      <c r="F19" s="420">
        <v>2668.6781099999998</v>
      </c>
      <c r="G19" s="419"/>
      <c r="H19" s="419"/>
      <c r="I19" s="420">
        <v>69.657970000000006</v>
      </c>
      <c r="J19" s="419"/>
      <c r="K19" s="266"/>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1"/>
    </row>
    <row r="20" spans="2:62" s="132" customFormat="1" ht="14.1" customHeight="1" x14ac:dyDescent="0.2">
      <c r="B20" s="252"/>
      <c r="C20" s="255" t="s">
        <v>23</v>
      </c>
      <c r="D20" s="264">
        <f>SUM(D12:D19)</f>
        <v>2738.33608</v>
      </c>
      <c r="E20" s="252"/>
      <c r="F20" s="264">
        <f>SUM(F12:F19)</f>
        <v>2668.6781099999998</v>
      </c>
      <c r="G20" s="264">
        <f>SUM(G12:G19)</f>
        <v>0</v>
      </c>
      <c r="H20" s="264"/>
      <c r="I20" s="264">
        <f>SUM(I12:I19)</f>
        <v>69.657970000000006</v>
      </c>
      <c r="J20" s="264">
        <f>SUM(J12:J19)</f>
        <v>0</v>
      </c>
      <c r="K20" s="264"/>
      <c r="L20" s="264">
        <f>SUM(L12:L19)</f>
        <v>0</v>
      </c>
      <c r="M20" s="264">
        <f>SUM(M12:M19)</f>
        <v>0</v>
      </c>
      <c r="N20" s="264">
        <f>SUM(N12:N19)</f>
        <v>0</v>
      </c>
      <c r="O20" s="264"/>
      <c r="P20" s="264">
        <f>SUM(P12:P19)</f>
        <v>0</v>
      </c>
      <c r="Q20" s="264">
        <f>SUM(Q12:Q19)</f>
        <v>0</v>
      </c>
      <c r="R20" s="264"/>
      <c r="S20" s="264">
        <f>SUM(S12:S19)</f>
        <v>0</v>
      </c>
      <c r="T20" s="264">
        <f>SUM(T12:T19)</f>
        <v>0</v>
      </c>
      <c r="U20" s="264">
        <f>SUM(U12:U19)</f>
        <v>0</v>
      </c>
      <c r="V20" s="264"/>
      <c r="W20" s="264">
        <f>SUM(W12:W19)</f>
        <v>0</v>
      </c>
      <c r="X20" s="264">
        <f>SUM(X12:X19)</f>
        <v>0</v>
      </c>
      <c r="Y20" s="264"/>
      <c r="Z20" s="264">
        <f>SUM(Z12:Z19)</f>
        <v>0</v>
      </c>
      <c r="AA20" s="264">
        <f>SUM(AA12:AA19)</f>
        <v>0</v>
      </c>
      <c r="AB20" s="264"/>
      <c r="AC20" s="264">
        <f>SUM(AC12:AC19)</f>
        <v>0</v>
      </c>
      <c r="AD20" s="264">
        <f>SUM(AD12:AD19)</f>
        <v>0</v>
      </c>
      <c r="AE20" s="264"/>
      <c r="AF20" s="264">
        <f>SUM(AF12:AF19)</f>
        <v>0</v>
      </c>
      <c r="AG20" s="264">
        <f>SUM(AG12:AG19)</f>
        <v>0</v>
      </c>
      <c r="AH20" s="264"/>
      <c r="AI20" s="264">
        <f>SUM(AI12:AI19)</f>
        <v>0</v>
      </c>
      <c r="AJ20" s="264">
        <f>SUM(AJ12:AJ19)</f>
        <v>0</v>
      </c>
      <c r="AK20" s="264"/>
      <c r="AL20" s="264">
        <f>SUM(AL12:AL19)</f>
        <v>0</v>
      </c>
      <c r="AM20" s="264">
        <f>SUM(AM12:AM19)</f>
        <v>0</v>
      </c>
      <c r="AN20" s="264">
        <f>SUM(AN12:AN19)</f>
        <v>0</v>
      </c>
      <c r="AO20" s="264"/>
      <c r="AP20" s="264">
        <f>SUM(AP12:AP19)</f>
        <v>0</v>
      </c>
      <c r="AQ20" s="264">
        <f>SUM(AQ12:AQ19)</f>
        <v>0</v>
      </c>
      <c r="AR20" s="264"/>
      <c r="AS20" s="264">
        <f>SUM(AS12:AS19)</f>
        <v>0</v>
      </c>
      <c r="AT20" s="264">
        <f>SUM(AT12:AT19)</f>
        <v>0</v>
      </c>
      <c r="AU20" s="264"/>
      <c r="AV20" s="264">
        <f>SUM(AV12:AV19)</f>
        <v>0</v>
      </c>
      <c r="AW20" s="264">
        <f>SUM(AW12:AW19)</f>
        <v>0</v>
      </c>
      <c r="AX20" s="264"/>
      <c r="AY20" s="264">
        <f>SUM(AY12:AY19)</f>
        <v>0</v>
      </c>
      <c r="AZ20" s="264">
        <f>SUM(AZ12:AZ19)</f>
        <v>0</v>
      </c>
      <c r="BA20" s="264"/>
      <c r="BB20" s="264">
        <f>SUM(BB12:BB19)</f>
        <v>0</v>
      </c>
      <c r="BC20" s="264">
        <f>SUM(BC12:BC19)</f>
        <v>0</v>
      </c>
      <c r="BD20" s="264"/>
      <c r="BE20" s="264">
        <f>SUM(BE12:BE19)</f>
        <v>0</v>
      </c>
      <c r="BF20" s="264">
        <f>SUM(BF12:BF19)</f>
        <v>0</v>
      </c>
      <c r="BG20" s="264"/>
      <c r="BH20" s="264">
        <f>SUM(BH12:BH19)</f>
        <v>0</v>
      </c>
      <c r="BI20" s="264">
        <f>SUM(BI12:BI19)</f>
        <v>0</v>
      </c>
      <c r="BJ20" s="264"/>
    </row>
    <row r="21" spans="2:62" x14ac:dyDescent="0.2">
      <c r="B21" s="20"/>
      <c r="C21" s="20"/>
      <c r="D21" s="20"/>
    </row>
    <row r="22" spans="2:62" x14ac:dyDescent="0.2">
      <c r="B22" s="340" t="s">
        <v>366</v>
      </c>
      <c r="C22" s="20"/>
      <c r="D22" s="20"/>
    </row>
    <row r="23" spans="2:62" x14ac:dyDescent="0.2">
      <c r="B23" s="20"/>
      <c r="C23" s="20"/>
      <c r="D23" s="20"/>
    </row>
    <row r="24" spans="2:62" x14ac:dyDescent="0.2">
      <c r="B24" s="20"/>
      <c r="C24" s="20"/>
      <c r="D24" s="20"/>
    </row>
    <row r="25" spans="2:62" x14ac:dyDescent="0.2">
      <c r="B25" s="20"/>
      <c r="C25" s="20"/>
      <c r="D25" s="20"/>
    </row>
    <row r="26" spans="2:62" x14ac:dyDescent="0.2">
      <c r="B26" s="20"/>
      <c r="C26" s="20"/>
      <c r="D26" s="20"/>
    </row>
    <row r="27" spans="2:62" x14ac:dyDescent="0.2">
      <c r="B27" s="20"/>
      <c r="C27" s="20"/>
      <c r="D27" s="20"/>
    </row>
    <row r="28" spans="2:62" x14ac:dyDescent="0.2">
      <c r="B28" s="20"/>
      <c r="C28" s="20"/>
      <c r="D28" s="20"/>
    </row>
    <row r="29" spans="2:62" x14ac:dyDescent="0.2">
      <c r="B29" s="20"/>
      <c r="C29" s="20"/>
      <c r="D29" s="20"/>
    </row>
    <row r="30" spans="2:62" x14ac:dyDescent="0.2">
      <c r="B30" s="20"/>
      <c r="C30" s="20"/>
      <c r="D30" s="20"/>
    </row>
    <row r="31" spans="2:62" x14ac:dyDescent="0.2">
      <c r="B31" s="20"/>
      <c r="C31" s="20"/>
      <c r="D31" s="20"/>
    </row>
    <row r="32" spans="2:62" ht="15" x14ac:dyDescent="0.2">
      <c r="B32" s="21"/>
      <c r="C32" s="20"/>
      <c r="D32" s="20"/>
    </row>
    <row r="33" spans="2:5" ht="15" x14ac:dyDescent="0.2">
      <c r="B33" s="21"/>
      <c r="C33" s="21"/>
      <c r="D33" s="21"/>
      <c r="E33" s="254"/>
    </row>
    <row r="34" spans="2:5" ht="15" x14ac:dyDescent="0.2">
      <c r="B34" s="21"/>
      <c r="C34" s="21"/>
      <c r="D34" s="21"/>
      <c r="E34" s="254"/>
    </row>
    <row r="35" spans="2:5" ht="15" x14ac:dyDescent="0.2">
      <c r="B35" s="21"/>
      <c r="C35" s="21"/>
      <c r="D35" s="21"/>
      <c r="E35" s="254"/>
    </row>
    <row r="36" spans="2:5" ht="15" x14ac:dyDescent="0.2">
      <c r="B36" s="21"/>
      <c r="C36" s="21"/>
      <c r="D36" s="21"/>
      <c r="E36" s="254"/>
    </row>
    <row r="37" spans="2:5" ht="15" x14ac:dyDescent="0.2">
      <c r="B37" s="21"/>
      <c r="C37" s="21"/>
      <c r="D37" s="21"/>
      <c r="E37" s="254"/>
    </row>
    <row r="38" spans="2:5" ht="15" x14ac:dyDescent="0.2">
      <c r="B38" s="21"/>
      <c r="C38" s="21"/>
      <c r="D38" s="21"/>
      <c r="E38" s="254"/>
    </row>
    <row r="39" spans="2:5" ht="15" x14ac:dyDescent="0.2">
      <c r="B39" s="21"/>
      <c r="C39" s="21"/>
      <c r="D39" s="21"/>
      <c r="E39" s="254"/>
    </row>
    <row r="40" spans="2:5" ht="15" x14ac:dyDescent="0.2">
      <c r="B40" s="21"/>
      <c r="C40" s="21"/>
      <c r="D40" s="21"/>
      <c r="E40" s="254"/>
    </row>
    <row r="41" spans="2:5" ht="15" x14ac:dyDescent="0.2">
      <c r="B41" s="21"/>
      <c r="C41" s="21"/>
      <c r="D41" s="21"/>
      <c r="E41" s="254"/>
    </row>
    <row r="42" spans="2:5" ht="15" x14ac:dyDescent="0.2">
      <c r="B42" s="21"/>
      <c r="C42" s="21"/>
      <c r="D42" s="21"/>
      <c r="E42" s="254"/>
    </row>
    <row r="43" spans="2:5" ht="15" x14ac:dyDescent="0.2">
      <c r="B43" s="21"/>
      <c r="C43" s="21"/>
      <c r="D43" s="21"/>
      <c r="E43" s="254"/>
    </row>
    <row r="44" spans="2:5" ht="15" x14ac:dyDescent="0.2">
      <c r="B44" s="21"/>
      <c r="C44" s="21"/>
      <c r="D44" s="21"/>
      <c r="E44" s="254"/>
    </row>
    <row r="45" spans="2:5" ht="15" x14ac:dyDescent="0.2">
      <c r="B45" s="21"/>
      <c r="C45" s="21"/>
      <c r="D45" s="21"/>
      <c r="E45" s="254"/>
    </row>
    <row r="46" spans="2:5" ht="15" x14ac:dyDescent="0.2">
      <c r="B46" s="21"/>
      <c r="C46" s="21"/>
      <c r="D46" s="21"/>
      <c r="E46" s="254"/>
    </row>
    <row r="47" spans="2:5" ht="15" x14ac:dyDescent="0.2">
      <c r="B47" s="21"/>
      <c r="C47" s="21"/>
      <c r="D47" s="21"/>
      <c r="E47" s="254"/>
    </row>
    <row r="48" spans="2:5" ht="15" x14ac:dyDescent="0.2">
      <c r="B48" s="21"/>
      <c r="C48" s="21"/>
      <c r="D48" s="21"/>
      <c r="E48" s="254"/>
    </row>
    <row r="49" spans="2:5" ht="15" x14ac:dyDescent="0.2">
      <c r="B49" s="21"/>
      <c r="C49" s="21"/>
      <c r="D49" s="21"/>
      <c r="E49" s="254"/>
    </row>
    <row r="50" spans="2:5" ht="15" x14ac:dyDescent="0.2">
      <c r="B50" s="21"/>
      <c r="C50" s="21"/>
      <c r="D50" s="21"/>
      <c r="E50" s="254"/>
    </row>
    <row r="51" spans="2:5" ht="15" x14ac:dyDescent="0.2">
      <c r="B51" s="21"/>
      <c r="C51" s="21"/>
      <c r="D51" s="21"/>
      <c r="E51" s="254"/>
    </row>
    <row r="52" spans="2:5" ht="15" x14ac:dyDescent="0.2">
      <c r="B52" s="21"/>
      <c r="C52" s="21"/>
      <c r="D52" s="21"/>
      <c r="E52" s="254"/>
    </row>
    <row r="53" spans="2:5" ht="15" x14ac:dyDescent="0.2">
      <c r="B53" s="21"/>
      <c r="C53" s="21"/>
      <c r="D53" s="21"/>
      <c r="E53" s="254"/>
    </row>
    <row r="54" spans="2:5" ht="15" x14ac:dyDescent="0.2">
      <c r="B54" s="21"/>
      <c r="C54" s="21"/>
      <c r="D54" s="21"/>
      <c r="E54" s="254"/>
    </row>
    <row r="55" spans="2:5" ht="15" x14ac:dyDescent="0.2">
      <c r="B55" s="21"/>
      <c r="C55" s="21"/>
      <c r="D55" s="21"/>
      <c r="E55" s="254"/>
    </row>
    <row r="56" spans="2:5" ht="15" x14ac:dyDescent="0.2">
      <c r="B56" s="21"/>
      <c r="C56" s="21"/>
      <c r="D56" s="21"/>
      <c r="E56" s="254"/>
    </row>
    <row r="57" spans="2:5" ht="15" x14ac:dyDescent="0.2">
      <c r="B57" s="21"/>
      <c r="C57" s="21"/>
      <c r="D57" s="21"/>
      <c r="E57" s="254"/>
    </row>
    <row r="58" spans="2:5" ht="15" x14ac:dyDescent="0.2">
      <c r="B58" s="21"/>
      <c r="C58" s="21"/>
      <c r="D58" s="21"/>
      <c r="E58" s="254"/>
    </row>
    <row r="59" spans="2:5" ht="15" x14ac:dyDescent="0.2">
      <c r="B59" s="21"/>
      <c r="C59" s="21"/>
      <c r="D59" s="21"/>
      <c r="E59" s="254"/>
    </row>
    <row r="60" spans="2:5" ht="15" x14ac:dyDescent="0.2">
      <c r="B60" s="21"/>
      <c r="C60" s="21"/>
      <c r="D60" s="21"/>
      <c r="E60" s="254"/>
    </row>
    <row r="61" spans="2:5" ht="15" x14ac:dyDescent="0.2">
      <c r="B61" s="21"/>
      <c r="C61" s="21"/>
      <c r="D61" s="21"/>
      <c r="E61" s="254"/>
    </row>
    <row r="62" spans="2:5" ht="15" x14ac:dyDescent="0.2">
      <c r="B62" s="21"/>
      <c r="C62" s="21"/>
      <c r="D62" s="21"/>
      <c r="E62" s="254"/>
    </row>
    <row r="63" spans="2:5" ht="15" x14ac:dyDescent="0.2">
      <c r="B63" s="21"/>
      <c r="C63" s="21"/>
      <c r="D63" s="21"/>
      <c r="E63" s="254"/>
    </row>
    <row r="64" spans="2:5" ht="15" x14ac:dyDescent="0.2">
      <c r="B64" s="21"/>
      <c r="C64" s="21"/>
      <c r="D64" s="21"/>
      <c r="E64" s="254"/>
    </row>
    <row r="65" spans="2:5" ht="15" x14ac:dyDescent="0.2">
      <c r="B65" s="21"/>
      <c r="C65" s="21"/>
      <c r="D65" s="21"/>
      <c r="E65" s="254"/>
    </row>
    <row r="66" spans="2:5" ht="15" x14ac:dyDescent="0.2">
      <c r="B66" s="21"/>
      <c r="C66" s="21"/>
      <c r="D66" s="21"/>
      <c r="E66" s="254"/>
    </row>
    <row r="67" spans="2:5" ht="15" x14ac:dyDescent="0.2">
      <c r="B67" s="21"/>
      <c r="C67" s="21"/>
      <c r="D67" s="21"/>
      <c r="E67" s="254"/>
    </row>
    <row r="68" spans="2:5" ht="15" x14ac:dyDescent="0.2">
      <c r="B68" s="21"/>
      <c r="C68" s="21"/>
      <c r="D68" s="21"/>
      <c r="E68" s="254"/>
    </row>
    <row r="69" spans="2:5" ht="15" x14ac:dyDescent="0.2">
      <c r="B69" s="21"/>
      <c r="C69" s="21"/>
      <c r="D69" s="21"/>
      <c r="E69" s="254"/>
    </row>
    <row r="70" spans="2:5" ht="15" x14ac:dyDescent="0.2">
      <c r="B70" s="21"/>
      <c r="C70" s="21"/>
      <c r="D70" s="21"/>
      <c r="E70" s="254"/>
    </row>
    <row r="71" spans="2:5" ht="15" x14ac:dyDescent="0.2">
      <c r="B71" s="21"/>
      <c r="C71" s="21"/>
      <c r="D71" s="21"/>
      <c r="E71" s="254"/>
    </row>
    <row r="72" spans="2:5" ht="15" x14ac:dyDescent="0.2">
      <c r="B72" s="21"/>
      <c r="C72" s="21"/>
      <c r="D72" s="21"/>
      <c r="E72" s="254"/>
    </row>
    <row r="73" spans="2:5" ht="15" x14ac:dyDescent="0.2">
      <c r="B73" s="21"/>
      <c r="C73" s="21"/>
      <c r="D73" s="21"/>
      <c r="E73" s="254"/>
    </row>
    <row r="74" spans="2:5" ht="15" x14ac:dyDescent="0.2">
      <c r="B74" s="21"/>
      <c r="C74" s="21"/>
      <c r="D74" s="21"/>
      <c r="E74" s="254"/>
    </row>
    <row r="75" spans="2:5" ht="15" x14ac:dyDescent="0.2">
      <c r="B75" s="21"/>
      <c r="C75" s="21"/>
      <c r="D75" s="21"/>
      <c r="E75" s="254"/>
    </row>
    <row r="76" spans="2:5" ht="15" x14ac:dyDescent="0.2">
      <c r="B76" s="21"/>
      <c r="C76" s="21"/>
      <c r="D76" s="21"/>
      <c r="E76" s="254"/>
    </row>
    <row r="77" spans="2:5" ht="15" x14ac:dyDescent="0.2">
      <c r="B77" s="21"/>
      <c r="C77" s="21"/>
      <c r="D77" s="21"/>
      <c r="E77" s="254"/>
    </row>
    <row r="78" spans="2:5" ht="15" x14ac:dyDescent="0.2">
      <c r="B78" s="21"/>
      <c r="C78" s="21"/>
      <c r="D78" s="21"/>
      <c r="E78" s="254"/>
    </row>
    <row r="79" spans="2:5" ht="15" x14ac:dyDescent="0.2">
      <c r="B79" s="21"/>
      <c r="C79" s="21"/>
      <c r="D79" s="21"/>
      <c r="E79" s="254"/>
    </row>
    <row r="80" spans="2:5" ht="15" x14ac:dyDescent="0.2">
      <c r="B80" s="21"/>
      <c r="C80" s="21"/>
      <c r="D80" s="21"/>
      <c r="E80" s="254"/>
    </row>
    <row r="81" spans="2:5" ht="15" x14ac:dyDescent="0.2">
      <c r="B81" s="21"/>
      <c r="C81" s="21"/>
      <c r="D81" s="21"/>
      <c r="E81" s="254"/>
    </row>
    <row r="82" spans="2:5" ht="15" x14ac:dyDescent="0.2">
      <c r="B82" s="21"/>
      <c r="C82" s="21"/>
      <c r="D82" s="21"/>
      <c r="E82" s="254"/>
    </row>
    <row r="83" spans="2:5" ht="15" x14ac:dyDescent="0.2">
      <c r="B83" s="21"/>
      <c r="C83" s="21"/>
      <c r="D83" s="21"/>
      <c r="E83" s="254"/>
    </row>
    <row r="84" spans="2:5" ht="15" x14ac:dyDescent="0.2">
      <c r="B84" s="21"/>
      <c r="C84" s="21"/>
      <c r="D84" s="21"/>
      <c r="E84" s="254"/>
    </row>
    <row r="85" spans="2:5" ht="15" x14ac:dyDescent="0.2">
      <c r="B85" s="21"/>
      <c r="C85" s="21"/>
      <c r="D85" s="21"/>
      <c r="E85" s="254"/>
    </row>
    <row r="86" spans="2:5" ht="15" x14ac:dyDescent="0.2">
      <c r="B86" s="21"/>
      <c r="C86" s="21"/>
      <c r="D86" s="21"/>
      <c r="E86" s="254"/>
    </row>
    <row r="87" spans="2:5" ht="15" x14ac:dyDescent="0.2">
      <c r="B87" s="21"/>
      <c r="C87" s="21"/>
      <c r="D87" s="21"/>
      <c r="E87" s="254"/>
    </row>
    <row r="88" spans="2:5" ht="15" x14ac:dyDescent="0.2">
      <c r="B88" s="21"/>
      <c r="C88" s="21"/>
      <c r="D88" s="21"/>
      <c r="E88" s="254"/>
    </row>
    <row r="89" spans="2:5" ht="15" x14ac:dyDescent="0.2">
      <c r="B89" s="21"/>
      <c r="C89" s="21"/>
      <c r="D89" s="21"/>
      <c r="E89" s="254"/>
    </row>
    <row r="90" spans="2:5" ht="15" x14ac:dyDescent="0.2">
      <c r="B90" s="21"/>
      <c r="C90" s="21"/>
      <c r="D90" s="21"/>
      <c r="E90" s="254"/>
    </row>
    <row r="91" spans="2:5" ht="15" x14ac:dyDescent="0.2">
      <c r="B91" s="21"/>
      <c r="C91" s="21"/>
      <c r="D91" s="21"/>
      <c r="E91" s="254"/>
    </row>
    <row r="92" spans="2:5" ht="15" x14ac:dyDescent="0.2">
      <c r="B92" s="21"/>
      <c r="C92" s="21"/>
      <c r="D92" s="21"/>
      <c r="E92" s="254"/>
    </row>
    <row r="93" spans="2:5" ht="15" x14ac:dyDescent="0.2">
      <c r="B93" s="21"/>
      <c r="C93" s="21"/>
      <c r="D93" s="21"/>
      <c r="E93" s="254"/>
    </row>
    <row r="94" spans="2:5" ht="15" x14ac:dyDescent="0.2">
      <c r="B94" s="21"/>
      <c r="C94" s="21"/>
      <c r="D94" s="21"/>
      <c r="E94" s="254"/>
    </row>
    <row r="95" spans="2:5" ht="15" x14ac:dyDescent="0.2">
      <c r="B95" s="21"/>
      <c r="C95" s="21"/>
      <c r="D95" s="21"/>
      <c r="E95" s="254"/>
    </row>
    <row r="96" spans="2:5" ht="15" x14ac:dyDescent="0.2">
      <c r="B96" s="21"/>
      <c r="C96" s="21"/>
      <c r="D96" s="21"/>
      <c r="E96" s="254"/>
    </row>
    <row r="97" spans="2:5" ht="15" x14ac:dyDescent="0.2">
      <c r="B97" s="21"/>
      <c r="C97" s="21"/>
      <c r="D97" s="21"/>
      <c r="E97" s="254"/>
    </row>
    <row r="98" spans="2:5" ht="15" x14ac:dyDescent="0.2">
      <c r="B98" s="21"/>
      <c r="C98" s="21"/>
      <c r="D98" s="21"/>
      <c r="E98" s="254"/>
    </row>
    <row r="99" spans="2:5" ht="15" x14ac:dyDescent="0.2">
      <c r="B99" s="21"/>
      <c r="C99" s="21"/>
      <c r="D99" s="21"/>
      <c r="E99" s="254"/>
    </row>
    <row r="100" spans="2:5" ht="15" x14ac:dyDescent="0.2">
      <c r="B100" s="21"/>
      <c r="C100" s="21"/>
      <c r="D100" s="21"/>
      <c r="E100" s="254"/>
    </row>
    <row r="101" spans="2:5" ht="15" x14ac:dyDescent="0.2">
      <c r="B101" s="21"/>
      <c r="C101" s="21"/>
      <c r="D101" s="21"/>
      <c r="E101" s="254"/>
    </row>
    <row r="102" spans="2:5" ht="15" x14ac:dyDescent="0.2">
      <c r="B102" s="21"/>
      <c r="C102" s="21"/>
      <c r="D102" s="21"/>
      <c r="E102" s="254"/>
    </row>
    <row r="103" spans="2:5" ht="15" x14ac:dyDescent="0.2">
      <c r="B103" s="21"/>
      <c r="C103" s="21"/>
      <c r="D103" s="21"/>
      <c r="E103" s="254"/>
    </row>
    <row r="104" spans="2:5" ht="15" x14ac:dyDescent="0.2">
      <c r="B104" s="21"/>
      <c r="C104" s="21"/>
      <c r="D104" s="21"/>
      <c r="E104" s="254"/>
    </row>
    <row r="105" spans="2:5" ht="15" x14ac:dyDescent="0.2">
      <c r="B105" s="21"/>
      <c r="C105" s="21"/>
      <c r="D105" s="21"/>
      <c r="E105" s="254"/>
    </row>
    <row r="106" spans="2:5" ht="15" x14ac:dyDescent="0.2">
      <c r="B106" s="21"/>
      <c r="C106" s="21"/>
      <c r="D106" s="21"/>
      <c r="E106" s="254"/>
    </row>
    <row r="107" spans="2:5" ht="15" x14ac:dyDescent="0.2">
      <c r="B107" s="21"/>
      <c r="C107" s="21"/>
      <c r="D107" s="21"/>
      <c r="E107" s="254"/>
    </row>
    <row r="108" spans="2:5" ht="15" x14ac:dyDescent="0.2">
      <c r="B108" s="21"/>
      <c r="C108" s="21"/>
      <c r="D108" s="21"/>
      <c r="E108" s="254"/>
    </row>
    <row r="109" spans="2:5" ht="15" x14ac:dyDescent="0.2">
      <c r="B109" s="21"/>
      <c r="C109" s="21"/>
      <c r="D109" s="21"/>
      <c r="E109" s="254"/>
    </row>
    <row r="110" spans="2:5" ht="15" x14ac:dyDescent="0.2">
      <c r="B110" s="21"/>
      <c r="C110" s="21"/>
      <c r="D110" s="21"/>
      <c r="E110" s="254"/>
    </row>
    <row r="111" spans="2:5" ht="15" x14ac:dyDescent="0.2">
      <c r="C111" s="21"/>
      <c r="D111" s="21"/>
      <c r="E111" s="254"/>
    </row>
  </sheetData>
  <mergeCells count="35">
    <mergeCell ref="AL7:BJ7"/>
    <mergeCell ref="AM8:AR8"/>
    <mergeCell ref="AV9:AX9"/>
    <mergeCell ref="BB9:BD9"/>
    <mergeCell ref="P9:R9"/>
    <mergeCell ref="T9:V9"/>
    <mergeCell ref="W9:Y9"/>
    <mergeCell ref="AS9:AU9"/>
    <mergeCell ref="AY9:BA9"/>
    <mergeCell ref="BE9:BG9"/>
    <mergeCell ref="BH9:BJ9"/>
    <mergeCell ref="BE8:BJ8"/>
    <mergeCell ref="AY8:BD8"/>
    <mergeCell ref="AS8:AX8"/>
    <mergeCell ref="F11:K11"/>
    <mergeCell ref="AM9:AO9"/>
    <mergeCell ref="Z9:AB9"/>
    <mergeCell ref="AC9:AE9"/>
    <mergeCell ref="AP9:AR9"/>
    <mergeCell ref="AF9:AH9"/>
    <mergeCell ref="B1:D1"/>
    <mergeCell ref="B5:D5"/>
    <mergeCell ref="S7:AK7"/>
    <mergeCell ref="B7:B10"/>
    <mergeCell ref="C7:C10"/>
    <mergeCell ref="E7:E10"/>
    <mergeCell ref="AF8:AK8"/>
    <mergeCell ref="I9:K9"/>
    <mergeCell ref="Z8:AE8"/>
    <mergeCell ref="T8:Y8"/>
    <mergeCell ref="AI9:AK9"/>
    <mergeCell ref="F9:H9"/>
    <mergeCell ref="M9:O9"/>
    <mergeCell ref="F7:K8"/>
    <mergeCell ref="L7:R8"/>
  </mergeCells>
  <pageMargins left="0.23622047244094491" right="0.23622047244094491" top="0.74803149606299213" bottom="0.74803149606299213" header="0.31496062992125984" footer="0.31496062992125984"/>
  <pageSetup paperSize="9" scale="24" orientation="landscape" r:id="rId1"/>
  <headerFooter alignWithMargins="0">
    <oddFooter>&amp;A&amp;RPage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pageSetUpPr fitToPage="1"/>
  </sheetPr>
  <dimension ref="B1:I13"/>
  <sheetViews>
    <sheetView zoomScaleNormal="100" workbookViewId="0"/>
  </sheetViews>
  <sheetFormatPr defaultColWidth="9" defaultRowHeight="12.75" x14ac:dyDescent="0.2"/>
  <cols>
    <col min="1" max="1" width="11.75" style="13" customWidth="1"/>
    <col min="2" max="2" width="34.125" style="13" customWidth="1"/>
    <col min="3" max="3" width="16.25" style="13" customWidth="1"/>
    <col min="4" max="4" width="50.125" style="13" customWidth="1"/>
    <col min="5" max="5" width="20" style="13" customWidth="1"/>
    <col min="6" max="6" width="5.625" style="13" customWidth="1"/>
    <col min="7" max="9" width="19.625" style="13" customWidth="1"/>
    <col min="10" max="10" width="18.125" style="13" customWidth="1"/>
    <col min="11" max="16384" width="9" style="13"/>
  </cols>
  <sheetData>
    <row r="1" spans="2:9" ht="20.25" x14ac:dyDescent="0.3">
      <c r="B1" s="14" t="s">
        <v>255</v>
      </c>
      <c r="C1" s="12"/>
      <c r="D1" s="12"/>
      <c r="E1" s="12"/>
      <c r="F1" s="12"/>
      <c r="G1" s="12"/>
      <c r="H1" s="12"/>
      <c r="I1" s="12"/>
    </row>
    <row r="2" spans="2:9" ht="15" x14ac:dyDescent="0.25">
      <c r="B2" s="39" t="str">
        <f>Tradingname</f>
        <v>Southern Cross Pipelines Australia Pty Limited</v>
      </c>
      <c r="C2" s="40"/>
    </row>
    <row r="3" spans="2:9" ht="18" customHeight="1" x14ac:dyDescent="0.45">
      <c r="B3" s="41" t="s">
        <v>157</v>
      </c>
      <c r="C3" s="42">
        <f>Yearending</f>
        <v>46203</v>
      </c>
      <c r="D3" s="36"/>
      <c r="E3" s="36"/>
    </row>
    <row r="4" spans="2:9" ht="20.25" x14ac:dyDescent="0.3">
      <c r="B4" s="11"/>
    </row>
    <row r="5" spans="2:9" ht="15.75" x14ac:dyDescent="0.25">
      <c r="B5" s="22" t="s">
        <v>256</v>
      </c>
    </row>
    <row r="6" spans="2:9" x14ac:dyDescent="0.2">
      <c r="B6" s="15"/>
      <c r="C6" s="18"/>
      <c r="D6" s="18"/>
      <c r="E6" s="18"/>
      <c r="G6" s="23"/>
      <c r="H6" s="20"/>
      <c r="I6" s="20"/>
    </row>
    <row r="7" spans="2:9" ht="57" customHeight="1" x14ac:dyDescent="0.2">
      <c r="B7" s="538" t="s">
        <v>124</v>
      </c>
      <c r="C7" s="539"/>
      <c r="D7" s="539"/>
      <c r="E7" s="540"/>
    </row>
    <row r="8" spans="2:9" ht="13.5" customHeight="1" x14ac:dyDescent="0.2">
      <c r="B8" s="537" t="s">
        <v>580</v>
      </c>
      <c r="C8" s="537"/>
      <c r="D8" s="537"/>
      <c r="E8" s="537"/>
    </row>
    <row r="9" spans="2:9" ht="13.5" customHeight="1" x14ac:dyDescent="0.2">
      <c r="B9" s="537" t="s">
        <v>581</v>
      </c>
      <c r="C9" s="537"/>
      <c r="D9" s="537"/>
      <c r="E9" s="537"/>
    </row>
    <row r="10" spans="2:9" ht="13.5" customHeight="1" x14ac:dyDescent="0.2">
      <c r="B10" s="537"/>
      <c r="C10" s="537"/>
      <c r="D10" s="537"/>
      <c r="E10" s="537"/>
    </row>
    <row r="11" spans="2:9" ht="13.5" customHeight="1" x14ac:dyDescent="0.2">
      <c r="B11" s="537"/>
      <c r="C11" s="537"/>
      <c r="D11" s="537"/>
      <c r="E11" s="537"/>
    </row>
    <row r="12" spans="2:9" ht="13.5" customHeight="1" x14ac:dyDescent="0.2">
      <c r="B12" s="537"/>
      <c r="C12" s="537"/>
      <c r="D12" s="537"/>
      <c r="E12" s="537"/>
    </row>
    <row r="13" spans="2:9" ht="13.5" customHeight="1" x14ac:dyDescent="0.2">
      <c r="B13" s="537"/>
      <c r="C13" s="537"/>
      <c r="D13" s="537"/>
      <c r="E13" s="537"/>
    </row>
  </sheetData>
  <mergeCells count="7">
    <mergeCell ref="B13:E13"/>
    <mergeCell ref="B7:E7"/>
    <mergeCell ref="B8:E8"/>
    <mergeCell ref="B9:E9"/>
    <mergeCell ref="B10:E10"/>
    <mergeCell ref="B11:E11"/>
    <mergeCell ref="B12:E12"/>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009999"/>
    <pageSetUpPr fitToPage="1"/>
  </sheetPr>
  <dimension ref="B1:I3"/>
  <sheetViews>
    <sheetView zoomScaleNormal="100" workbookViewId="0"/>
  </sheetViews>
  <sheetFormatPr defaultColWidth="9" defaultRowHeight="12.75" x14ac:dyDescent="0.2"/>
  <cols>
    <col min="1" max="1" width="11.75" style="228" customWidth="1"/>
    <col min="2" max="2" width="22.25" style="223" customWidth="1"/>
    <col min="3" max="3" width="15.625" style="223" customWidth="1"/>
    <col min="4" max="4" width="12.625" style="223" customWidth="1"/>
    <col min="5" max="5" width="20" style="228" customWidth="1"/>
    <col min="6" max="6" width="5.625" style="228" customWidth="1"/>
    <col min="7" max="9" width="19.625" style="228" customWidth="1"/>
    <col min="10" max="10" width="18.125" style="228" customWidth="1"/>
    <col min="11" max="16384" width="9" style="228"/>
  </cols>
  <sheetData>
    <row r="1" spans="2:9" s="13" customFormat="1" ht="20.25" x14ac:dyDescent="0.3">
      <c r="B1" s="218" t="s">
        <v>312</v>
      </c>
      <c r="C1" s="12"/>
      <c r="D1" s="12"/>
      <c r="E1" s="12"/>
      <c r="F1" s="12"/>
      <c r="G1" s="12"/>
      <c r="H1" s="12"/>
      <c r="I1" s="12"/>
    </row>
    <row r="2" spans="2:9" s="13" customFormat="1" ht="15" x14ac:dyDescent="0.25">
      <c r="B2" s="219" t="str">
        <f>Tradingname</f>
        <v>Southern Cross Pipelines Australia Pty Limited</v>
      </c>
      <c r="C2" s="220"/>
      <c r="D2" s="132"/>
    </row>
    <row r="3" spans="2:9" s="13" customFormat="1" ht="18" customHeight="1" x14ac:dyDescent="0.45">
      <c r="B3" s="221" t="s">
        <v>157</v>
      </c>
      <c r="C3" s="222">
        <f>Yearending</f>
        <v>46203</v>
      </c>
      <c r="D3" s="36"/>
      <c r="E3" s="36"/>
    </row>
  </sheetData>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9" tint="0.79998168889431442"/>
  </sheetPr>
  <dimension ref="A1"/>
  <sheetViews>
    <sheetView showGridLines="0" zoomScaleNormal="100" workbookViewId="0"/>
  </sheetViews>
  <sheetFormatPr defaultRowHeight="14.25" x14ac:dyDescent="0.2"/>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B1:D13"/>
  <sheetViews>
    <sheetView zoomScaleNormal="100" workbookViewId="0"/>
  </sheetViews>
  <sheetFormatPr defaultColWidth="9" defaultRowHeight="12.75" x14ac:dyDescent="0.2"/>
  <cols>
    <col min="1" max="1" width="11.625" style="228" customWidth="1"/>
    <col min="2" max="2" width="22.25" style="228" customWidth="1"/>
    <col min="3" max="3" width="15.625" style="228" customWidth="1"/>
    <col min="4" max="4" width="84.125" style="228" customWidth="1"/>
    <col min="5" max="5" width="9" style="228"/>
    <col min="6" max="6" width="10" style="228" bestFit="1" customWidth="1"/>
    <col min="7" max="16384" width="9" style="228"/>
  </cols>
  <sheetData>
    <row r="1" spans="2:4" s="13" customFormat="1" ht="20.25" x14ac:dyDescent="0.3">
      <c r="B1" s="14" t="s">
        <v>200</v>
      </c>
      <c r="C1" s="12"/>
      <c r="D1" s="12"/>
    </row>
    <row r="2" spans="2:4" s="13" customFormat="1" ht="15" x14ac:dyDescent="0.25">
      <c r="B2" s="39" t="str">
        <f>Tradingname</f>
        <v>Southern Cross Pipelines Australia Pty Limited</v>
      </c>
      <c r="C2" s="40"/>
    </row>
    <row r="3" spans="2:4" s="13" customFormat="1" ht="15.75" customHeight="1" x14ac:dyDescent="0.45">
      <c r="B3" s="41" t="s">
        <v>157</v>
      </c>
      <c r="C3" s="42">
        <f>Yearending</f>
        <v>46203</v>
      </c>
      <c r="D3" s="36"/>
    </row>
    <row r="4" spans="2:4" ht="20.25" x14ac:dyDescent="0.3">
      <c r="B4" s="227"/>
    </row>
    <row r="5" spans="2:4" ht="15.75" thickBot="1" x14ac:dyDescent="0.3">
      <c r="B5" s="404" t="s">
        <v>576</v>
      </c>
      <c r="C5" s="13"/>
      <c r="D5" s="13"/>
    </row>
    <row r="6" spans="2:4" ht="44.65" customHeight="1" thickBot="1" x14ac:dyDescent="0.25">
      <c r="B6" s="405" t="s">
        <v>316</v>
      </c>
      <c r="C6" s="541" t="s">
        <v>597</v>
      </c>
      <c r="D6" s="542"/>
    </row>
    <row r="7" spans="2:4" ht="31.35" customHeight="1" thickBot="1" x14ac:dyDescent="0.25">
      <c r="B7" s="405">
        <v>1.1000000000000001</v>
      </c>
      <c r="C7" s="541" t="s">
        <v>583</v>
      </c>
      <c r="D7" s="542"/>
    </row>
    <row r="8" spans="2:4" ht="32.65" customHeight="1" thickBot="1" x14ac:dyDescent="0.25">
      <c r="B8" s="405" t="s">
        <v>577</v>
      </c>
      <c r="C8" s="541" t="s">
        <v>578</v>
      </c>
      <c r="D8" s="542"/>
    </row>
    <row r="9" spans="2:4" ht="32.65" customHeight="1" thickBot="1" x14ac:dyDescent="0.25">
      <c r="B9" s="406" t="s">
        <v>577</v>
      </c>
      <c r="C9" s="543" t="s">
        <v>579</v>
      </c>
      <c r="D9" s="544"/>
    </row>
    <row r="10" spans="2:4" ht="24.75" customHeight="1" x14ac:dyDescent="0.2">
      <c r="B10" s="545">
        <v>4.0999999999999996</v>
      </c>
      <c r="C10" s="548" t="s">
        <v>584</v>
      </c>
      <c r="D10" s="549"/>
    </row>
    <row r="11" spans="2:4" ht="20.25" customHeight="1" x14ac:dyDescent="0.2">
      <c r="B11" s="546"/>
      <c r="C11" s="550" t="s">
        <v>589</v>
      </c>
      <c r="D11" s="551"/>
    </row>
    <row r="12" spans="2:4" ht="35.25" customHeight="1" x14ac:dyDescent="0.2">
      <c r="B12" s="546"/>
      <c r="C12" s="550" t="s">
        <v>585</v>
      </c>
      <c r="D12" s="551"/>
    </row>
    <row r="13" spans="2:4" ht="30.75" customHeight="1" thickBot="1" x14ac:dyDescent="0.25">
      <c r="B13" s="547"/>
      <c r="C13" s="552" t="s">
        <v>586</v>
      </c>
      <c r="D13" s="553"/>
    </row>
  </sheetData>
  <mergeCells count="9">
    <mergeCell ref="C8:D8"/>
    <mergeCell ref="C9:D9"/>
    <mergeCell ref="C6:D6"/>
    <mergeCell ref="C7:D7"/>
    <mergeCell ref="B10:B13"/>
    <mergeCell ref="C10:D10"/>
    <mergeCell ref="C11:D11"/>
    <mergeCell ref="C12:D12"/>
    <mergeCell ref="C13:D13"/>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33CCCC"/>
    <pageSetUpPr fitToPage="1"/>
  </sheetPr>
  <dimension ref="A1:U90"/>
  <sheetViews>
    <sheetView showGridLines="0" zoomScale="80" zoomScaleNormal="80" workbookViewId="0"/>
  </sheetViews>
  <sheetFormatPr defaultRowHeight="14.25" x14ac:dyDescent="0.2"/>
  <cols>
    <col min="1" max="1" width="10.625" customWidth="1"/>
    <col min="2" max="2" width="16.5" style="45" customWidth="1"/>
    <col min="3" max="3" width="27.25" customWidth="1"/>
    <col min="4" max="4" width="37.625" style="45" customWidth="1"/>
    <col min="5" max="5" width="25.25" customWidth="1"/>
    <col min="6" max="6" width="30.625" customWidth="1"/>
    <col min="7" max="7" width="58.75" customWidth="1"/>
    <col min="8" max="11" width="9" style="232" customWidth="1"/>
    <col min="12" max="12" width="13" style="232" customWidth="1"/>
    <col min="13" max="13" width="12.5" style="232" customWidth="1"/>
    <col min="14" max="14" width="11.75" style="232" customWidth="1"/>
    <col min="15" max="19" width="9" style="232" customWidth="1"/>
    <col min="20" max="20" width="75.125" style="232" customWidth="1"/>
    <col min="21" max="21" width="47.5" style="232" customWidth="1"/>
  </cols>
  <sheetData>
    <row r="1" spans="1:21" ht="19.350000000000001" customHeight="1" x14ac:dyDescent="0.2"/>
    <row r="2" spans="1:21" ht="78" customHeight="1" x14ac:dyDescent="0.2">
      <c r="A2" s="230" t="s">
        <v>208</v>
      </c>
      <c r="B2" s="230" t="s">
        <v>257</v>
      </c>
      <c r="C2" s="230" t="s">
        <v>209</v>
      </c>
      <c r="D2" s="230" t="s">
        <v>210</v>
      </c>
      <c r="E2" s="230" t="s">
        <v>213</v>
      </c>
      <c r="F2" s="230" t="s">
        <v>211</v>
      </c>
      <c r="G2" s="230" t="s">
        <v>212</v>
      </c>
      <c r="K2" s="233"/>
      <c r="L2" s="233"/>
      <c r="M2" s="233"/>
      <c r="N2" s="233"/>
      <c r="O2" s="233"/>
      <c r="P2" s="233"/>
      <c r="Q2" s="233"/>
      <c r="R2" s="233"/>
      <c r="S2" s="233"/>
      <c r="T2" s="233"/>
      <c r="U2"/>
    </row>
    <row r="3" spans="1:21" s="214" customFormat="1" ht="28.5" x14ac:dyDescent="0.2">
      <c r="A3" s="295">
        <v>44083</v>
      </c>
      <c r="B3" s="296">
        <v>1</v>
      </c>
      <c r="C3" s="297" t="s">
        <v>266</v>
      </c>
      <c r="D3" s="306" t="s">
        <v>463</v>
      </c>
      <c r="E3" s="298" t="s">
        <v>303</v>
      </c>
      <c r="F3" s="298" t="s">
        <v>277</v>
      </c>
      <c r="G3" s="298" t="s">
        <v>304</v>
      </c>
      <c r="H3" s="234"/>
      <c r="I3" s="234"/>
      <c r="J3" s="234"/>
      <c r="K3" s="235"/>
      <c r="L3" s="234"/>
      <c r="M3" s="234"/>
      <c r="N3" s="234"/>
      <c r="O3" s="234"/>
      <c r="P3" s="234"/>
      <c r="Q3" s="234"/>
      <c r="R3" s="234"/>
      <c r="S3" s="236"/>
      <c r="T3" s="234"/>
    </row>
    <row r="4" spans="1:21" s="214" customFormat="1" x14ac:dyDescent="0.2">
      <c r="A4" s="295">
        <v>44083</v>
      </c>
      <c r="B4" s="296">
        <f>B3+1</f>
        <v>2</v>
      </c>
      <c r="C4" s="297" t="s">
        <v>266</v>
      </c>
      <c r="D4" s="306" t="s">
        <v>463</v>
      </c>
      <c r="E4" s="298" t="s">
        <v>268</v>
      </c>
      <c r="F4" s="297" t="s">
        <v>277</v>
      </c>
      <c r="G4" s="298" t="s">
        <v>269</v>
      </c>
      <c r="H4" s="234"/>
      <c r="I4" s="234"/>
      <c r="J4" s="234"/>
      <c r="K4" s="235"/>
      <c r="L4" s="234"/>
      <c r="M4" s="234"/>
      <c r="N4" s="234"/>
      <c r="O4" s="234"/>
      <c r="P4" s="234"/>
      <c r="Q4" s="234"/>
      <c r="R4" s="234"/>
      <c r="S4" s="237"/>
      <c r="T4" s="234"/>
    </row>
    <row r="5" spans="1:21" s="214" customFormat="1" x14ac:dyDescent="0.2">
      <c r="A5" s="295">
        <v>44083</v>
      </c>
      <c r="B5" s="296">
        <f>B4+1</f>
        <v>3</v>
      </c>
      <c r="C5" s="297" t="s">
        <v>266</v>
      </c>
      <c r="D5" s="306" t="s">
        <v>463</v>
      </c>
      <c r="E5" s="298" t="s">
        <v>306</v>
      </c>
      <c r="F5" s="297" t="s">
        <v>277</v>
      </c>
      <c r="G5" s="298" t="s">
        <v>270</v>
      </c>
      <c r="H5" s="234"/>
      <c r="I5" s="234"/>
      <c r="J5" s="234"/>
      <c r="K5" s="235"/>
      <c r="L5" s="234"/>
      <c r="M5" s="234"/>
      <c r="N5" s="234"/>
      <c r="O5" s="234"/>
      <c r="P5" s="234"/>
      <c r="Q5" s="234"/>
      <c r="R5" s="234"/>
      <c r="S5" s="237"/>
      <c r="T5" s="234"/>
    </row>
    <row r="6" spans="1:21" s="214" customFormat="1" ht="28.5" x14ac:dyDescent="0.2">
      <c r="A6" s="295">
        <v>44083</v>
      </c>
      <c r="B6" s="296">
        <f t="shared" ref="B6:B83" si="0">B5+1</f>
        <v>4</v>
      </c>
      <c r="C6" s="297" t="s">
        <v>266</v>
      </c>
      <c r="D6" s="306" t="s">
        <v>463</v>
      </c>
      <c r="E6" s="298" t="s">
        <v>305</v>
      </c>
      <c r="F6" s="297" t="s">
        <v>267</v>
      </c>
      <c r="G6" s="299" t="s">
        <v>338</v>
      </c>
      <c r="H6" s="234"/>
      <c r="I6" s="234"/>
      <c r="J6" s="234"/>
      <c r="K6" s="235"/>
      <c r="L6" s="234"/>
      <c r="M6" s="234"/>
      <c r="N6" s="234"/>
      <c r="O6" s="234"/>
      <c r="P6" s="234"/>
      <c r="Q6" s="234"/>
      <c r="R6" s="234"/>
      <c r="S6" s="237"/>
      <c r="T6" s="234"/>
    </row>
    <row r="7" spans="1:21" s="214" customFormat="1" x14ac:dyDescent="0.2">
      <c r="A7" s="295">
        <v>44083</v>
      </c>
      <c r="B7" s="296">
        <f t="shared" si="0"/>
        <v>5</v>
      </c>
      <c r="C7" s="297" t="s">
        <v>266</v>
      </c>
      <c r="D7" s="306" t="s">
        <v>463</v>
      </c>
      <c r="E7" s="298" t="s">
        <v>307</v>
      </c>
      <c r="F7" s="297" t="s">
        <v>267</v>
      </c>
      <c r="G7" s="298" t="s">
        <v>308</v>
      </c>
      <c r="H7" s="234"/>
      <c r="I7" s="234"/>
      <c r="J7" s="234"/>
      <c r="K7" s="235"/>
      <c r="L7" s="234"/>
      <c r="M7" s="234"/>
      <c r="N7" s="234"/>
      <c r="O7" s="234"/>
      <c r="P7" s="234"/>
      <c r="Q7" s="234"/>
      <c r="R7" s="234"/>
      <c r="S7" s="237"/>
      <c r="T7" s="234"/>
    </row>
    <row r="8" spans="1:21" s="214" customFormat="1" ht="28.5" x14ac:dyDescent="0.2">
      <c r="A8" s="295">
        <v>44083</v>
      </c>
      <c r="B8" s="296">
        <f t="shared" si="0"/>
        <v>6</v>
      </c>
      <c r="C8" s="297" t="s">
        <v>266</v>
      </c>
      <c r="D8" s="306" t="s">
        <v>463</v>
      </c>
      <c r="E8" s="298" t="s">
        <v>309</v>
      </c>
      <c r="F8" s="297" t="s">
        <v>267</v>
      </c>
      <c r="G8" s="299" t="s">
        <v>339</v>
      </c>
      <c r="H8" s="234"/>
      <c r="I8" s="234"/>
      <c r="J8" s="234"/>
      <c r="K8" s="235"/>
      <c r="L8" s="234"/>
      <c r="M8" s="234"/>
      <c r="N8" s="234"/>
      <c r="O8" s="234"/>
      <c r="P8" s="234"/>
      <c r="Q8" s="234"/>
      <c r="R8" s="234"/>
      <c r="S8" s="237"/>
      <c r="T8" s="234"/>
    </row>
    <row r="9" spans="1:21" s="214" customFormat="1" ht="28.5" x14ac:dyDescent="0.2">
      <c r="A9" s="295">
        <v>44083</v>
      </c>
      <c r="B9" s="296">
        <f t="shared" si="0"/>
        <v>7</v>
      </c>
      <c r="C9" s="297" t="s">
        <v>266</v>
      </c>
      <c r="D9" s="306" t="s">
        <v>463</v>
      </c>
      <c r="E9" s="298" t="s">
        <v>310</v>
      </c>
      <c r="F9" s="297" t="s">
        <v>267</v>
      </c>
      <c r="G9" s="298" t="s">
        <v>311</v>
      </c>
      <c r="H9" s="234"/>
      <c r="I9" s="234"/>
      <c r="J9" s="234"/>
      <c r="K9" s="235"/>
      <c r="L9" s="234"/>
      <c r="M9" s="234"/>
      <c r="N9" s="234"/>
      <c r="O9" s="234"/>
      <c r="P9" s="234"/>
      <c r="Q9" s="234"/>
      <c r="R9" s="234"/>
      <c r="S9" s="237"/>
      <c r="T9" s="234"/>
    </row>
    <row r="10" spans="1:21" s="214" customFormat="1" x14ac:dyDescent="0.2">
      <c r="A10" s="295">
        <v>44083</v>
      </c>
      <c r="B10" s="296">
        <f t="shared" si="0"/>
        <v>8</v>
      </c>
      <c r="C10" s="297" t="s">
        <v>258</v>
      </c>
      <c r="D10" s="306" t="s">
        <v>332</v>
      </c>
      <c r="E10" s="297" t="s">
        <v>260</v>
      </c>
      <c r="F10" s="298" t="s">
        <v>261</v>
      </c>
      <c r="G10" s="298" t="s">
        <v>259</v>
      </c>
      <c r="H10" s="234"/>
      <c r="I10" s="234"/>
      <c r="J10" s="234"/>
      <c r="K10" s="235"/>
      <c r="L10" s="234"/>
      <c r="M10" s="234"/>
      <c r="N10" s="234"/>
      <c r="O10" s="234"/>
      <c r="P10" s="234"/>
      <c r="Q10" s="234"/>
      <c r="R10" s="234"/>
      <c r="S10" s="237"/>
      <c r="T10" s="238"/>
    </row>
    <row r="11" spans="1:21" s="214" customFormat="1" x14ac:dyDescent="0.2">
      <c r="A11" s="295">
        <v>44083</v>
      </c>
      <c r="B11" s="296">
        <f t="shared" si="0"/>
        <v>9</v>
      </c>
      <c r="C11" s="297" t="s">
        <v>275</v>
      </c>
      <c r="D11" s="307" t="s">
        <v>464</v>
      </c>
      <c r="E11" s="297" t="s">
        <v>276</v>
      </c>
      <c r="F11" s="297" t="s">
        <v>277</v>
      </c>
      <c r="G11" s="298" t="s">
        <v>278</v>
      </c>
      <c r="H11" s="234"/>
      <c r="I11" s="234"/>
      <c r="J11" s="234"/>
      <c r="K11" s="235"/>
      <c r="L11" s="234"/>
      <c r="M11" s="234"/>
      <c r="N11" s="234"/>
      <c r="O11" s="234"/>
      <c r="P11" s="234"/>
      <c r="Q11" s="234"/>
      <c r="R11" s="234"/>
      <c r="S11" s="237"/>
      <c r="T11" s="234"/>
    </row>
    <row r="12" spans="1:21" s="214" customFormat="1" ht="28.5" x14ac:dyDescent="0.2">
      <c r="A12" s="295">
        <v>44083</v>
      </c>
      <c r="B12" s="296">
        <f t="shared" si="0"/>
        <v>10</v>
      </c>
      <c r="C12" s="297" t="s">
        <v>282</v>
      </c>
      <c r="D12" s="307" t="s">
        <v>465</v>
      </c>
      <c r="E12" s="300" t="s">
        <v>340</v>
      </c>
      <c r="F12" s="297" t="s">
        <v>283</v>
      </c>
      <c r="G12" s="298" t="s">
        <v>284</v>
      </c>
      <c r="H12" s="234"/>
      <c r="I12" s="234"/>
      <c r="J12" s="234"/>
      <c r="K12" s="235"/>
      <c r="L12" s="234"/>
      <c r="M12" s="234"/>
      <c r="N12" s="234"/>
      <c r="O12" s="234"/>
      <c r="P12" s="234"/>
      <c r="Q12" s="234"/>
      <c r="R12" s="234"/>
      <c r="S12" s="237"/>
      <c r="T12" s="234"/>
    </row>
    <row r="13" spans="1:21" s="214" customFormat="1" ht="42.75" x14ac:dyDescent="0.2">
      <c r="A13" s="295">
        <v>44083</v>
      </c>
      <c r="B13" s="296">
        <f t="shared" si="0"/>
        <v>11</v>
      </c>
      <c r="C13" s="297" t="s">
        <v>271</v>
      </c>
      <c r="D13" s="306" t="s">
        <v>272</v>
      </c>
      <c r="E13" s="297" t="s">
        <v>273</v>
      </c>
      <c r="F13" s="297" t="s">
        <v>267</v>
      </c>
      <c r="G13" s="298" t="s">
        <v>274</v>
      </c>
      <c r="H13" s="234"/>
      <c r="I13" s="234"/>
      <c r="J13" s="234"/>
      <c r="K13" s="235"/>
      <c r="L13" s="234"/>
      <c r="M13" s="234"/>
      <c r="N13" s="234"/>
      <c r="O13" s="234"/>
      <c r="P13" s="234"/>
      <c r="Q13" s="234"/>
      <c r="R13" s="234"/>
      <c r="S13" s="237"/>
      <c r="T13" s="234"/>
    </row>
    <row r="14" spans="1:21" s="214" customFormat="1" ht="28.5" x14ac:dyDescent="0.2">
      <c r="A14" s="295">
        <v>44083</v>
      </c>
      <c r="B14" s="296">
        <f t="shared" si="0"/>
        <v>12</v>
      </c>
      <c r="C14" s="297" t="s">
        <v>271</v>
      </c>
      <c r="D14" s="308" t="s">
        <v>272</v>
      </c>
      <c r="E14" s="299" t="s">
        <v>341</v>
      </c>
      <c r="F14" s="301" t="s">
        <v>285</v>
      </c>
      <c r="G14" s="302" t="s">
        <v>286</v>
      </c>
      <c r="H14" s="234"/>
      <c r="I14" s="234"/>
      <c r="J14" s="234"/>
      <c r="K14" s="235"/>
      <c r="L14" s="234"/>
      <c r="M14" s="234"/>
      <c r="N14" s="234"/>
      <c r="O14" s="234"/>
      <c r="P14" s="234"/>
      <c r="Q14" s="234"/>
      <c r="R14" s="234"/>
      <c r="S14" s="237"/>
      <c r="T14" s="234"/>
    </row>
    <row r="15" spans="1:21" s="214" customFormat="1" ht="28.5" x14ac:dyDescent="0.2">
      <c r="A15" s="295">
        <v>44083</v>
      </c>
      <c r="B15" s="296">
        <f t="shared" si="0"/>
        <v>13</v>
      </c>
      <c r="C15" s="297" t="s">
        <v>266</v>
      </c>
      <c r="D15" s="306" t="s">
        <v>463</v>
      </c>
      <c r="E15" s="300" t="s">
        <v>342</v>
      </c>
      <c r="F15" s="301" t="s">
        <v>285</v>
      </c>
      <c r="G15" s="302" t="s">
        <v>286</v>
      </c>
      <c r="H15" s="234"/>
      <c r="I15" s="234"/>
      <c r="J15" s="234"/>
      <c r="K15" s="235"/>
      <c r="L15" s="234"/>
      <c r="M15" s="234"/>
      <c r="N15" s="234"/>
      <c r="O15" s="234"/>
      <c r="P15" s="234"/>
      <c r="Q15" s="234"/>
      <c r="R15" s="234"/>
      <c r="S15" s="237"/>
      <c r="T15" s="238"/>
    </row>
    <row r="16" spans="1:21" s="214" customFormat="1" x14ac:dyDescent="0.2">
      <c r="A16" s="295">
        <v>44083</v>
      </c>
      <c r="B16" s="296">
        <f t="shared" si="0"/>
        <v>14</v>
      </c>
      <c r="C16" s="297" t="s">
        <v>287</v>
      </c>
      <c r="D16" s="308" t="s">
        <v>466</v>
      </c>
      <c r="E16" s="297" t="s">
        <v>288</v>
      </c>
      <c r="F16" s="297" t="s">
        <v>283</v>
      </c>
      <c r="G16" s="298" t="s">
        <v>289</v>
      </c>
      <c r="H16" s="234"/>
      <c r="I16" s="234"/>
      <c r="J16" s="234"/>
      <c r="K16" s="235"/>
      <c r="L16" s="234"/>
      <c r="M16" s="234"/>
      <c r="N16" s="234"/>
      <c r="O16" s="234"/>
      <c r="P16" s="234"/>
      <c r="Q16" s="234"/>
      <c r="R16" s="234"/>
      <c r="S16" s="237"/>
      <c r="T16" s="234"/>
    </row>
    <row r="17" spans="1:20" s="214" customFormat="1" x14ac:dyDescent="0.2">
      <c r="A17" s="295">
        <v>44083</v>
      </c>
      <c r="B17" s="296">
        <f t="shared" si="0"/>
        <v>15</v>
      </c>
      <c r="C17" s="297" t="s">
        <v>287</v>
      </c>
      <c r="D17" s="308" t="s">
        <v>466</v>
      </c>
      <c r="E17" s="297" t="s">
        <v>290</v>
      </c>
      <c r="F17" s="297" t="s">
        <v>285</v>
      </c>
      <c r="G17" s="300" t="s">
        <v>337</v>
      </c>
      <c r="H17" s="234"/>
      <c r="I17" s="234"/>
      <c r="J17" s="234"/>
      <c r="K17" s="235"/>
      <c r="L17" s="234"/>
      <c r="M17" s="234"/>
      <c r="N17" s="234"/>
      <c r="O17" s="234"/>
      <c r="P17" s="234"/>
      <c r="Q17" s="234"/>
      <c r="R17" s="234"/>
      <c r="S17" s="237"/>
      <c r="T17" s="238"/>
    </row>
    <row r="18" spans="1:20" s="214" customFormat="1" x14ac:dyDescent="0.2">
      <c r="A18" s="295">
        <v>44083</v>
      </c>
      <c r="B18" s="296">
        <f t="shared" si="0"/>
        <v>16</v>
      </c>
      <c r="C18" s="297" t="s">
        <v>266</v>
      </c>
      <c r="D18" s="306" t="s">
        <v>463</v>
      </c>
      <c r="E18" s="297" t="s">
        <v>291</v>
      </c>
      <c r="F18" s="297" t="s">
        <v>285</v>
      </c>
      <c r="G18" s="300" t="s">
        <v>337</v>
      </c>
      <c r="H18" s="234"/>
      <c r="I18" s="234"/>
      <c r="J18" s="234"/>
      <c r="K18" s="235"/>
      <c r="L18" s="234"/>
      <c r="M18" s="234"/>
      <c r="N18" s="234"/>
      <c r="O18" s="234"/>
      <c r="P18" s="234"/>
      <c r="Q18" s="234"/>
      <c r="R18" s="234"/>
      <c r="S18" s="237"/>
      <c r="T18" s="234"/>
    </row>
    <row r="19" spans="1:20" s="214" customFormat="1" x14ac:dyDescent="0.2">
      <c r="A19" s="295">
        <v>44083</v>
      </c>
      <c r="B19" s="296">
        <f t="shared" si="0"/>
        <v>17</v>
      </c>
      <c r="C19" s="301" t="s">
        <v>266</v>
      </c>
      <c r="D19" s="308" t="s">
        <v>463</v>
      </c>
      <c r="E19" s="301" t="s">
        <v>292</v>
      </c>
      <c r="F19" s="301" t="s">
        <v>285</v>
      </c>
      <c r="G19" s="299" t="s">
        <v>343</v>
      </c>
      <c r="H19" s="234"/>
      <c r="I19" s="234"/>
      <c r="J19" s="234"/>
      <c r="K19" s="235"/>
      <c r="L19" s="234"/>
      <c r="M19" s="234"/>
      <c r="N19" s="234"/>
      <c r="O19" s="234"/>
      <c r="P19" s="234"/>
      <c r="Q19" s="234"/>
      <c r="R19" s="234"/>
      <c r="S19" s="237"/>
      <c r="T19" s="238"/>
    </row>
    <row r="20" spans="1:20" s="214" customFormat="1" ht="28.5" x14ac:dyDescent="0.2">
      <c r="A20" s="295">
        <v>44083</v>
      </c>
      <c r="B20" s="296">
        <f t="shared" si="0"/>
        <v>18</v>
      </c>
      <c r="C20" s="297" t="s">
        <v>282</v>
      </c>
      <c r="D20" s="307" t="s">
        <v>465</v>
      </c>
      <c r="E20" s="297" t="s">
        <v>293</v>
      </c>
      <c r="F20" s="297" t="s">
        <v>277</v>
      </c>
      <c r="G20" s="298" t="s">
        <v>294</v>
      </c>
      <c r="H20" s="234"/>
      <c r="I20" s="234"/>
      <c r="J20" s="234"/>
      <c r="K20" s="235"/>
      <c r="L20" s="234"/>
      <c r="M20" s="234"/>
      <c r="N20" s="234"/>
      <c r="O20" s="234"/>
      <c r="P20" s="234"/>
      <c r="Q20" s="234"/>
      <c r="R20" s="234"/>
      <c r="S20" s="237"/>
      <c r="T20" s="234"/>
    </row>
    <row r="21" spans="1:20" s="214" customFormat="1" ht="28.5" x14ac:dyDescent="0.2">
      <c r="A21" s="295">
        <v>44083</v>
      </c>
      <c r="B21" s="296">
        <f t="shared" si="0"/>
        <v>19</v>
      </c>
      <c r="C21" s="297" t="s">
        <v>266</v>
      </c>
      <c r="D21" s="306" t="s">
        <v>463</v>
      </c>
      <c r="E21" s="297" t="s">
        <v>295</v>
      </c>
      <c r="F21" s="297" t="s">
        <v>267</v>
      </c>
      <c r="G21" s="298" t="s">
        <v>296</v>
      </c>
      <c r="H21" s="234"/>
      <c r="I21" s="234"/>
      <c r="J21" s="234"/>
      <c r="K21" s="235"/>
      <c r="L21" s="234"/>
      <c r="M21" s="234"/>
      <c r="N21" s="234"/>
      <c r="O21" s="234"/>
      <c r="P21" s="234"/>
      <c r="Q21" s="234"/>
      <c r="R21" s="234"/>
      <c r="S21" s="237"/>
      <c r="T21" s="234"/>
    </row>
    <row r="22" spans="1:20" s="214" customFormat="1" ht="75" customHeight="1" x14ac:dyDescent="0.2">
      <c r="A22" s="295">
        <v>44083</v>
      </c>
      <c r="B22" s="296">
        <f t="shared" si="0"/>
        <v>20</v>
      </c>
      <c r="C22" s="297" t="s">
        <v>266</v>
      </c>
      <c r="D22" s="306" t="s">
        <v>463</v>
      </c>
      <c r="E22" s="298" t="s">
        <v>297</v>
      </c>
      <c r="F22" s="297" t="s">
        <v>283</v>
      </c>
      <c r="G22" s="298" t="s">
        <v>298</v>
      </c>
      <c r="H22" s="234"/>
      <c r="I22" s="234"/>
      <c r="J22" s="234"/>
      <c r="K22" s="235"/>
      <c r="L22" s="234"/>
      <c r="M22" s="234"/>
      <c r="N22" s="234"/>
      <c r="O22" s="234"/>
      <c r="P22" s="234"/>
      <c r="Q22" s="234"/>
      <c r="R22" s="234"/>
      <c r="S22" s="237"/>
      <c r="T22" s="234"/>
    </row>
    <row r="23" spans="1:20" s="214" customFormat="1" ht="28.5" x14ac:dyDescent="0.2">
      <c r="A23" s="295">
        <v>44083</v>
      </c>
      <c r="B23" s="296">
        <f t="shared" si="0"/>
        <v>21</v>
      </c>
      <c r="C23" s="297" t="s">
        <v>299</v>
      </c>
      <c r="D23" s="306" t="s">
        <v>300</v>
      </c>
      <c r="E23" s="297" t="s">
        <v>300</v>
      </c>
      <c r="F23" s="297" t="s">
        <v>301</v>
      </c>
      <c r="G23" s="298" t="s">
        <v>336</v>
      </c>
      <c r="H23" s="234"/>
      <c r="I23" s="234"/>
      <c r="J23" s="234"/>
      <c r="K23" s="235"/>
      <c r="L23" s="234"/>
      <c r="M23" s="234"/>
      <c r="N23" s="234"/>
      <c r="O23" s="234"/>
      <c r="P23" s="234"/>
      <c r="Q23" s="234"/>
      <c r="R23" s="234"/>
      <c r="S23" s="237"/>
      <c r="T23" s="234"/>
    </row>
    <row r="24" spans="1:20" s="214" customFormat="1" ht="28.5" x14ac:dyDescent="0.2">
      <c r="A24" s="295">
        <v>44083</v>
      </c>
      <c r="B24" s="296">
        <f t="shared" si="0"/>
        <v>22</v>
      </c>
      <c r="C24" s="297" t="s">
        <v>258</v>
      </c>
      <c r="D24" s="306" t="s">
        <v>332</v>
      </c>
      <c r="E24" s="300" t="s">
        <v>344</v>
      </c>
      <c r="F24" s="297" t="s">
        <v>277</v>
      </c>
      <c r="G24" s="298" t="s">
        <v>302</v>
      </c>
      <c r="H24" s="234"/>
      <c r="I24" s="234"/>
      <c r="J24" s="234"/>
      <c r="K24" s="235"/>
      <c r="L24" s="234"/>
      <c r="M24" s="234"/>
      <c r="N24" s="234"/>
      <c r="O24" s="234"/>
      <c r="P24" s="234"/>
      <c r="Q24" s="234"/>
      <c r="R24" s="234"/>
      <c r="S24" s="237"/>
      <c r="T24" s="234"/>
    </row>
    <row r="25" spans="1:20" s="214" customFormat="1" x14ac:dyDescent="0.2">
      <c r="A25" s="295">
        <v>44083</v>
      </c>
      <c r="B25" s="296">
        <f t="shared" si="0"/>
        <v>23</v>
      </c>
      <c r="C25" s="297" t="s">
        <v>258</v>
      </c>
      <c r="D25" s="306" t="s">
        <v>332</v>
      </c>
      <c r="E25" s="297" t="s">
        <v>313</v>
      </c>
      <c r="F25" s="297" t="s">
        <v>285</v>
      </c>
      <c r="G25" s="298" t="s">
        <v>314</v>
      </c>
      <c r="H25" s="234"/>
      <c r="I25" s="234"/>
      <c r="J25" s="234"/>
      <c r="K25" s="235"/>
      <c r="L25" s="234"/>
      <c r="M25" s="234"/>
      <c r="N25" s="234"/>
      <c r="O25" s="234"/>
      <c r="P25" s="234"/>
      <c r="Q25" s="234"/>
      <c r="R25" s="234"/>
      <c r="S25" s="237"/>
      <c r="T25" s="234"/>
    </row>
    <row r="26" spans="1:20" s="214" customFormat="1" ht="28.5" x14ac:dyDescent="0.2">
      <c r="A26" s="295">
        <v>44083</v>
      </c>
      <c r="B26" s="296">
        <f t="shared" si="0"/>
        <v>24</v>
      </c>
      <c r="C26" s="297" t="s">
        <v>279</v>
      </c>
      <c r="D26" s="307" t="s">
        <v>467</v>
      </c>
      <c r="E26" s="297" t="s">
        <v>315</v>
      </c>
      <c r="F26" s="297" t="s">
        <v>285</v>
      </c>
      <c r="G26" s="298" t="s">
        <v>314</v>
      </c>
      <c r="H26" s="234"/>
      <c r="I26" s="234"/>
      <c r="J26" s="234"/>
      <c r="K26" s="235"/>
      <c r="L26" s="234"/>
      <c r="M26" s="234"/>
      <c r="N26" s="234"/>
      <c r="O26" s="234"/>
      <c r="P26" s="234"/>
      <c r="Q26" s="234"/>
      <c r="R26" s="234"/>
      <c r="S26" s="237"/>
      <c r="T26" s="234"/>
    </row>
    <row r="27" spans="1:20" s="214" customFormat="1" x14ac:dyDescent="0.2">
      <c r="A27" s="295">
        <v>44118</v>
      </c>
      <c r="B27" s="296">
        <f t="shared" si="0"/>
        <v>25</v>
      </c>
      <c r="C27" s="297" t="s">
        <v>316</v>
      </c>
      <c r="D27" s="306" t="s">
        <v>141</v>
      </c>
      <c r="E27" s="297" t="s">
        <v>318</v>
      </c>
      <c r="F27" s="297" t="s">
        <v>345</v>
      </c>
      <c r="G27" s="298" t="s">
        <v>319</v>
      </c>
      <c r="H27" s="234"/>
      <c r="I27" s="234"/>
      <c r="J27" s="234"/>
      <c r="K27" s="234"/>
      <c r="L27" s="234"/>
      <c r="M27" s="234"/>
      <c r="N27" s="234"/>
      <c r="O27" s="234"/>
      <c r="P27" s="234"/>
      <c r="Q27" s="234"/>
      <c r="R27" s="234"/>
      <c r="S27" s="236"/>
      <c r="T27" s="234"/>
    </row>
    <row r="28" spans="1:20" s="214" customFormat="1" x14ac:dyDescent="0.2">
      <c r="A28" s="295">
        <v>44118</v>
      </c>
      <c r="B28" s="296">
        <f t="shared" si="0"/>
        <v>26</v>
      </c>
      <c r="C28" s="297" t="s">
        <v>271</v>
      </c>
      <c r="D28" s="306" t="s">
        <v>272</v>
      </c>
      <c r="E28" s="297" t="s">
        <v>330</v>
      </c>
      <c r="F28" s="297" t="s">
        <v>345</v>
      </c>
      <c r="G28" s="298" t="s">
        <v>331</v>
      </c>
      <c r="H28" s="234"/>
      <c r="I28" s="234"/>
      <c r="J28" s="234"/>
      <c r="K28" s="234"/>
      <c r="L28" s="234"/>
      <c r="M28" s="234"/>
      <c r="N28" s="234"/>
      <c r="O28" s="234"/>
      <c r="P28" s="234"/>
      <c r="Q28" s="234"/>
      <c r="R28" s="234"/>
      <c r="S28" s="236"/>
      <c r="T28" s="234"/>
    </row>
    <row r="29" spans="1:20" customFormat="1" x14ac:dyDescent="0.2">
      <c r="A29" s="295">
        <v>44118</v>
      </c>
      <c r="B29" s="296">
        <f t="shared" si="0"/>
        <v>27</v>
      </c>
      <c r="C29" s="297" t="s">
        <v>266</v>
      </c>
      <c r="D29" s="306" t="s">
        <v>324</v>
      </c>
      <c r="E29" s="297" t="s">
        <v>326</v>
      </c>
      <c r="F29" s="297" t="s">
        <v>345</v>
      </c>
      <c r="G29" s="298" t="s">
        <v>327</v>
      </c>
      <c r="H29" s="232"/>
      <c r="I29" s="232"/>
      <c r="J29" s="232"/>
      <c r="K29" s="232"/>
      <c r="L29" s="232"/>
      <c r="M29" s="232"/>
      <c r="N29" s="232"/>
      <c r="O29" s="232"/>
      <c r="P29" s="232"/>
      <c r="Q29" s="232"/>
      <c r="R29" s="232"/>
      <c r="S29" s="232"/>
      <c r="T29" s="232"/>
    </row>
    <row r="30" spans="1:20" customFormat="1" x14ac:dyDescent="0.2">
      <c r="A30" s="295">
        <v>44118</v>
      </c>
      <c r="B30" s="296">
        <f t="shared" si="0"/>
        <v>28</v>
      </c>
      <c r="C30" s="297" t="s">
        <v>266</v>
      </c>
      <c r="D30" s="306" t="s">
        <v>324</v>
      </c>
      <c r="E30" s="297" t="s">
        <v>323</v>
      </c>
      <c r="F30" s="297" t="s">
        <v>345</v>
      </c>
      <c r="G30" s="298" t="s">
        <v>325</v>
      </c>
      <c r="H30" s="232"/>
      <c r="I30" s="232"/>
      <c r="J30" s="232"/>
      <c r="K30" s="232"/>
      <c r="L30" s="232"/>
      <c r="M30" s="232"/>
      <c r="N30" s="232"/>
      <c r="O30" s="232"/>
      <c r="P30" s="232"/>
      <c r="Q30" s="232"/>
      <c r="R30" s="232"/>
      <c r="S30" s="232"/>
      <c r="T30" s="232"/>
    </row>
    <row r="31" spans="1:20" customFormat="1" x14ac:dyDescent="0.2">
      <c r="A31" s="295">
        <v>44118</v>
      </c>
      <c r="B31" s="296">
        <f t="shared" si="0"/>
        <v>29</v>
      </c>
      <c r="C31" s="297" t="s">
        <v>258</v>
      </c>
      <c r="D31" s="306" t="s">
        <v>332</v>
      </c>
      <c r="E31" s="297" t="s">
        <v>320</v>
      </c>
      <c r="F31" s="297" t="s">
        <v>345</v>
      </c>
      <c r="G31" s="298" t="s">
        <v>321</v>
      </c>
      <c r="H31" s="232"/>
      <c r="I31" s="232"/>
      <c r="J31" s="232"/>
      <c r="K31" s="232"/>
      <c r="L31" s="232"/>
      <c r="M31" s="232"/>
      <c r="N31" s="232"/>
      <c r="O31" s="232"/>
      <c r="P31" s="232"/>
      <c r="Q31" s="232"/>
      <c r="R31" s="232"/>
      <c r="S31" s="231"/>
      <c r="T31" s="232"/>
    </row>
    <row r="32" spans="1:20" s="229" customFormat="1" ht="28.5" x14ac:dyDescent="0.2">
      <c r="A32" s="295">
        <v>44118</v>
      </c>
      <c r="B32" s="296">
        <f t="shared" si="0"/>
        <v>30</v>
      </c>
      <c r="C32" s="297" t="s">
        <v>253</v>
      </c>
      <c r="D32" s="307" t="s">
        <v>334</v>
      </c>
      <c r="E32" s="297" t="s">
        <v>322</v>
      </c>
      <c r="F32" s="297" t="s">
        <v>345</v>
      </c>
      <c r="G32" s="298" t="s">
        <v>321</v>
      </c>
    </row>
    <row r="33" spans="1:21" s="283" customFormat="1" x14ac:dyDescent="0.2">
      <c r="A33" s="377">
        <v>44377</v>
      </c>
      <c r="B33" s="294">
        <f t="shared" si="0"/>
        <v>31</v>
      </c>
      <c r="C33" s="303" t="s">
        <v>316</v>
      </c>
      <c r="D33" s="309"/>
      <c r="E33" s="304" t="s">
        <v>370</v>
      </c>
      <c r="F33" s="304" t="s">
        <v>368</v>
      </c>
      <c r="G33" s="305" t="s">
        <v>369</v>
      </c>
    </row>
    <row r="34" spans="1:21" s="285" customFormat="1" x14ac:dyDescent="0.2">
      <c r="A34" s="377">
        <v>44377</v>
      </c>
      <c r="B34" s="294">
        <f t="shared" si="0"/>
        <v>32</v>
      </c>
      <c r="C34" s="304" t="s">
        <v>316</v>
      </c>
      <c r="D34" s="304"/>
      <c r="E34" s="304" t="s">
        <v>511</v>
      </c>
      <c r="F34" s="304" t="s">
        <v>368</v>
      </c>
      <c r="G34" s="305" t="s">
        <v>371</v>
      </c>
      <c r="H34" s="284"/>
      <c r="I34" s="284"/>
      <c r="J34" s="284"/>
      <c r="K34" s="284"/>
      <c r="L34" s="284"/>
      <c r="M34" s="284"/>
      <c r="N34" s="284"/>
      <c r="O34" s="284"/>
      <c r="P34" s="284"/>
      <c r="Q34" s="284"/>
      <c r="R34" s="284"/>
      <c r="S34" s="284"/>
      <c r="T34" s="284"/>
    </row>
    <row r="35" spans="1:21" s="285" customFormat="1" ht="57" x14ac:dyDescent="0.2">
      <c r="A35" s="377">
        <v>44377</v>
      </c>
      <c r="B35" s="294">
        <f t="shared" si="0"/>
        <v>33</v>
      </c>
      <c r="C35" s="304" t="s">
        <v>316</v>
      </c>
      <c r="D35" s="304"/>
      <c r="E35" s="304" t="s">
        <v>512</v>
      </c>
      <c r="F35" s="304" t="s">
        <v>500</v>
      </c>
      <c r="G35" s="305" t="s">
        <v>527</v>
      </c>
      <c r="H35" s="284"/>
      <c r="I35" s="284"/>
      <c r="J35" s="284"/>
      <c r="K35" s="284"/>
      <c r="L35" s="284"/>
      <c r="M35" s="284"/>
      <c r="N35" s="284"/>
      <c r="O35" s="284"/>
      <c r="P35" s="284"/>
      <c r="Q35" s="284"/>
      <c r="R35" s="284"/>
      <c r="S35" s="284"/>
      <c r="T35" s="284"/>
    </row>
    <row r="36" spans="1:21" s="285" customFormat="1" ht="28.5" x14ac:dyDescent="0.2">
      <c r="A36" s="377">
        <v>44377</v>
      </c>
      <c r="B36" s="294">
        <f t="shared" si="0"/>
        <v>34</v>
      </c>
      <c r="C36" s="304" t="s">
        <v>372</v>
      </c>
      <c r="D36" s="304" t="s">
        <v>16</v>
      </c>
      <c r="E36" s="304"/>
      <c r="F36" s="304" t="s">
        <v>373</v>
      </c>
      <c r="G36" s="305" t="s">
        <v>440</v>
      </c>
      <c r="H36" s="284"/>
      <c r="I36" s="284"/>
      <c r="J36" s="284"/>
      <c r="K36" s="284"/>
      <c r="L36" s="284"/>
      <c r="M36" s="284"/>
      <c r="N36" s="284"/>
      <c r="O36" s="284"/>
      <c r="P36" s="284"/>
      <c r="Q36" s="284"/>
      <c r="R36" s="284"/>
      <c r="S36" s="284"/>
      <c r="T36" s="284"/>
    </row>
    <row r="37" spans="1:21" s="285" customFormat="1" x14ac:dyDescent="0.2">
      <c r="A37" s="377">
        <v>44377</v>
      </c>
      <c r="B37" s="294">
        <f t="shared" si="0"/>
        <v>35</v>
      </c>
      <c r="C37" s="304" t="s">
        <v>374</v>
      </c>
      <c r="D37" s="304" t="s">
        <v>460</v>
      </c>
      <c r="E37" s="304" t="s">
        <v>375</v>
      </c>
      <c r="F37" s="304" t="s">
        <v>376</v>
      </c>
      <c r="G37" s="305" t="s">
        <v>377</v>
      </c>
      <c r="H37" s="284"/>
      <c r="I37" s="284"/>
      <c r="J37" s="284"/>
      <c r="K37" s="284"/>
      <c r="L37" s="284"/>
      <c r="M37" s="284"/>
      <c r="N37" s="284"/>
      <c r="O37" s="284"/>
      <c r="P37" s="284"/>
      <c r="Q37" s="284"/>
      <c r="R37" s="284"/>
      <c r="S37" s="284"/>
      <c r="T37" s="284"/>
    </row>
    <row r="38" spans="1:21" s="285" customFormat="1" x14ac:dyDescent="0.2">
      <c r="A38" s="377">
        <v>44377</v>
      </c>
      <c r="B38" s="294">
        <f t="shared" si="0"/>
        <v>36</v>
      </c>
      <c r="C38" s="304" t="s">
        <v>374</v>
      </c>
      <c r="D38" s="304" t="s">
        <v>460</v>
      </c>
      <c r="E38" s="304" t="s">
        <v>378</v>
      </c>
      <c r="F38" s="304" t="s">
        <v>379</v>
      </c>
      <c r="G38" s="305" t="s">
        <v>380</v>
      </c>
      <c r="H38" s="284"/>
      <c r="I38" s="284"/>
      <c r="J38" s="284"/>
      <c r="K38" s="284"/>
      <c r="L38" s="284"/>
      <c r="M38" s="284"/>
      <c r="N38" s="284"/>
      <c r="O38" s="284"/>
      <c r="P38" s="284"/>
      <c r="Q38" s="284"/>
      <c r="R38" s="284"/>
      <c r="S38" s="284"/>
      <c r="T38" s="284"/>
    </row>
    <row r="39" spans="1:21" s="285" customFormat="1" ht="28.5" x14ac:dyDescent="0.2">
      <c r="A39" s="377">
        <v>44377</v>
      </c>
      <c r="B39" s="294">
        <f t="shared" si="0"/>
        <v>37</v>
      </c>
      <c r="C39" s="304" t="s">
        <v>271</v>
      </c>
      <c r="D39" s="304"/>
      <c r="E39" s="304" t="s">
        <v>472</v>
      </c>
      <c r="F39" s="304" t="s">
        <v>421</v>
      </c>
      <c r="G39" s="305" t="s">
        <v>473</v>
      </c>
      <c r="H39" s="284"/>
      <c r="I39" s="284"/>
      <c r="J39" s="284"/>
      <c r="K39" s="284"/>
      <c r="L39" s="284"/>
      <c r="M39" s="284"/>
      <c r="N39" s="284"/>
      <c r="O39" s="284"/>
      <c r="P39" s="284"/>
      <c r="Q39" s="284"/>
      <c r="R39" s="284"/>
      <c r="S39" s="284"/>
      <c r="T39" s="284"/>
      <c r="U39" s="284"/>
    </row>
    <row r="40" spans="1:21" s="357" customFormat="1" x14ac:dyDescent="0.2">
      <c r="A40" s="377">
        <v>44377</v>
      </c>
      <c r="B40" s="294">
        <f t="shared" si="0"/>
        <v>38</v>
      </c>
      <c r="C40" s="304" t="s">
        <v>271</v>
      </c>
      <c r="D40" s="303" t="s">
        <v>272</v>
      </c>
      <c r="E40" s="304" t="s">
        <v>497</v>
      </c>
      <c r="F40" s="304" t="s">
        <v>404</v>
      </c>
      <c r="G40" s="305" t="s">
        <v>513</v>
      </c>
      <c r="H40" s="356"/>
      <c r="I40" s="356"/>
      <c r="J40" s="356"/>
      <c r="K40" s="356"/>
      <c r="L40" s="356"/>
      <c r="M40" s="356"/>
      <c r="N40" s="356"/>
      <c r="O40" s="356"/>
      <c r="P40" s="356"/>
      <c r="Q40" s="356"/>
      <c r="R40" s="356"/>
      <c r="S40" s="356"/>
      <c r="T40" s="356"/>
      <c r="U40" s="356"/>
    </row>
    <row r="41" spans="1:21" s="357" customFormat="1" ht="28.5" x14ac:dyDescent="0.2">
      <c r="A41" s="377">
        <v>44377</v>
      </c>
      <c r="B41" s="294">
        <f t="shared" si="0"/>
        <v>39</v>
      </c>
      <c r="C41" s="304" t="s">
        <v>271</v>
      </c>
      <c r="D41" s="303" t="s">
        <v>272</v>
      </c>
      <c r="E41" s="304" t="s">
        <v>505</v>
      </c>
      <c r="F41" s="304" t="s">
        <v>490</v>
      </c>
      <c r="G41" s="305" t="s">
        <v>528</v>
      </c>
      <c r="H41" s="356"/>
      <c r="I41" s="356"/>
      <c r="J41" s="356"/>
      <c r="K41" s="356"/>
      <c r="L41" s="356"/>
      <c r="M41" s="356"/>
      <c r="N41" s="356"/>
      <c r="O41" s="356"/>
      <c r="P41" s="356"/>
      <c r="Q41" s="356"/>
      <c r="R41" s="356"/>
      <c r="S41" s="356"/>
      <c r="T41" s="356"/>
      <c r="U41" s="356"/>
    </row>
    <row r="42" spans="1:21" s="285" customFormat="1" ht="28.5" x14ac:dyDescent="0.2">
      <c r="A42" s="377">
        <v>44377</v>
      </c>
      <c r="B42" s="294">
        <f t="shared" si="0"/>
        <v>40</v>
      </c>
      <c r="C42" s="304" t="s">
        <v>271</v>
      </c>
      <c r="D42" s="304" t="s">
        <v>272</v>
      </c>
      <c r="E42" s="304" t="s">
        <v>491</v>
      </c>
      <c r="F42" s="304" t="s">
        <v>482</v>
      </c>
      <c r="G42" s="305" t="s">
        <v>506</v>
      </c>
      <c r="H42" s="284"/>
      <c r="I42" s="284"/>
      <c r="J42" s="284"/>
      <c r="K42" s="284"/>
      <c r="L42" s="284"/>
      <c r="M42" s="284"/>
      <c r="N42" s="284"/>
      <c r="O42" s="284"/>
      <c r="P42" s="284"/>
      <c r="Q42" s="284"/>
      <c r="R42" s="284"/>
      <c r="S42" s="284"/>
      <c r="T42" s="284"/>
      <c r="U42" s="284"/>
    </row>
    <row r="43" spans="1:21" s="357" customFormat="1" ht="42.75" x14ac:dyDescent="0.2">
      <c r="A43" s="377">
        <v>44377</v>
      </c>
      <c r="B43" s="294">
        <f t="shared" si="0"/>
        <v>41</v>
      </c>
      <c r="C43" s="304" t="s">
        <v>271</v>
      </c>
      <c r="D43" s="303" t="s">
        <v>272</v>
      </c>
      <c r="E43" s="304" t="s">
        <v>502</v>
      </c>
      <c r="F43" s="304" t="s">
        <v>503</v>
      </c>
      <c r="G43" s="305" t="s">
        <v>529</v>
      </c>
      <c r="H43" s="356"/>
      <c r="I43" s="356"/>
      <c r="J43" s="356"/>
      <c r="K43" s="356"/>
      <c r="L43" s="356"/>
      <c r="M43" s="356"/>
      <c r="N43" s="356"/>
      <c r="O43" s="356"/>
      <c r="P43" s="356"/>
      <c r="Q43" s="356"/>
      <c r="R43" s="356"/>
      <c r="S43" s="356"/>
      <c r="T43" s="356"/>
      <c r="U43" s="356"/>
    </row>
    <row r="44" spans="1:21" s="285" customFormat="1" ht="42.75" x14ac:dyDescent="0.2">
      <c r="A44" s="377">
        <v>44377</v>
      </c>
      <c r="B44" s="294">
        <f t="shared" si="0"/>
        <v>42</v>
      </c>
      <c r="C44" s="303" t="s">
        <v>271</v>
      </c>
      <c r="D44" s="304" t="s">
        <v>272</v>
      </c>
      <c r="E44" s="304" t="s">
        <v>504</v>
      </c>
      <c r="F44" s="304" t="s">
        <v>267</v>
      </c>
      <c r="G44" s="305" t="s">
        <v>521</v>
      </c>
      <c r="H44" s="284"/>
      <c r="I44" s="284"/>
      <c r="J44" s="284"/>
      <c r="K44" s="284"/>
      <c r="L44" s="284"/>
      <c r="M44" s="284"/>
      <c r="N44" s="284"/>
      <c r="O44" s="284"/>
      <c r="P44" s="284"/>
      <c r="Q44" s="284"/>
      <c r="R44" s="284"/>
      <c r="S44" s="284"/>
      <c r="T44" s="284"/>
    </row>
    <row r="45" spans="1:21" s="285" customFormat="1" ht="42.75" x14ac:dyDescent="0.2">
      <c r="A45" s="377">
        <v>44377</v>
      </c>
      <c r="B45" s="294">
        <f t="shared" si="0"/>
        <v>43</v>
      </c>
      <c r="C45" s="303" t="s">
        <v>271</v>
      </c>
      <c r="D45" s="304" t="s">
        <v>272</v>
      </c>
      <c r="E45" s="304" t="s">
        <v>507</v>
      </c>
      <c r="F45" s="304" t="s">
        <v>267</v>
      </c>
      <c r="G45" s="305" t="s">
        <v>530</v>
      </c>
      <c r="H45" s="284"/>
      <c r="I45" s="284"/>
      <c r="J45" s="284"/>
      <c r="K45" s="284"/>
      <c r="L45" s="284"/>
      <c r="M45" s="284"/>
      <c r="N45" s="284"/>
      <c r="O45" s="284"/>
      <c r="P45" s="284"/>
      <c r="Q45" s="284"/>
      <c r="R45" s="284"/>
      <c r="S45" s="284"/>
      <c r="T45" s="284"/>
    </row>
    <row r="46" spans="1:21" s="285" customFormat="1" ht="28.5" x14ac:dyDescent="0.2">
      <c r="A46" s="377">
        <v>44377</v>
      </c>
      <c r="B46" s="294">
        <f t="shared" si="0"/>
        <v>44</v>
      </c>
      <c r="C46" s="304" t="s">
        <v>271</v>
      </c>
      <c r="D46" s="303" t="s">
        <v>272</v>
      </c>
      <c r="E46" s="304" t="s">
        <v>501</v>
      </c>
      <c r="F46" s="304" t="s">
        <v>404</v>
      </c>
      <c r="G46" s="305" t="s">
        <v>514</v>
      </c>
      <c r="H46" s="284"/>
      <c r="I46" s="284"/>
      <c r="J46" s="284"/>
      <c r="K46" s="284"/>
      <c r="L46" s="284"/>
      <c r="M46" s="284"/>
      <c r="N46" s="284"/>
      <c r="O46" s="284"/>
      <c r="P46" s="284"/>
      <c r="Q46" s="284"/>
      <c r="R46" s="284"/>
      <c r="S46" s="284"/>
      <c r="T46" s="284"/>
    </row>
    <row r="47" spans="1:21" s="285" customFormat="1" ht="57" x14ac:dyDescent="0.2">
      <c r="A47" s="377">
        <v>44377</v>
      </c>
      <c r="B47" s="294">
        <f t="shared" si="0"/>
        <v>45</v>
      </c>
      <c r="C47" s="304" t="s">
        <v>271</v>
      </c>
      <c r="D47" s="303" t="s">
        <v>272</v>
      </c>
      <c r="E47" s="304" t="s">
        <v>509</v>
      </c>
      <c r="F47" s="304" t="s">
        <v>490</v>
      </c>
      <c r="G47" s="305" t="s">
        <v>515</v>
      </c>
      <c r="H47" s="284"/>
      <c r="I47" s="284"/>
      <c r="J47" s="284"/>
      <c r="K47" s="284"/>
      <c r="L47" s="284"/>
      <c r="M47" s="284"/>
      <c r="N47" s="284"/>
      <c r="O47" s="284"/>
      <c r="P47" s="284"/>
      <c r="Q47" s="284"/>
      <c r="R47" s="284"/>
      <c r="S47" s="284"/>
      <c r="T47" s="284"/>
    </row>
    <row r="48" spans="1:21" s="285" customFormat="1" ht="42.75" x14ac:dyDescent="0.2">
      <c r="A48" s="377">
        <v>44377</v>
      </c>
      <c r="B48" s="294">
        <f t="shared" si="0"/>
        <v>46</v>
      </c>
      <c r="C48" s="304" t="s">
        <v>271</v>
      </c>
      <c r="D48" s="303" t="s">
        <v>272</v>
      </c>
      <c r="E48" s="304" t="s">
        <v>510</v>
      </c>
      <c r="F48" s="304" t="s">
        <v>494</v>
      </c>
      <c r="G48" s="305" t="s">
        <v>526</v>
      </c>
      <c r="H48" s="284"/>
      <c r="I48" s="284"/>
      <c r="J48" s="284"/>
      <c r="K48" s="284"/>
      <c r="L48" s="284"/>
      <c r="M48" s="284"/>
      <c r="N48" s="284"/>
      <c r="O48" s="284"/>
      <c r="P48" s="284"/>
      <c r="Q48" s="284"/>
      <c r="R48" s="284"/>
      <c r="S48" s="284"/>
      <c r="T48" s="284"/>
    </row>
    <row r="49" spans="1:20" s="285" customFormat="1" ht="71.25" x14ac:dyDescent="0.2">
      <c r="A49" s="377">
        <v>44377</v>
      </c>
      <c r="B49" s="294">
        <f t="shared" si="0"/>
        <v>47</v>
      </c>
      <c r="C49" s="304" t="s">
        <v>381</v>
      </c>
      <c r="D49" s="304" t="s">
        <v>461</v>
      </c>
      <c r="E49" s="304" t="s">
        <v>382</v>
      </c>
      <c r="F49" s="304" t="s">
        <v>383</v>
      </c>
      <c r="G49" s="305" t="s">
        <v>518</v>
      </c>
      <c r="H49" s="284"/>
      <c r="I49" s="284"/>
      <c r="J49" s="284"/>
      <c r="K49" s="284"/>
      <c r="L49" s="284"/>
      <c r="M49" s="284"/>
      <c r="N49" s="284"/>
      <c r="O49" s="284"/>
      <c r="P49" s="284"/>
      <c r="Q49" s="284"/>
      <c r="R49" s="284"/>
      <c r="S49" s="284"/>
      <c r="T49" s="284"/>
    </row>
    <row r="50" spans="1:20" s="285" customFormat="1" ht="42.75" x14ac:dyDescent="0.2">
      <c r="A50" s="377">
        <v>44377</v>
      </c>
      <c r="B50" s="294">
        <f t="shared" si="0"/>
        <v>48</v>
      </c>
      <c r="C50" s="304" t="s">
        <v>381</v>
      </c>
      <c r="D50" s="304" t="s">
        <v>461</v>
      </c>
      <c r="E50" s="304" t="s">
        <v>489</v>
      </c>
      <c r="F50" s="304" t="s">
        <v>267</v>
      </c>
      <c r="G50" s="305" t="s">
        <v>519</v>
      </c>
      <c r="H50" s="284"/>
      <c r="I50" s="284"/>
      <c r="J50" s="284"/>
      <c r="K50" s="284"/>
      <c r="L50" s="284"/>
      <c r="M50" s="284"/>
      <c r="N50" s="284"/>
      <c r="O50" s="284"/>
      <c r="P50" s="284"/>
      <c r="Q50" s="284"/>
      <c r="R50" s="284"/>
      <c r="S50" s="284"/>
      <c r="T50" s="284"/>
    </row>
    <row r="51" spans="1:20" s="285" customFormat="1" ht="28.5" x14ac:dyDescent="0.2">
      <c r="A51" s="377">
        <v>44377</v>
      </c>
      <c r="B51" s="294">
        <f t="shared" si="0"/>
        <v>49</v>
      </c>
      <c r="C51" s="304" t="s">
        <v>381</v>
      </c>
      <c r="D51" s="304" t="s">
        <v>461</v>
      </c>
      <c r="E51" s="304" t="s">
        <v>441</v>
      </c>
      <c r="F51" s="304" t="s">
        <v>384</v>
      </c>
      <c r="G51" s="305" t="s">
        <v>385</v>
      </c>
      <c r="H51" s="284"/>
      <c r="I51" s="284"/>
      <c r="J51" s="284"/>
      <c r="K51" s="284"/>
      <c r="L51" s="284"/>
      <c r="M51" s="284"/>
      <c r="N51" s="284"/>
      <c r="O51" s="284"/>
      <c r="P51" s="284"/>
      <c r="Q51" s="284"/>
      <c r="R51" s="284"/>
      <c r="S51" s="284"/>
      <c r="T51" s="284"/>
    </row>
    <row r="52" spans="1:20" s="285" customFormat="1" ht="28.5" x14ac:dyDescent="0.2">
      <c r="A52" s="377">
        <v>44377</v>
      </c>
      <c r="B52" s="294">
        <f t="shared" si="0"/>
        <v>50</v>
      </c>
      <c r="C52" s="304" t="s">
        <v>381</v>
      </c>
      <c r="D52" s="304" t="s">
        <v>461</v>
      </c>
      <c r="E52" s="304" t="s">
        <v>474</v>
      </c>
      <c r="F52" s="304" t="s">
        <v>404</v>
      </c>
      <c r="G52" s="305" t="s">
        <v>522</v>
      </c>
      <c r="H52" s="284"/>
      <c r="I52" s="284"/>
      <c r="J52" s="284"/>
      <c r="K52" s="284"/>
      <c r="L52" s="284"/>
      <c r="M52" s="284"/>
      <c r="N52" s="284"/>
      <c r="O52" s="284"/>
      <c r="P52" s="284"/>
      <c r="Q52" s="284"/>
      <c r="R52" s="284"/>
      <c r="S52" s="284"/>
      <c r="T52" s="284"/>
    </row>
    <row r="53" spans="1:20" s="285" customFormat="1" ht="28.5" x14ac:dyDescent="0.2">
      <c r="A53" s="377">
        <v>44377</v>
      </c>
      <c r="B53" s="294">
        <f t="shared" si="0"/>
        <v>51</v>
      </c>
      <c r="C53" s="304" t="s">
        <v>381</v>
      </c>
      <c r="D53" s="304" t="s">
        <v>461</v>
      </c>
      <c r="E53" s="304" t="s">
        <v>475</v>
      </c>
      <c r="F53" s="304" t="s">
        <v>384</v>
      </c>
      <c r="G53" s="305" t="s">
        <v>476</v>
      </c>
      <c r="H53" s="284"/>
      <c r="I53" s="284"/>
      <c r="J53" s="284"/>
      <c r="K53" s="284"/>
      <c r="L53" s="284"/>
      <c r="M53" s="284"/>
      <c r="N53" s="284"/>
      <c r="O53" s="284"/>
      <c r="P53" s="284"/>
      <c r="Q53" s="284"/>
      <c r="R53" s="284"/>
      <c r="S53" s="284"/>
      <c r="T53" s="284"/>
    </row>
    <row r="54" spans="1:20" s="285" customFormat="1" ht="28.5" x14ac:dyDescent="0.2">
      <c r="A54" s="377">
        <v>44377</v>
      </c>
      <c r="B54" s="294">
        <f t="shared" si="0"/>
        <v>52</v>
      </c>
      <c r="C54" s="304" t="s">
        <v>381</v>
      </c>
      <c r="D54" s="304" t="s">
        <v>461</v>
      </c>
      <c r="E54" s="304" t="s">
        <v>386</v>
      </c>
      <c r="F54" s="304" t="s">
        <v>384</v>
      </c>
      <c r="G54" s="305" t="s">
        <v>516</v>
      </c>
      <c r="H54" s="284"/>
      <c r="I54" s="284"/>
      <c r="J54" s="284"/>
      <c r="K54" s="284"/>
      <c r="L54" s="284"/>
      <c r="M54" s="284"/>
      <c r="N54" s="284"/>
      <c r="O54" s="284"/>
      <c r="P54" s="284"/>
      <c r="Q54" s="284"/>
      <c r="R54" s="284"/>
      <c r="S54" s="284"/>
      <c r="T54" s="284"/>
    </row>
    <row r="55" spans="1:20" s="285" customFormat="1" ht="28.5" x14ac:dyDescent="0.2">
      <c r="A55" s="377">
        <v>44377</v>
      </c>
      <c r="B55" s="294">
        <f t="shared" si="0"/>
        <v>53</v>
      </c>
      <c r="C55" s="304" t="s">
        <v>381</v>
      </c>
      <c r="D55" s="304" t="s">
        <v>461</v>
      </c>
      <c r="E55" s="304" t="s">
        <v>493</v>
      </c>
      <c r="F55" s="304" t="s">
        <v>494</v>
      </c>
      <c r="G55" s="305" t="s">
        <v>517</v>
      </c>
      <c r="H55" s="284"/>
      <c r="I55" s="284"/>
      <c r="J55" s="284"/>
      <c r="K55" s="284"/>
      <c r="L55" s="284"/>
      <c r="M55" s="284"/>
      <c r="N55" s="284"/>
      <c r="O55" s="284"/>
      <c r="P55" s="284"/>
      <c r="Q55" s="284"/>
      <c r="R55" s="284"/>
      <c r="S55" s="284"/>
      <c r="T55" s="284"/>
    </row>
    <row r="56" spans="1:20" s="285" customFormat="1" ht="57" x14ac:dyDescent="0.2">
      <c r="A56" s="377">
        <v>44377</v>
      </c>
      <c r="B56" s="294">
        <f t="shared" si="0"/>
        <v>54</v>
      </c>
      <c r="C56" s="304" t="s">
        <v>387</v>
      </c>
      <c r="D56" s="304" t="s">
        <v>462</v>
      </c>
      <c r="E56" s="304" t="s">
        <v>480</v>
      </c>
      <c r="F56" s="304" t="s">
        <v>388</v>
      </c>
      <c r="G56" s="305" t="s">
        <v>389</v>
      </c>
      <c r="H56" s="284"/>
      <c r="I56" s="284"/>
      <c r="J56" s="284"/>
      <c r="K56" s="284"/>
      <c r="L56" s="284"/>
      <c r="M56" s="284"/>
      <c r="N56" s="284"/>
      <c r="O56" s="284"/>
      <c r="P56" s="284"/>
      <c r="Q56" s="284"/>
      <c r="R56" s="284"/>
      <c r="S56" s="284"/>
      <c r="T56" s="284"/>
    </row>
    <row r="57" spans="1:20" s="285" customFormat="1" ht="85.5" x14ac:dyDescent="0.2">
      <c r="A57" s="377">
        <v>44377</v>
      </c>
      <c r="B57" s="294">
        <f t="shared" si="0"/>
        <v>55</v>
      </c>
      <c r="C57" s="304" t="s">
        <v>387</v>
      </c>
      <c r="D57" s="304" t="s">
        <v>462</v>
      </c>
      <c r="E57" s="304" t="s">
        <v>390</v>
      </c>
      <c r="F57" s="304" t="s">
        <v>391</v>
      </c>
      <c r="G57" s="305" t="s">
        <v>520</v>
      </c>
      <c r="H57" s="284"/>
      <c r="I57" s="284"/>
      <c r="J57" s="284"/>
      <c r="K57" s="284"/>
      <c r="L57" s="284"/>
      <c r="M57" s="284"/>
      <c r="N57" s="284"/>
      <c r="O57" s="284"/>
      <c r="P57" s="284"/>
      <c r="Q57" s="284"/>
      <c r="R57" s="284"/>
      <c r="S57" s="284"/>
      <c r="T57" s="284"/>
    </row>
    <row r="58" spans="1:20" s="285" customFormat="1" ht="42.75" x14ac:dyDescent="0.2">
      <c r="A58" s="377">
        <v>44377</v>
      </c>
      <c r="B58" s="294">
        <f t="shared" si="0"/>
        <v>56</v>
      </c>
      <c r="C58" s="304" t="s">
        <v>387</v>
      </c>
      <c r="D58" s="304" t="s">
        <v>462</v>
      </c>
      <c r="E58" s="304" t="s">
        <v>392</v>
      </c>
      <c r="F58" s="304" t="s">
        <v>524</v>
      </c>
      <c r="G58" s="305" t="s">
        <v>393</v>
      </c>
      <c r="H58" s="284"/>
      <c r="I58" s="284"/>
      <c r="J58" s="284"/>
      <c r="K58" s="284"/>
      <c r="L58" s="284"/>
      <c r="M58" s="284"/>
      <c r="N58" s="284"/>
      <c r="O58" s="284"/>
      <c r="P58" s="284"/>
      <c r="Q58" s="284"/>
      <c r="R58" s="284"/>
      <c r="S58" s="284"/>
      <c r="T58" s="284"/>
    </row>
    <row r="59" spans="1:20" s="285" customFormat="1" ht="42.75" x14ac:dyDescent="0.2">
      <c r="A59" s="377">
        <v>44377</v>
      </c>
      <c r="B59" s="294">
        <f t="shared" si="0"/>
        <v>57</v>
      </c>
      <c r="C59" s="304" t="s">
        <v>387</v>
      </c>
      <c r="D59" s="304" t="s">
        <v>462</v>
      </c>
      <c r="E59" s="304" t="s">
        <v>394</v>
      </c>
      <c r="F59" s="304" t="s">
        <v>395</v>
      </c>
      <c r="G59" s="305" t="s">
        <v>396</v>
      </c>
      <c r="H59" s="284"/>
      <c r="I59" s="284"/>
      <c r="J59" s="284"/>
      <c r="K59" s="284"/>
      <c r="L59" s="284"/>
      <c r="M59" s="284"/>
      <c r="N59" s="284"/>
      <c r="O59" s="284"/>
      <c r="P59" s="284"/>
      <c r="Q59" s="284"/>
      <c r="R59" s="284"/>
      <c r="S59" s="284"/>
      <c r="T59" s="284"/>
    </row>
    <row r="60" spans="1:20" s="285" customFormat="1" x14ac:dyDescent="0.2">
      <c r="A60" s="377">
        <v>44377</v>
      </c>
      <c r="B60" s="294">
        <f t="shared" si="0"/>
        <v>58</v>
      </c>
      <c r="C60" s="304" t="s">
        <v>387</v>
      </c>
      <c r="D60" s="304" t="s">
        <v>462</v>
      </c>
      <c r="E60" s="304" t="s">
        <v>397</v>
      </c>
      <c r="F60" s="304" t="s">
        <v>267</v>
      </c>
      <c r="G60" s="305" t="s">
        <v>531</v>
      </c>
      <c r="H60" s="284"/>
      <c r="I60" s="284"/>
      <c r="J60" s="284"/>
      <c r="K60" s="284"/>
      <c r="L60" s="284"/>
      <c r="M60" s="284"/>
      <c r="N60" s="284"/>
      <c r="O60" s="284"/>
      <c r="P60" s="284"/>
      <c r="Q60" s="284"/>
      <c r="R60" s="284"/>
      <c r="S60" s="284"/>
      <c r="T60" s="284"/>
    </row>
    <row r="61" spans="1:20" s="285" customFormat="1" x14ac:dyDescent="0.2">
      <c r="A61" s="377">
        <v>44377</v>
      </c>
      <c r="B61" s="294">
        <f t="shared" si="0"/>
        <v>59</v>
      </c>
      <c r="C61" s="304" t="s">
        <v>398</v>
      </c>
      <c r="D61" s="304" t="s">
        <v>466</v>
      </c>
      <c r="E61" s="304" t="s">
        <v>484</v>
      </c>
      <c r="F61" s="304" t="s">
        <v>483</v>
      </c>
      <c r="G61" s="305" t="s">
        <v>444</v>
      </c>
      <c r="H61" s="284"/>
      <c r="I61" s="284"/>
      <c r="J61" s="284"/>
      <c r="K61" s="284"/>
      <c r="L61" s="284"/>
      <c r="M61" s="284"/>
      <c r="N61" s="284"/>
      <c r="O61" s="284"/>
      <c r="P61" s="284"/>
      <c r="Q61" s="284"/>
      <c r="R61" s="284"/>
      <c r="S61" s="284"/>
      <c r="T61" s="284"/>
    </row>
    <row r="62" spans="1:20" s="285" customFormat="1" ht="85.5" x14ac:dyDescent="0.2">
      <c r="A62" s="377">
        <v>44377</v>
      </c>
      <c r="B62" s="294">
        <f t="shared" si="0"/>
        <v>60</v>
      </c>
      <c r="C62" s="303" t="s">
        <v>398</v>
      </c>
      <c r="D62" s="304" t="s">
        <v>468</v>
      </c>
      <c r="E62" s="304" t="s">
        <v>487</v>
      </c>
      <c r="F62" s="304" t="s">
        <v>488</v>
      </c>
      <c r="G62" s="305" t="s">
        <v>525</v>
      </c>
      <c r="H62" s="284"/>
      <c r="I62" s="284"/>
      <c r="J62" s="284"/>
      <c r="K62" s="284"/>
      <c r="L62" s="284"/>
      <c r="M62" s="284"/>
      <c r="N62" s="284"/>
      <c r="O62" s="284"/>
      <c r="P62" s="284"/>
      <c r="Q62" s="284"/>
      <c r="R62" s="284"/>
      <c r="S62" s="284"/>
      <c r="T62" s="284"/>
    </row>
    <row r="63" spans="1:20" s="285" customFormat="1" ht="28.5" x14ac:dyDescent="0.2">
      <c r="A63" s="377">
        <v>44377</v>
      </c>
      <c r="B63" s="294">
        <f t="shared" si="0"/>
        <v>61</v>
      </c>
      <c r="C63" s="304" t="s">
        <v>398</v>
      </c>
      <c r="D63" s="304" t="s">
        <v>468</v>
      </c>
      <c r="E63" s="304" t="s">
        <v>442</v>
      </c>
      <c r="F63" s="304" t="s">
        <v>443</v>
      </c>
      <c r="G63" s="305" t="s">
        <v>444</v>
      </c>
      <c r="H63" s="284"/>
      <c r="I63" s="284"/>
      <c r="J63" s="284"/>
      <c r="K63" s="284"/>
      <c r="L63" s="284"/>
      <c r="M63" s="284"/>
      <c r="N63" s="284"/>
      <c r="O63" s="284"/>
      <c r="P63" s="284"/>
      <c r="Q63" s="284"/>
      <c r="R63" s="284"/>
      <c r="S63" s="284"/>
      <c r="T63" s="284"/>
    </row>
    <row r="64" spans="1:20" s="285" customFormat="1" ht="42.75" x14ac:dyDescent="0.2">
      <c r="A64" s="377">
        <v>44377</v>
      </c>
      <c r="B64" s="294">
        <f t="shared" si="0"/>
        <v>62</v>
      </c>
      <c r="C64" s="304" t="s">
        <v>399</v>
      </c>
      <c r="D64" s="304" t="s">
        <v>469</v>
      </c>
      <c r="E64" s="304" t="s">
        <v>400</v>
      </c>
      <c r="F64" s="304" t="s">
        <v>401</v>
      </c>
      <c r="G64" s="305" t="s">
        <v>402</v>
      </c>
      <c r="H64" s="284"/>
      <c r="I64" s="284"/>
      <c r="J64" s="284"/>
      <c r="K64" s="284"/>
      <c r="L64" s="284"/>
      <c r="M64" s="284"/>
      <c r="N64" s="284"/>
      <c r="O64" s="284"/>
      <c r="P64" s="284"/>
      <c r="Q64" s="284"/>
      <c r="R64" s="284"/>
      <c r="S64" s="284"/>
      <c r="T64" s="284"/>
    </row>
    <row r="65" spans="1:20" s="285" customFormat="1" x14ac:dyDescent="0.2">
      <c r="A65" s="377">
        <v>44377</v>
      </c>
      <c r="B65" s="294">
        <f t="shared" si="0"/>
        <v>63</v>
      </c>
      <c r="C65" s="304" t="s">
        <v>403</v>
      </c>
      <c r="D65" s="304" t="s">
        <v>470</v>
      </c>
      <c r="E65" s="304" t="s">
        <v>400</v>
      </c>
      <c r="F65" s="304" t="s">
        <v>401</v>
      </c>
      <c r="G65" s="305" t="s">
        <v>225</v>
      </c>
      <c r="H65" s="284"/>
      <c r="I65" s="284"/>
      <c r="J65" s="284"/>
      <c r="K65" s="284"/>
      <c r="L65" s="284"/>
      <c r="M65" s="284"/>
      <c r="N65" s="284"/>
      <c r="O65" s="284"/>
      <c r="P65" s="284"/>
      <c r="Q65" s="284"/>
      <c r="R65" s="284"/>
      <c r="S65" s="284"/>
      <c r="T65" s="284"/>
    </row>
    <row r="66" spans="1:20" s="285" customFormat="1" x14ac:dyDescent="0.2">
      <c r="A66" s="377">
        <v>44377</v>
      </c>
      <c r="B66" s="294">
        <f t="shared" si="0"/>
        <v>64</v>
      </c>
      <c r="C66" s="304" t="s">
        <v>403</v>
      </c>
      <c r="D66" s="304" t="s">
        <v>470</v>
      </c>
      <c r="E66" s="304" t="s">
        <v>477</v>
      </c>
      <c r="F66" s="304" t="s">
        <v>384</v>
      </c>
      <c r="G66" s="305" t="s">
        <v>532</v>
      </c>
      <c r="H66" s="284"/>
      <c r="I66" s="284"/>
      <c r="J66" s="284"/>
      <c r="K66" s="284"/>
      <c r="L66" s="284"/>
      <c r="M66" s="284"/>
      <c r="N66" s="284"/>
      <c r="O66" s="284"/>
      <c r="P66" s="284"/>
      <c r="Q66" s="284"/>
      <c r="R66" s="284"/>
      <c r="S66" s="284"/>
      <c r="T66" s="284"/>
    </row>
    <row r="67" spans="1:20" s="285" customFormat="1" x14ac:dyDescent="0.2">
      <c r="A67" s="377">
        <v>44377</v>
      </c>
      <c r="B67" s="294">
        <f t="shared" si="0"/>
        <v>65</v>
      </c>
      <c r="C67" s="304" t="s">
        <v>403</v>
      </c>
      <c r="D67" s="304" t="s">
        <v>470</v>
      </c>
      <c r="E67" s="304" t="s">
        <v>478</v>
      </c>
      <c r="F67" s="304" t="s">
        <v>404</v>
      </c>
      <c r="G67" s="305" t="s">
        <v>405</v>
      </c>
      <c r="H67" s="284"/>
      <c r="I67" s="284"/>
      <c r="J67" s="284"/>
      <c r="K67" s="284"/>
      <c r="L67" s="284"/>
      <c r="M67" s="284"/>
      <c r="N67" s="284"/>
      <c r="O67" s="284"/>
      <c r="P67" s="284"/>
      <c r="Q67" s="284"/>
      <c r="R67" s="284"/>
      <c r="S67" s="284"/>
      <c r="T67" s="284"/>
    </row>
    <row r="68" spans="1:20" s="285" customFormat="1" ht="28.5" x14ac:dyDescent="0.2">
      <c r="A68" s="377">
        <v>44377</v>
      </c>
      <c r="B68" s="294">
        <f t="shared" si="0"/>
        <v>66</v>
      </c>
      <c r="C68" s="304" t="s">
        <v>266</v>
      </c>
      <c r="D68" s="304" t="s">
        <v>463</v>
      </c>
      <c r="E68" s="304" t="s">
        <v>479</v>
      </c>
      <c r="F68" s="304" t="s">
        <v>406</v>
      </c>
      <c r="G68" s="305" t="s">
        <v>445</v>
      </c>
      <c r="H68" s="284"/>
      <c r="I68" s="284"/>
      <c r="J68" s="284"/>
      <c r="K68" s="284"/>
      <c r="L68" s="284"/>
      <c r="M68" s="284"/>
      <c r="N68" s="284"/>
      <c r="O68" s="284"/>
      <c r="P68" s="284"/>
      <c r="Q68" s="284"/>
      <c r="R68" s="284"/>
      <c r="S68" s="284"/>
      <c r="T68" s="284"/>
    </row>
    <row r="69" spans="1:20" s="285" customFormat="1" ht="28.5" x14ac:dyDescent="0.2">
      <c r="A69" s="377">
        <v>44377</v>
      </c>
      <c r="B69" s="294">
        <f t="shared" si="0"/>
        <v>67</v>
      </c>
      <c r="C69" s="304" t="s">
        <v>266</v>
      </c>
      <c r="D69" s="304" t="s">
        <v>463</v>
      </c>
      <c r="E69" s="304" t="s">
        <v>446</v>
      </c>
      <c r="F69" s="304" t="s">
        <v>376</v>
      </c>
      <c r="G69" s="305" t="s">
        <v>447</v>
      </c>
      <c r="H69" s="284"/>
      <c r="I69" s="284"/>
      <c r="J69" s="284"/>
      <c r="K69" s="284"/>
      <c r="L69" s="284"/>
      <c r="M69" s="284"/>
      <c r="N69" s="284"/>
      <c r="O69" s="284"/>
      <c r="P69" s="284"/>
      <c r="Q69" s="284"/>
      <c r="R69" s="284"/>
      <c r="S69" s="284"/>
      <c r="T69" s="284"/>
    </row>
    <row r="70" spans="1:20" s="285" customFormat="1" ht="42.75" x14ac:dyDescent="0.2">
      <c r="A70" s="377">
        <v>44377</v>
      </c>
      <c r="B70" s="294">
        <f t="shared" si="0"/>
        <v>68</v>
      </c>
      <c r="C70" s="304" t="s">
        <v>266</v>
      </c>
      <c r="D70" s="304" t="s">
        <v>463</v>
      </c>
      <c r="E70" s="304" t="s">
        <v>448</v>
      </c>
      <c r="F70" s="304" t="s">
        <v>449</v>
      </c>
      <c r="G70" s="305" t="s">
        <v>450</v>
      </c>
      <c r="H70" s="284"/>
      <c r="I70" s="284"/>
      <c r="J70" s="284"/>
      <c r="K70" s="284"/>
      <c r="L70" s="284"/>
      <c r="M70" s="284"/>
      <c r="N70" s="284"/>
      <c r="O70" s="284"/>
      <c r="P70" s="284"/>
      <c r="Q70" s="284"/>
      <c r="R70" s="284"/>
      <c r="S70" s="284"/>
      <c r="T70" s="284"/>
    </row>
    <row r="71" spans="1:20" s="285" customFormat="1" x14ac:dyDescent="0.2">
      <c r="A71" s="377">
        <v>44377</v>
      </c>
      <c r="B71" s="294">
        <f t="shared" si="0"/>
        <v>69</v>
      </c>
      <c r="C71" s="304" t="s">
        <v>266</v>
      </c>
      <c r="D71" s="304" t="s">
        <v>463</v>
      </c>
      <c r="E71" s="304" t="s">
        <v>453</v>
      </c>
      <c r="F71" s="304" t="s">
        <v>404</v>
      </c>
      <c r="G71" s="305" t="s">
        <v>454</v>
      </c>
      <c r="H71" s="284"/>
      <c r="I71" s="284"/>
      <c r="J71" s="284"/>
      <c r="K71" s="284"/>
      <c r="L71" s="284"/>
      <c r="M71" s="284"/>
      <c r="N71" s="284"/>
      <c r="O71" s="284"/>
      <c r="P71" s="284"/>
      <c r="Q71" s="284"/>
      <c r="R71" s="284"/>
      <c r="S71" s="284"/>
      <c r="T71" s="284"/>
    </row>
    <row r="72" spans="1:20" s="285" customFormat="1" x14ac:dyDescent="0.2">
      <c r="A72" s="377">
        <v>44377</v>
      </c>
      <c r="B72" s="294">
        <f t="shared" si="0"/>
        <v>70</v>
      </c>
      <c r="C72" s="304" t="s">
        <v>266</v>
      </c>
      <c r="D72" s="304" t="s">
        <v>463</v>
      </c>
      <c r="E72" s="304" t="s">
        <v>451</v>
      </c>
      <c r="F72" s="304" t="s">
        <v>452</v>
      </c>
      <c r="G72" s="305" t="s">
        <v>523</v>
      </c>
      <c r="H72" s="284"/>
      <c r="I72" s="284"/>
      <c r="J72" s="284"/>
      <c r="K72" s="284"/>
      <c r="L72" s="284"/>
      <c r="M72" s="284"/>
      <c r="N72" s="284"/>
      <c r="O72" s="284"/>
      <c r="P72" s="284"/>
      <c r="Q72" s="284"/>
      <c r="R72" s="284"/>
      <c r="S72" s="284"/>
      <c r="T72" s="284"/>
    </row>
    <row r="73" spans="1:20" customFormat="1" ht="42.75" x14ac:dyDescent="0.2">
      <c r="A73" s="377">
        <v>44377</v>
      </c>
      <c r="B73" s="294">
        <f t="shared" si="0"/>
        <v>71</v>
      </c>
      <c r="C73" s="304" t="s">
        <v>407</v>
      </c>
      <c r="D73" s="304"/>
      <c r="E73" s="304"/>
      <c r="F73" s="304" t="s">
        <v>408</v>
      </c>
      <c r="G73" s="305" t="s">
        <v>533</v>
      </c>
      <c r="H73" s="232"/>
      <c r="I73" s="232"/>
      <c r="J73" s="232"/>
      <c r="K73" s="232"/>
      <c r="L73" s="232"/>
      <c r="M73" s="232"/>
      <c r="N73" s="232"/>
      <c r="O73" s="232"/>
      <c r="P73" s="232"/>
      <c r="Q73" s="232"/>
      <c r="R73" s="232"/>
      <c r="S73" s="232"/>
      <c r="T73" s="232"/>
    </row>
    <row r="74" spans="1:20" customFormat="1" x14ac:dyDescent="0.2">
      <c r="A74" s="377">
        <v>44377</v>
      </c>
      <c r="B74" s="294">
        <f t="shared" si="0"/>
        <v>72</v>
      </c>
      <c r="C74" s="304" t="s">
        <v>275</v>
      </c>
      <c r="D74" s="304" t="s">
        <v>464</v>
      </c>
      <c r="E74" s="304" t="s">
        <v>409</v>
      </c>
      <c r="F74" s="304" t="s">
        <v>410</v>
      </c>
      <c r="G74" s="305" t="s">
        <v>455</v>
      </c>
      <c r="H74" s="232"/>
      <c r="I74" s="232"/>
      <c r="J74" s="232"/>
      <c r="K74" s="232"/>
      <c r="L74" s="232"/>
      <c r="M74" s="232"/>
      <c r="N74" s="232"/>
      <c r="O74" s="232"/>
      <c r="P74" s="232"/>
      <c r="Q74" s="232"/>
      <c r="R74" s="232"/>
      <c r="S74" s="232"/>
      <c r="T74" s="232"/>
    </row>
    <row r="75" spans="1:20" s="285" customFormat="1" ht="42.75" x14ac:dyDescent="0.2">
      <c r="A75" s="377">
        <v>44377</v>
      </c>
      <c r="B75" s="294">
        <f t="shared" si="0"/>
        <v>73</v>
      </c>
      <c r="C75" s="304" t="s">
        <v>275</v>
      </c>
      <c r="D75" s="304" t="s">
        <v>464</v>
      </c>
      <c r="E75" s="304" t="s">
        <v>400</v>
      </c>
      <c r="F75" s="304" t="s">
        <v>401</v>
      </c>
      <c r="G75" s="305" t="s">
        <v>402</v>
      </c>
      <c r="H75" s="284"/>
      <c r="I75" s="284"/>
      <c r="J75" s="284"/>
      <c r="K75" s="284"/>
      <c r="L75" s="284"/>
      <c r="M75" s="284"/>
      <c r="N75" s="284"/>
      <c r="O75" s="284"/>
      <c r="P75" s="284"/>
      <c r="Q75" s="284"/>
      <c r="R75" s="284"/>
      <c r="S75" s="284"/>
      <c r="T75" s="284"/>
    </row>
    <row r="76" spans="1:20" s="285" customFormat="1" x14ac:dyDescent="0.2">
      <c r="A76" s="377">
        <v>44377</v>
      </c>
      <c r="B76" s="294">
        <f t="shared" si="0"/>
        <v>74</v>
      </c>
      <c r="C76" s="304" t="s">
        <v>253</v>
      </c>
      <c r="D76" s="304"/>
      <c r="E76" s="304"/>
      <c r="F76" s="304" t="s">
        <v>408</v>
      </c>
      <c r="G76" s="305" t="s">
        <v>411</v>
      </c>
      <c r="H76" s="284"/>
      <c r="I76" s="284"/>
      <c r="J76" s="284"/>
      <c r="K76" s="284"/>
      <c r="L76" s="284"/>
      <c r="M76" s="284"/>
      <c r="N76" s="284"/>
      <c r="O76" s="284"/>
      <c r="P76" s="284"/>
      <c r="Q76" s="284"/>
      <c r="R76" s="284"/>
      <c r="S76" s="284"/>
      <c r="T76" s="284"/>
    </row>
    <row r="77" spans="1:20" s="285" customFormat="1" ht="28.5" x14ac:dyDescent="0.2">
      <c r="A77" s="377">
        <v>44377</v>
      </c>
      <c r="B77" s="294">
        <f t="shared" si="0"/>
        <v>75</v>
      </c>
      <c r="C77" s="304" t="s">
        <v>253</v>
      </c>
      <c r="D77" s="304" t="s">
        <v>465</v>
      </c>
      <c r="E77" s="304" t="s">
        <v>412</v>
      </c>
      <c r="F77" s="304" t="s">
        <v>384</v>
      </c>
      <c r="G77" s="305" t="s">
        <v>413</v>
      </c>
      <c r="H77" s="284"/>
      <c r="I77" s="284"/>
      <c r="J77" s="284"/>
      <c r="K77" s="284"/>
      <c r="L77" s="284"/>
      <c r="M77" s="284"/>
      <c r="N77" s="284"/>
      <c r="O77" s="284"/>
      <c r="P77" s="284"/>
      <c r="Q77" s="284"/>
      <c r="R77" s="284"/>
      <c r="S77" s="284"/>
      <c r="T77" s="284"/>
    </row>
    <row r="78" spans="1:20" s="285" customFormat="1" ht="28.5" x14ac:dyDescent="0.2">
      <c r="A78" s="377">
        <v>44377</v>
      </c>
      <c r="B78" s="294">
        <f t="shared" si="0"/>
        <v>76</v>
      </c>
      <c r="C78" s="304" t="s">
        <v>253</v>
      </c>
      <c r="D78" s="304" t="s">
        <v>465</v>
      </c>
      <c r="E78" s="304" t="s">
        <v>414</v>
      </c>
      <c r="F78" s="304" t="s">
        <v>384</v>
      </c>
      <c r="G78" s="305" t="s">
        <v>415</v>
      </c>
      <c r="H78" s="284"/>
      <c r="I78" s="284"/>
      <c r="J78" s="284"/>
      <c r="K78" s="284"/>
      <c r="L78" s="284"/>
      <c r="M78" s="284"/>
      <c r="N78" s="284"/>
      <c r="O78" s="284"/>
      <c r="P78" s="284"/>
      <c r="Q78" s="284"/>
      <c r="R78" s="284"/>
      <c r="S78" s="284"/>
      <c r="T78" s="284"/>
    </row>
    <row r="79" spans="1:20" s="357" customFormat="1" x14ac:dyDescent="0.2">
      <c r="A79" s="377">
        <v>44377</v>
      </c>
      <c r="B79" s="294">
        <f t="shared" si="0"/>
        <v>77</v>
      </c>
      <c r="C79" s="304" t="s">
        <v>253</v>
      </c>
      <c r="D79" s="303" t="s">
        <v>465</v>
      </c>
      <c r="E79" s="304" t="s">
        <v>498</v>
      </c>
      <c r="F79" s="304" t="s">
        <v>452</v>
      </c>
      <c r="G79" s="305" t="s">
        <v>499</v>
      </c>
      <c r="H79" s="356"/>
      <c r="I79" s="356"/>
      <c r="J79" s="356"/>
      <c r="K79" s="356"/>
      <c r="L79" s="356"/>
      <c r="M79" s="356"/>
      <c r="N79" s="356"/>
      <c r="O79" s="356"/>
      <c r="P79" s="356"/>
      <c r="Q79" s="356"/>
      <c r="R79" s="356"/>
      <c r="S79" s="356"/>
      <c r="T79" s="356"/>
    </row>
    <row r="80" spans="1:20" s="285" customFormat="1" ht="42.75" x14ac:dyDescent="0.2">
      <c r="A80" s="377">
        <v>44377</v>
      </c>
      <c r="B80" s="294">
        <f t="shared" si="0"/>
        <v>78</v>
      </c>
      <c r="C80" s="304" t="s">
        <v>416</v>
      </c>
      <c r="D80" s="304" t="s">
        <v>471</v>
      </c>
      <c r="E80" s="304" t="s">
        <v>417</v>
      </c>
      <c r="F80" s="304" t="s">
        <v>418</v>
      </c>
      <c r="G80" s="305" t="s">
        <v>419</v>
      </c>
      <c r="H80" s="284"/>
      <c r="I80" s="284"/>
      <c r="J80" s="284"/>
      <c r="K80" s="284"/>
      <c r="L80" s="284"/>
      <c r="M80" s="284"/>
      <c r="N80" s="284"/>
      <c r="O80" s="284"/>
      <c r="P80" s="284"/>
      <c r="Q80" s="284"/>
      <c r="R80" s="284"/>
      <c r="S80" s="284"/>
      <c r="T80" s="284"/>
    </row>
    <row r="81" spans="1:21" s="285" customFormat="1" ht="28.5" x14ac:dyDescent="0.2">
      <c r="A81" s="377">
        <v>44377</v>
      </c>
      <c r="B81" s="294">
        <f t="shared" si="0"/>
        <v>79</v>
      </c>
      <c r="C81" s="304" t="s">
        <v>416</v>
      </c>
      <c r="D81" s="304" t="s">
        <v>471</v>
      </c>
      <c r="E81" s="304" t="s">
        <v>486</v>
      </c>
      <c r="F81" s="304" t="s">
        <v>418</v>
      </c>
      <c r="G81" s="305" t="s">
        <v>420</v>
      </c>
      <c r="H81" s="284"/>
      <c r="I81" s="284"/>
      <c r="J81" s="284"/>
      <c r="K81" s="284"/>
      <c r="L81" s="284"/>
      <c r="M81" s="284"/>
      <c r="N81" s="284"/>
      <c r="O81" s="284"/>
      <c r="P81" s="284"/>
      <c r="Q81" s="284"/>
      <c r="R81" s="284"/>
      <c r="S81" s="284"/>
      <c r="T81" s="284"/>
    </row>
    <row r="82" spans="1:21" s="285" customFormat="1" ht="28.5" x14ac:dyDescent="0.2">
      <c r="A82" s="377">
        <v>44377</v>
      </c>
      <c r="B82" s="294">
        <f t="shared" si="0"/>
        <v>80</v>
      </c>
      <c r="C82" s="304" t="s">
        <v>416</v>
      </c>
      <c r="D82" s="304" t="s">
        <v>471</v>
      </c>
      <c r="E82" s="304" t="s">
        <v>472</v>
      </c>
      <c r="F82" s="304" t="s">
        <v>421</v>
      </c>
      <c r="G82" s="305" t="s">
        <v>485</v>
      </c>
      <c r="H82" s="284"/>
      <c r="I82" s="284"/>
      <c r="J82" s="284"/>
      <c r="K82" s="284"/>
      <c r="L82" s="284"/>
      <c r="M82" s="284"/>
      <c r="N82" s="284"/>
      <c r="O82" s="284"/>
      <c r="P82" s="284"/>
      <c r="Q82" s="284"/>
      <c r="R82" s="284"/>
      <c r="S82" s="284"/>
      <c r="T82" s="284"/>
    </row>
    <row r="83" spans="1:21" s="285" customFormat="1" ht="71.25" x14ac:dyDescent="0.2">
      <c r="A83" s="377">
        <v>44377</v>
      </c>
      <c r="B83" s="294">
        <f t="shared" si="0"/>
        <v>81</v>
      </c>
      <c r="C83" s="304" t="s">
        <v>416</v>
      </c>
      <c r="D83" s="304" t="s">
        <v>471</v>
      </c>
      <c r="E83" s="304" t="s">
        <v>422</v>
      </c>
      <c r="F83" s="304" t="s">
        <v>423</v>
      </c>
      <c r="G83" s="305" t="s">
        <v>456</v>
      </c>
      <c r="H83" s="284"/>
      <c r="I83" s="284"/>
      <c r="J83" s="284"/>
      <c r="K83" s="284"/>
      <c r="L83" s="284"/>
      <c r="M83" s="284"/>
      <c r="N83" s="284"/>
      <c r="O83" s="284"/>
      <c r="P83" s="284"/>
      <c r="Q83" s="284"/>
      <c r="R83" s="284"/>
      <c r="S83" s="284"/>
      <c r="T83" s="284"/>
    </row>
    <row r="84" spans="1:21" s="285" customFormat="1" x14ac:dyDescent="0.2">
      <c r="A84" s="377">
        <v>44377</v>
      </c>
      <c r="B84" s="294">
        <f t="shared" ref="B84:B90" si="1">B83+1</f>
        <v>82</v>
      </c>
      <c r="C84" s="304" t="s">
        <v>416</v>
      </c>
      <c r="D84" s="304" t="s">
        <v>471</v>
      </c>
      <c r="E84" s="304" t="s">
        <v>424</v>
      </c>
      <c r="F84" s="304" t="s">
        <v>404</v>
      </c>
      <c r="G84" s="305" t="s">
        <v>425</v>
      </c>
      <c r="H84" s="284"/>
      <c r="I84" s="284"/>
      <c r="J84" s="284"/>
      <c r="K84" s="284"/>
      <c r="L84" s="284"/>
      <c r="M84" s="284"/>
      <c r="N84" s="284"/>
      <c r="O84" s="284"/>
      <c r="P84" s="284"/>
      <c r="Q84" s="284"/>
      <c r="R84" s="284"/>
      <c r="S84" s="284"/>
      <c r="T84" s="284"/>
    </row>
    <row r="85" spans="1:21" s="285" customFormat="1" ht="28.5" x14ac:dyDescent="0.2">
      <c r="A85" s="377">
        <v>44377</v>
      </c>
      <c r="B85" s="294">
        <f t="shared" si="1"/>
        <v>83</v>
      </c>
      <c r="C85" s="304" t="s">
        <v>416</v>
      </c>
      <c r="D85" s="304" t="s">
        <v>471</v>
      </c>
      <c r="E85" s="304" t="s">
        <v>426</v>
      </c>
      <c r="F85" s="304" t="s">
        <v>427</v>
      </c>
      <c r="G85" s="305" t="s">
        <v>457</v>
      </c>
      <c r="H85" s="284"/>
      <c r="I85" s="284"/>
      <c r="J85" s="284"/>
      <c r="K85" s="284"/>
      <c r="L85" s="284"/>
      <c r="M85" s="284"/>
      <c r="N85" s="284"/>
      <c r="O85" s="284"/>
      <c r="P85" s="284"/>
      <c r="Q85" s="284"/>
      <c r="R85" s="284"/>
      <c r="S85" s="284"/>
      <c r="T85" s="284"/>
    </row>
    <row r="86" spans="1:21" ht="28.5" x14ac:dyDescent="0.2">
      <c r="A86" s="377">
        <v>44377</v>
      </c>
      <c r="B86" s="294">
        <f t="shared" si="1"/>
        <v>84</v>
      </c>
      <c r="C86" s="304" t="s">
        <v>428</v>
      </c>
      <c r="D86" s="304"/>
      <c r="E86" s="304" t="s">
        <v>429</v>
      </c>
      <c r="F86" s="304" t="s">
        <v>404</v>
      </c>
      <c r="G86" s="305" t="s">
        <v>430</v>
      </c>
      <c r="U86"/>
    </row>
    <row r="87" spans="1:21" x14ac:dyDescent="0.2">
      <c r="A87" s="377">
        <v>44377</v>
      </c>
      <c r="B87" s="294">
        <f t="shared" si="1"/>
        <v>85</v>
      </c>
      <c r="C87" s="341" t="s">
        <v>428</v>
      </c>
      <c r="D87" s="347"/>
      <c r="E87" s="341" t="s">
        <v>458</v>
      </c>
      <c r="F87" s="341" t="s">
        <v>404</v>
      </c>
      <c r="G87" s="341" t="s">
        <v>459</v>
      </c>
    </row>
    <row r="88" spans="1:21" x14ac:dyDescent="0.2">
      <c r="A88" s="377">
        <v>44742</v>
      </c>
      <c r="B88" s="294">
        <f>B87+1</f>
        <v>86</v>
      </c>
      <c r="C88" s="303" t="s">
        <v>316</v>
      </c>
      <c r="D88" s="309"/>
      <c r="E88" s="304" t="s">
        <v>370</v>
      </c>
      <c r="F88" s="304" t="s">
        <v>368</v>
      </c>
      <c r="G88" s="305" t="s">
        <v>369</v>
      </c>
    </row>
    <row r="89" spans="1:21" x14ac:dyDescent="0.2">
      <c r="A89" s="377">
        <v>44742</v>
      </c>
      <c r="B89" s="294">
        <f t="shared" si="1"/>
        <v>87</v>
      </c>
      <c r="C89" s="304" t="s">
        <v>316</v>
      </c>
      <c r="D89" s="303"/>
      <c r="E89" s="304" t="s">
        <v>511</v>
      </c>
      <c r="F89" s="304" t="s">
        <v>368</v>
      </c>
      <c r="G89" s="305" t="s">
        <v>371</v>
      </c>
    </row>
    <row r="90" spans="1:21" ht="57" x14ac:dyDescent="0.2">
      <c r="A90" s="377">
        <v>44742</v>
      </c>
      <c r="B90" s="294">
        <f t="shared" si="1"/>
        <v>88</v>
      </c>
      <c r="C90" s="304" t="s">
        <v>316</v>
      </c>
      <c r="D90" s="303"/>
      <c r="E90" s="304" t="s">
        <v>512</v>
      </c>
      <c r="F90" s="304" t="s">
        <v>500</v>
      </c>
      <c r="G90" s="305" t="s">
        <v>527</v>
      </c>
    </row>
  </sheetData>
  <phoneticPr fontId="47" type="noConversion"/>
  <pageMargins left="0.23622047244094491" right="0.23622047244094491" top="0.74803149606299213" bottom="0.74803149606299213" header="0.31496062992125984" footer="0.31496062992125984"/>
  <pageSetup paperSize="9" scale="19"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G69"/>
  <sheetViews>
    <sheetView zoomScale="80" zoomScaleNormal="80" workbookViewId="0"/>
  </sheetViews>
  <sheetFormatPr defaultRowHeight="14.25" x14ac:dyDescent="0.2"/>
  <cols>
    <col min="1" max="1" width="9.625" bestFit="1" customWidth="1"/>
    <col min="2" max="2" width="20.75" customWidth="1"/>
    <col min="3" max="3" width="25.125" customWidth="1"/>
    <col min="4" max="4" width="26.625" bestFit="1" customWidth="1"/>
    <col min="5" max="5" width="13.125" customWidth="1"/>
    <col min="6" max="6" width="51.125" bestFit="1" customWidth="1"/>
    <col min="7" max="7" width="111.125" bestFit="1" customWidth="1"/>
  </cols>
  <sheetData>
    <row r="1" spans="1:7" ht="15" x14ac:dyDescent="0.2">
      <c r="A1" s="395" t="s">
        <v>208</v>
      </c>
      <c r="B1" s="396" t="s">
        <v>564</v>
      </c>
      <c r="C1" s="396" t="s">
        <v>209</v>
      </c>
      <c r="D1" s="396" t="s">
        <v>210</v>
      </c>
      <c r="E1" s="396" t="s">
        <v>213</v>
      </c>
      <c r="F1" s="396" t="s">
        <v>211</v>
      </c>
      <c r="G1" s="397" t="s">
        <v>212</v>
      </c>
    </row>
    <row r="2" spans="1:7" x14ac:dyDescent="0.2">
      <c r="A2" s="390">
        <v>44440</v>
      </c>
      <c r="B2" s="391">
        <v>1</v>
      </c>
      <c r="C2" s="392" t="s">
        <v>271</v>
      </c>
      <c r="D2" s="393" t="s">
        <v>233</v>
      </c>
      <c r="E2" s="392" t="s">
        <v>565</v>
      </c>
      <c r="F2" s="392" t="s">
        <v>566</v>
      </c>
      <c r="G2" s="398" t="s">
        <v>567</v>
      </c>
    </row>
    <row r="3" spans="1:7" x14ac:dyDescent="0.2">
      <c r="A3" s="390">
        <v>44440</v>
      </c>
      <c r="B3" s="391">
        <v>2</v>
      </c>
      <c r="C3" s="392" t="s">
        <v>271</v>
      </c>
      <c r="D3" s="393" t="s">
        <v>233</v>
      </c>
      <c r="E3" s="392" t="s">
        <v>568</v>
      </c>
      <c r="F3" s="392" t="s">
        <v>569</v>
      </c>
      <c r="G3" s="398" t="s">
        <v>571</v>
      </c>
    </row>
    <row r="4" spans="1:7" x14ac:dyDescent="0.2">
      <c r="A4" s="390">
        <v>44440</v>
      </c>
      <c r="B4" s="391">
        <v>3</v>
      </c>
      <c r="C4" s="392" t="s">
        <v>271</v>
      </c>
      <c r="D4" s="393" t="s">
        <v>233</v>
      </c>
      <c r="E4" s="392" t="s">
        <v>565</v>
      </c>
      <c r="F4" s="392" t="s">
        <v>566</v>
      </c>
      <c r="G4" s="398" t="s">
        <v>582</v>
      </c>
    </row>
    <row r="5" spans="1:7" x14ac:dyDescent="0.2">
      <c r="A5" s="390"/>
      <c r="B5" s="391"/>
      <c r="C5" s="392"/>
      <c r="D5" s="393"/>
      <c r="E5" s="392"/>
      <c r="F5" s="392"/>
      <c r="G5" s="399"/>
    </row>
    <row r="6" spans="1:7" x14ac:dyDescent="0.2">
      <c r="A6" s="390"/>
      <c r="B6" s="391"/>
      <c r="C6" s="392"/>
      <c r="D6" s="393"/>
      <c r="E6" s="392"/>
      <c r="F6" s="392"/>
      <c r="G6" s="398"/>
    </row>
    <row r="7" spans="1:7" x14ac:dyDescent="0.2">
      <c r="A7" s="390"/>
      <c r="B7" s="391"/>
      <c r="C7" s="392"/>
      <c r="D7" s="393"/>
      <c r="E7" s="392"/>
      <c r="F7" s="392"/>
      <c r="G7" s="399"/>
    </row>
    <row r="8" spans="1:7" x14ac:dyDescent="0.2">
      <c r="A8" s="390"/>
      <c r="B8" s="391"/>
      <c r="C8" s="392"/>
      <c r="D8" s="393"/>
      <c r="E8" s="392"/>
      <c r="F8" s="392"/>
      <c r="G8" s="398"/>
    </row>
    <row r="9" spans="1:7" x14ac:dyDescent="0.2">
      <c r="A9" s="390"/>
      <c r="B9" s="391"/>
      <c r="C9" s="392"/>
      <c r="D9" s="393"/>
      <c r="E9" s="392"/>
      <c r="F9" s="392"/>
      <c r="G9" s="398"/>
    </row>
    <row r="10" spans="1:7" x14ac:dyDescent="0.2">
      <c r="A10" s="390"/>
      <c r="B10" s="391"/>
      <c r="C10" s="392"/>
      <c r="D10" s="393"/>
      <c r="E10" s="392"/>
      <c r="F10" s="392"/>
      <c r="G10" s="398"/>
    </row>
    <row r="11" spans="1:7" x14ac:dyDescent="0.2">
      <c r="A11" s="390"/>
      <c r="B11" s="391"/>
      <c r="C11" s="392"/>
      <c r="D11" s="393"/>
      <c r="E11" s="392"/>
      <c r="F11" s="392"/>
      <c r="G11" s="398"/>
    </row>
    <row r="12" spans="1:7" x14ac:dyDescent="0.2">
      <c r="A12" s="390"/>
      <c r="B12" s="391"/>
      <c r="C12" s="392"/>
      <c r="D12" s="393"/>
      <c r="E12" s="392"/>
      <c r="F12" s="392"/>
      <c r="G12" s="398"/>
    </row>
    <row r="13" spans="1:7" x14ac:dyDescent="0.2">
      <c r="A13" s="390"/>
      <c r="B13" s="391"/>
      <c r="C13" s="392"/>
      <c r="D13" s="303"/>
      <c r="E13" s="394"/>
      <c r="F13" s="394"/>
      <c r="G13" s="399"/>
    </row>
    <row r="14" spans="1:7" x14ac:dyDescent="0.2">
      <c r="A14" s="390"/>
      <c r="B14" s="391"/>
      <c r="C14" s="392"/>
      <c r="D14" s="393"/>
      <c r="E14" s="392"/>
      <c r="F14" s="394"/>
      <c r="G14" s="399"/>
    </row>
    <row r="15" spans="1:7" x14ac:dyDescent="0.2">
      <c r="A15" s="390"/>
      <c r="B15" s="391"/>
      <c r="C15" s="392"/>
      <c r="D15" s="303"/>
      <c r="E15" s="392"/>
      <c r="F15" s="392"/>
      <c r="G15" s="398"/>
    </row>
    <row r="16" spans="1:7" x14ac:dyDescent="0.2">
      <c r="A16" s="390"/>
      <c r="B16" s="391"/>
      <c r="C16" s="392"/>
      <c r="D16" s="303"/>
      <c r="E16" s="392"/>
      <c r="F16" s="392"/>
      <c r="G16" s="398"/>
    </row>
    <row r="17" spans="1:7" x14ac:dyDescent="0.2">
      <c r="A17" s="390"/>
      <c r="B17" s="391"/>
      <c r="C17" s="392"/>
      <c r="D17" s="393"/>
      <c r="E17" s="392"/>
      <c r="F17" s="392"/>
      <c r="G17" s="398"/>
    </row>
    <row r="18" spans="1:7" x14ac:dyDescent="0.2">
      <c r="A18" s="390"/>
      <c r="B18" s="391"/>
      <c r="C18" s="394"/>
      <c r="D18" s="303"/>
      <c r="E18" s="394"/>
      <c r="F18" s="394"/>
      <c r="G18" s="399"/>
    </row>
    <row r="19" spans="1:7" x14ac:dyDescent="0.2">
      <c r="A19" s="390"/>
      <c r="B19" s="391"/>
      <c r="C19" s="392"/>
      <c r="D19" s="393"/>
      <c r="E19" s="392"/>
      <c r="F19" s="392"/>
      <c r="G19" s="398"/>
    </row>
    <row r="20" spans="1:7" x14ac:dyDescent="0.2">
      <c r="A20" s="390"/>
      <c r="B20" s="391"/>
      <c r="C20" s="392"/>
      <c r="D20" s="393"/>
      <c r="E20" s="392"/>
      <c r="F20" s="392"/>
      <c r="G20" s="398"/>
    </row>
    <row r="21" spans="1:7" x14ac:dyDescent="0.2">
      <c r="A21" s="390"/>
      <c r="B21" s="391"/>
      <c r="C21" s="392"/>
      <c r="D21" s="393"/>
      <c r="E21" s="392"/>
      <c r="F21" s="392"/>
      <c r="G21" s="398"/>
    </row>
    <row r="22" spans="1:7" x14ac:dyDescent="0.2">
      <c r="A22" s="390"/>
      <c r="B22" s="391"/>
      <c r="C22" s="392"/>
      <c r="D22" s="393"/>
      <c r="E22" s="392"/>
      <c r="F22" s="392"/>
      <c r="G22" s="398"/>
    </row>
    <row r="23" spans="1:7" x14ac:dyDescent="0.2">
      <c r="A23" s="390"/>
      <c r="B23" s="391"/>
      <c r="C23" s="392"/>
      <c r="D23" s="393"/>
      <c r="E23" s="392"/>
      <c r="F23" s="392"/>
      <c r="G23" s="398"/>
    </row>
    <row r="24" spans="1:7" x14ac:dyDescent="0.2">
      <c r="A24" s="390"/>
      <c r="B24" s="391"/>
      <c r="C24" s="392"/>
      <c r="D24" s="393"/>
      <c r="E24" s="392"/>
      <c r="F24" s="392"/>
      <c r="G24" s="398"/>
    </row>
    <row r="25" spans="1:7" x14ac:dyDescent="0.2">
      <c r="A25" s="390"/>
      <c r="B25" s="391"/>
      <c r="C25" s="392"/>
      <c r="D25" s="393"/>
      <c r="E25" s="392"/>
      <c r="F25" s="392"/>
      <c r="G25" s="398"/>
    </row>
    <row r="26" spans="1:7" x14ac:dyDescent="0.2">
      <c r="A26" s="390"/>
      <c r="B26" s="391"/>
      <c r="C26" s="392"/>
      <c r="D26" s="393"/>
      <c r="E26" s="392"/>
      <c r="F26" s="392"/>
      <c r="G26" s="398"/>
    </row>
    <row r="27" spans="1:7" x14ac:dyDescent="0.2">
      <c r="A27" s="390"/>
      <c r="B27" s="391"/>
      <c r="C27" s="392"/>
      <c r="D27" s="393"/>
      <c r="E27" s="392"/>
      <c r="F27" s="392"/>
      <c r="G27" s="398"/>
    </row>
    <row r="28" spans="1:7" x14ac:dyDescent="0.2">
      <c r="A28" s="390"/>
      <c r="B28" s="391"/>
      <c r="C28" s="392"/>
      <c r="D28" s="393"/>
      <c r="E28" s="392"/>
      <c r="F28" s="392"/>
      <c r="G28" s="398"/>
    </row>
    <row r="29" spans="1:7" x14ac:dyDescent="0.2">
      <c r="A29" s="390"/>
      <c r="B29" s="391"/>
      <c r="C29" s="392"/>
      <c r="D29" s="393"/>
      <c r="E29" s="392"/>
      <c r="F29" s="392"/>
      <c r="G29" s="398"/>
    </row>
    <row r="30" spans="1:7" x14ac:dyDescent="0.2">
      <c r="A30" s="390"/>
      <c r="B30" s="391"/>
      <c r="C30" s="392"/>
      <c r="D30" s="393"/>
      <c r="E30" s="392"/>
      <c r="F30" s="392"/>
      <c r="G30" s="398"/>
    </row>
    <row r="31" spans="1:7" x14ac:dyDescent="0.2">
      <c r="A31" s="390"/>
      <c r="B31" s="391"/>
      <c r="C31" s="392"/>
      <c r="D31" s="393"/>
      <c r="E31" s="392"/>
      <c r="F31" s="392"/>
      <c r="G31" s="398"/>
    </row>
    <row r="32" spans="1:7" x14ac:dyDescent="0.2">
      <c r="A32" s="377"/>
      <c r="B32" s="294"/>
      <c r="C32" s="303"/>
      <c r="D32" s="309"/>
      <c r="E32" s="303"/>
      <c r="F32" s="303"/>
      <c r="G32" s="399"/>
    </row>
    <row r="33" spans="1:7" x14ac:dyDescent="0.2">
      <c r="A33" s="377"/>
      <c r="B33" s="294"/>
      <c r="C33" s="303"/>
      <c r="D33" s="303"/>
      <c r="E33" s="303"/>
      <c r="F33" s="303"/>
      <c r="G33" s="399"/>
    </row>
    <row r="34" spans="1:7" x14ac:dyDescent="0.2">
      <c r="A34" s="377"/>
      <c r="B34" s="294"/>
      <c r="C34" s="303"/>
      <c r="D34" s="303"/>
      <c r="E34" s="303"/>
      <c r="F34" s="303"/>
      <c r="G34" s="399"/>
    </row>
    <row r="35" spans="1:7" x14ac:dyDescent="0.2">
      <c r="A35" s="377"/>
      <c r="B35" s="294"/>
      <c r="C35" s="303"/>
      <c r="D35" s="303"/>
      <c r="E35" s="303"/>
      <c r="F35" s="303"/>
      <c r="G35" s="399"/>
    </row>
    <row r="36" spans="1:7" x14ac:dyDescent="0.2">
      <c r="A36" s="377"/>
      <c r="B36" s="294"/>
      <c r="C36" s="303"/>
      <c r="D36" s="303"/>
      <c r="E36" s="303"/>
      <c r="F36" s="303"/>
      <c r="G36" s="399"/>
    </row>
    <row r="37" spans="1:7" x14ac:dyDescent="0.2">
      <c r="A37" s="377"/>
      <c r="B37" s="294"/>
      <c r="C37" s="303"/>
      <c r="D37" s="303"/>
      <c r="E37" s="303"/>
      <c r="F37" s="303"/>
      <c r="G37" s="399"/>
    </row>
    <row r="38" spans="1:7" x14ac:dyDescent="0.2">
      <c r="A38" s="377"/>
      <c r="B38" s="294"/>
      <c r="C38" s="303"/>
      <c r="D38" s="303"/>
      <c r="E38" s="303"/>
      <c r="F38" s="303"/>
      <c r="G38" s="399"/>
    </row>
    <row r="39" spans="1:7" x14ac:dyDescent="0.2">
      <c r="A39" s="377"/>
      <c r="B39" s="294"/>
      <c r="C39" s="303"/>
      <c r="D39" s="303"/>
      <c r="E39" s="303"/>
      <c r="F39" s="303"/>
      <c r="G39" s="399"/>
    </row>
    <row r="40" spans="1:7" x14ac:dyDescent="0.2">
      <c r="A40" s="377"/>
      <c r="B40" s="294"/>
      <c r="C40" s="303"/>
      <c r="D40" s="303"/>
      <c r="E40" s="303"/>
      <c r="F40" s="303"/>
      <c r="G40" s="399"/>
    </row>
    <row r="41" spans="1:7" x14ac:dyDescent="0.2">
      <c r="A41" s="377"/>
      <c r="B41" s="294"/>
      <c r="C41" s="303"/>
      <c r="D41" s="303"/>
      <c r="E41" s="303"/>
      <c r="F41" s="303"/>
      <c r="G41" s="399"/>
    </row>
    <row r="42" spans="1:7" x14ac:dyDescent="0.2">
      <c r="A42" s="377"/>
      <c r="B42" s="294"/>
      <c r="C42" s="303"/>
      <c r="D42" s="303"/>
      <c r="E42" s="303"/>
      <c r="F42" s="303"/>
      <c r="G42" s="399"/>
    </row>
    <row r="43" spans="1:7" x14ac:dyDescent="0.2">
      <c r="A43" s="377"/>
      <c r="B43" s="294"/>
      <c r="C43" s="303"/>
      <c r="D43" s="303"/>
      <c r="E43" s="303"/>
      <c r="F43" s="303"/>
      <c r="G43" s="399"/>
    </row>
    <row r="44" spans="1:7" x14ac:dyDescent="0.2">
      <c r="A44" s="377"/>
      <c r="B44" s="294"/>
      <c r="C44" s="303"/>
      <c r="D44" s="303"/>
      <c r="E44" s="303"/>
      <c r="F44" s="303"/>
      <c r="G44" s="399"/>
    </row>
    <row r="45" spans="1:7" x14ac:dyDescent="0.2">
      <c r="A45" s="377"/>
      <c r="B45" s="294"/>
      <c r="C45" s="303"/>
      <c r="D45" s="303"/>
      <c r="E45" s="303"/>
      <c r="F45" s="303"/>
      <c r="G45" s="399"/>
    </row>
    <row r="46" spans="1:7" x14ac:dyDescent="0.2">
      <c r="A46" s="377"/>
      <c r="B46" s="294"/>
      <c r="C46" s="303"/>
      <c r="D46" s="303"/>
      <c r="E46" s="303"/>
      <c r="F46" s="303"/>
      <c r="G46" s="399"/>
    </row>
    <row r="47" spans="1:7" x14ac:dyDescent="0.2">
      <c r="A47" s="377"/>
      <c r="B47" s="294"/>
      <c r="C47" s="303"/>
      <c r="D47" s="303"/>
      <c r="E47" s="303"/>
      <c r="F47" s="303"/>
      <c r="G47" s="399"/>
    </row>
    <row r="48" spans="1:7" x14ac:dyDescent="0.2">
      <c r="A48" s="377"/>
      <c r="B48" s="294"/>
      <c r="C48" s="303"/>
      <c r="D48" s="303"/>
      <c r="E48" s="303"/>
      <c r="F48" s="303"/>
      <c r="G48" s="399"/>
    </row>
    <row r="49" spans="1:7" x14ac:dyDescent="0.2">
      <c r="A49" s="377"/>
      <c r="B49" s="294"/>
      <c r="C49" s="303"/>
      <c r="D49" s="303"/>
      <c r="E49" s="303"/>
      <c r="F49" s="303"/>
      <c r="G49" s="399"/>
    </row>
    <row r="50" spans="1:7" x14ac:dyDescent="0.2">
      <c r="A50" s="377"/>
      <c r="B50" s="294"/>
      <c r="C50" s="303"/>
      <c r="D50" s="303"/>
      <c r="E50" s="303"/>
      <c r="F50" s="303"/>
      <c r="G50" s="399"/>
    </row>
    <row r="51" spans="1:7" x14ac:dyDescent="0.2">
      <c r="A51" s="377"/>
      <c r="B51" s="294"/>
      <c r="C51" s="303"/>
      <c r="D51" s="303"/>
      <c r="E51" s="303"/>
      <c r="F51" s="303"/>
      <c r="G51" s="399"/>
    </row>
    <row r="52" spans="1:7" x14ac:dyDescent="0.2">
      <c r="A52" s="377"/>
      <c r="B52" s="294"/>
      <c r="C52" s="303"/>
      <c r="D52" s="303"/>
      <c r="E52" s="303"/>
      <c r="F52" s="303"/>
      <c r="G52" s="399"/>
    </row>
    <row r="53" spans="1:7" x14ac:dyDescent="0.2">
      <c r="A53" s="377"/>
      <c r="B53" s="294"/>
      <c r="C53" s="303"/>
      <c r="D53" s="303"/>
      <c r="E53" s="303"/>
      <c r="F53" s="303"/>
      <c r="G53" s="399"/>
    </row>
    <row r="54" spans="1:7" x14ac:dyDescent="0.2">
      <c r="A54" s="377"/>
      <c r="B54" s="294"/>
      <c r="C54" s="303"/>
      <c r="D54" s="303"/>
      <c r="E54" s="303"/>
      <c r="F54" s="303"/>
      <c r="G54" s="399"/>
    </row>
    <row r="55" spans="1:7" x14ac:dyDescent="0.2">
      <c r="A55" s="377"/>
      <c r="B55" s="294"/>
      <c r="C55" s="303"/>
      <c r="D55" s="303"/>
      <c r="E55" s="303"/>
      <c r="F55" s="303"/>
      <c r="G55" s="399"/>
    </row>
    <row r="56" spans="1:7" x14ac:dyDescent="0.2">
      <c r="A56" s="377"/>
      <c r="B56" s="294"/>
      <c r="C56" s="303"/>
      <c r="D56" s="303"/>
      <c r="E56" s="303"/>
      <c r="F56" s="303"/>
      <c r="G56" s="399"/>
    </row>
    <row r="57" spans="1:7" x14ac:dyDescent="0.2">
      <c r="A57" s="377"/>
      <c r="B57" s="294"/>
      <c r="C57" s="303"/>
      <c r="D57" s="303"/>
      <c r="E57" s="303"/>
      <c r="F57" s="303"/>
      <c r="G57" s="399"/>
    </row>
    <row r="58" spans="1:7" x14ac:dyDescent="0.2">
      <c r="A58" s="377"/>
      <c r="B58" s="294"/>
      <c r="C58" s="303"/>
      <c r="D58" s="303"/>
      <c r="E58" s="303"/>
      <c r="F58" s="303"/>
      <c r="G58" s="399"/>
    </row>
    <row r="59" spans="1:7" x14ac:dyDescent="0.2">
      <c r="A59" s="377"/>
      <c r="B59" s="294"/>
      <c r="C59" s="303"/>
      <c r="D59" s="303"/>
      <c r="E59" s="303"/>
      <c r="F59" s="303"/>
      <c r="G59" s="399"/>
    </row>
    <row r="60" spans="1:7" x14ac:dyDescent="0.2">
      <c r="A60" s="377"/>
      <c r="B60" s="294"/>
      <c r="C60" s="303"/>
      <c r="D60" s="303"/>
      <c r="E60" s="303"/>
      <c r="F60" s="303"/>
      <c r="G60" s="399"/>
    </row>
    <row r="61" spans="1:7" x14ac:dyDescent="0.2">
      <c r="A61" s="377"/>
      <c r="B61" s="294"/>
      <c r="C61" s="303"/>
      <c r="D61" s="303"/>
      <c r="E61" s="303"/>
      <c r="F61" s="303"/>
      <c r="G61" s="399"/>
    </row>
    <row r="62" spans="1:7" x14ac:dyDescent="0.2">
      <c r="A62" s="377"/>
      <c r="B62" s="294"/>
      <c r="C62" s="303"/>
      <c r="D62" s="303"/>
      <c r="E62" s="303"/>
      <c r="F62" s="303"/>
      <c r="G62" s="399"/>
    </row>
    <row r="63" spans="1:7" x14ac:dyDescent="0.2">
      <c r="A63" s="377"/>
      <c r="B63" s="294"/>
      <c r="C63" s="303"/>
      <c r="D63" s="303"/>
      <c r="E63" s="303"/>
      <c r="F63" s="303"/>
      <c r="G63" s="399"/>
    </row>
    <row r="64" spans="1:7" x14ac:dyDescent="0.2">
      <c r="A64" s="377"/>
      <c r="B64" s="294"/>
      <c r="C64" s="303"/>
      <c r="D64" s="303"/>
      <c r="E64" s="303"/>
      <c r="F64" s="303"/>
      <c r="G64" s="399"/>
    </row>
    <row r="65" spans="1:7" x14ac:dyDescent="0.2">
      <c r="A65" s="377"/>
      <c r="B65" s="294"/>
      <c r="C65" s="303"/>
      <c r="D65" s="303"/>
      <c r="E65" s="303"/>
      <c r="F65" s="303"/>
      <c r="G65" s="399"/>
    </row>
    <row r="66" spans="1:7" x14ac:dyDescent="0.2">
      <c r="A66" s="377"/>
      <c r="B66" s="294"/>
      <c r="C66" s="303"/>
      <c r="D66" s="303"/>
      <c r="E66" s="303"/>
      <c r="F66" s="303"/>
      <c r="G66" s="399"/>
    </row>
    <row r="67" spans="1:7" x14ac:dyDescent="0.2">
      <c r="A67" s="377"/>
      <c r="B67" s="294"/>
      <c r="C67" s="303"/>
      <c r="D67" s="303"/>
      <c r="E67" s="303"/>
      <c r="F67" s="303"/>
      <c r="G67" s="399"/>
    </row>
    <row r="68" spans="1:7" x14ac:dyDescent="0.2">
      <c r="A68" s="377"/>
      <c r="B68" s="294"/>
      <c r="C68" s="303"/>
      <c r="D68" s="303"/>
      <c r="E68" s="303"/>
      <c r="F68" s="303"/>
      <c r="G68" s="399"/>
    </row>
    <row r="69" spans="1:7" x14ac:dyDescent="0.2">
      <c r="A69" s="377"/>
      <c r="B69" s="294"/>
      <c r="C69" s="303"/>
      <c r="D69" s="303"/>
      <c r="E69" s="303"/>
      <c r="F69" s="303"/>
      <c r="G69" s="399"/>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3">
    <tabColor rgb="FF92D050"/>
    <pageSetUpPr fitToPage="1"/>
  </sheetPr>
  <dimension ref="A1:B20"/>
  <sheetViews>
    <sheetView workbookViewId="0">
      <selection activeCell="A3" sqref="A3"/>
    </sheetView>
  </sheetViews>
  <sheetFormatPr defaultColWidth="9" defaultRowHeight="15" customHeight="1" x14ac:dyDescent="0.2"/>
  <cols>
    <col min="1" max="1" width="14.125" style="37" customWidth="1"/>
    <col min="2" max="2" width="27.625" style="37" customWidth="1"/>
    <col min="3" max="16384" width="9" style="37"/>
  </cols>
  <sheetData>
    <row r="1" spans="1:2" ht="15" customHeight="1" x14ac:dyDescent="0.2">
      <c r="A1" s="37" t="s">
        <v>137</v>
      </c>
    </row>
    <row r="3" spans="1:2" ht="15" customHeight="1" x14ac:dyDescent="0.2">
      <c r="A3" s="291"/>
      <c r="B3" s="292" t="s">
        <v>128</v>
      </c>
    </row>
    <row r="4" spans="1:2" ht="15" customHeight="1" x14ac:dyDescent="0.2">
      <c r="B4" s="292" t="s">
        <v>78</v>
      </c>
    </row>
    <row r="5" spans="1:2" ht="15" customHeight="1" x14ac:dyDescent="0.2">
      <c r="B5" s="292" t="s">
        <v>129</v>
      </c>
    </row>
    <row r="6" spans="1:2" ht="15" customHeight="1" x14ac:dyDescent="0.2">
      <c r="B6" s="292" t="s">
        <v>131</v>
      </c>
    </row>
    <row r="7" spans="1:2" ht="15" customHeight="1" x14ac:dyDescent="0.2">
      <c r="B7" s="292" t="s">
        <v>329</v>
      </c>
    </row>
    <row r="8" spans="1:2" ht="15" customHeight="1" x14ac:dyDescent="0.2">
      <c r="B8" s="292" t="s">
        <v>133</v>
      </c>
    </row>
    <row r="9" spans="1:2" ht="15" customHeight="1" x14ac:dyDescent="0.2">
      <c r="B9" s="292" t="s">
        <v>0</v>
      </c>
    </row>
    <row r="10" spans="1:2" ht="15" customHeight="1" x14ac:dyDescent="0.2">
      <c r="B10" s="292" t="s">
        <v>135</v>
      </c>
    </row>
    <row r="11" spans="1:2" ht="15" customHeight="1" x14ac:dyDescent="0.2">
      <c r="B11" s="292" t="s">
        <v>203</v>
      </c>
    </row>
    <row r="12" spans="1:2" ht="15" customHeight="1" x14ac:dyDescent="0.2">
      <c r="B12" s="293" t="s">
        <v>435</v>
      </c>
    </row>
    <row r="15" spans="1:2" ht="15" customHeight="1" x14ac:dyDescent="0.2">
      <c r="A15" s="291" t="s">
        <v>436</v>
      </c>
      <c r="B15" s="293" t="s">
        <v>432</v>
      </c>
    </row>
    <row r="16" spans="1:2" ht="15" customHeight="1" x14ac:dyDescent="0.2">
      <c r="B16" s="293" t="s">
        <v>264</v>
      </c>
    </row>
    <row r="17" spans="1:2" ht="15" customHeight="1" x14ac:dyDescent="0.2">
      <c r="B17" s="293" t="s">
        <v>434</v>
      </c>
    </row>
    <row r="19" spans="1:2" ht="15" customHeight="1" x14ac:dyDescent="0.2">
      <c r="A19" s="291" t="s">
        <v>439</v>
      </c>
      <c r="B19" s="290" t="s">
        <v>437</v>
      </c>
    </row>
    <row r="20" spans="1:2" ht="15" customHeight="1" x14ac:dyDescent="0.2">
      <c r="B20" s="290" t="s">
        <v>438</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AdaptiveCompressedXml id="c8977169440542a487e67322bfa9a427">H4sIAAAAAAAEAOy93a4gNnKgdx8g7yDo2rUmi8VilTHjRf4uFgiCAN77QfFvo+xIGkhyEufVcpFHyiss2SPPjo84ER0cLjIEZbh9+sfd57Q+Fav4Fav+n//r//7Nv/0/vv39V/9b++HHb77/7rdf+3/jvv6qfVe+r9989x9++/U//tRBvv63f/9f/1e/+Yf/pbWfvvp39bdfF9GUPCsQuQiERiCpMaSAmLupEaavv/qf7Nv226//u3/jv/r3P3xjv//qv7Xf23elfT1+r6+++s2P83f771v/5rtvfhp/8I9ffnT8+A/tD9//8NM//Muf/fknx0//wX746cc/ffdPv/5/Hj/85VPTWFIKvUOL2YAMFTRFB8665eBLVY1f/9n///gd/sfvi/2LP+TnH/+mfvXTP/1hfAn89Vd/+/EnS/v97/+bWn9oP/741Q/f/++//Tp+/VX5/vf/+O34K3SLX/8f2z/9vf/N387/8y/+8L9d/um/KT9881Mbf2sff5v2+/Zt++6nfxj/IqzaH8avmV90+PrDr5uf/Xc//jT/un/xM3/2c+MzruPr+/7bH//uj3+N41/576r9ZL/7dvzE7yGA/+WXMj/pv/ib//Mn+OPqj/355776ZnzK8/+/2g/1b3xw7pef/pdfP//2B4o/ffPTP/37L/8ilp/N/Hx+/p0Xn+lf+Hz+9BPjb/LDv5DFX/1v/vY/U/b/wh6T85Fzge7QA/XEkCUyBCedmo/USj/CHv86e/jYW7DnrmEve6fYZRBHMYyQXEZI7q5AqLEb9l6wnIl76dfZC4+9JXv+EvZiq9idb0DNxplL4+AVagLeeY/FSUhMR9iTX2ePHntL9vAS9lI1HpldBmMnQMUSZN/8yEetdwyWHNYj7Omvsxcfe0v2Fp/+l1//18aepSrk/Thk26iAiFsZca8o9D5SPWVC8XiEPe9+HT5+8C3ho1vgi0FYfISemwMKZRy6gfIodK1oJqc55zPw+V+HLz34VvChXgJfY8wVR4pHNG+BPIVRd5iCFST22jHHcAY+/HX45MG3gi/cUuq2EeYqRQW1eexGdSB5sNjYk+XENdcz1yw+/Dp8+uBbwndLrZuELKTWIfacRr1REXJMFUxzrM6cD3Yo56ONC2b36FvRx9eEvth6LS2C+jgOX00M5kqDSDVaL3Xwl87Qt6M3nt9Y03dL7BtxT3LXBNb8iH0VHWiWADWbH5lf7wkPHbwbgsM/w7GkL14T+0pAEm4wztgCxKWDYGiAKC2l6ANnO0PfhuLwz3Gs6bsl9vnsXCxBIfg66Bu8gYWeIKAYi1HTU3nfhuTwz3KsOwv4EvqSsguWBFxLo+Qt0kbscxU6Z88ukjhXztC3oTn88xwr+pBuOXkLpZH6YYTUip8n7yh3e2NoLoZBIJcczvhd3PAc/omOJX3XdLYg1+K0GqRpOwiRQYv3UD254CxW62dOXtwQHf6ZjjV9t+R9rqo4qQwSMIy8DwXEMYE3H30qxaV6pr8AN0yHf6pjTd8t3S2WXC9t4NYcjdiXB4c5jY+qhFFb1TzQPCN5cUN1+Oc61vTd0t/Syec2vh4oqAgUnAdtnEYA1B5qSFzCmRsX3HAd+FzHmr5bGlw4cdCcK7RxzI6TVxCkOQZfxYeMbAUP5X0brgOf61jTFy+hr8TaVKwDNjdiHwUGa/PktWAhdiWhMx0uuPOY47mONX3X3PdlDKyZocVWgWYGmKsxxCol4AiFaIfo23Ad+FzHkj655cYluJSDmkJmFSBpadDXC0zH1jX1UvuhvG/DdeBzHWv6brlxoexKtZyAOSUgHwtkF2XkfZ1H7leYyyH6NlwHPtexpu+WGxdtRt06ghk3oC4E2t04fh0jl/mo42N5/0n0hQ3Xgc91rOm75caFfNWR4c0yg3lUHT1ATsGgRgktNxfzoS6DsOE68LmONX233Li0jj7nNGpeP7I9Ei0g3BSc1NaUiH05RN+G68DnOtb03XLjktt8GsoRgqv4z6/IxzfO2FLFwpIOnbwbrgOf61jTd8uNS6y9iucErkkYsU8Q1EoExh76+F4KH682P4u+DdcRnutY05cuoS8TJrM0cKMaR9WhCrn6AI6S5pS1lnCmyyBsuI7wXMeaPrmFvkLSNGfoXjpQCRlyyAG6tPGfWMq+Zz5D34brCM91LOm75l1HoOKKEweZ+4h9vhpYJvvSatDUfHCHpqaFndFVz3Ws6bvltrnG1PNkzvOcF6mBwHpPoN6i1+Zja2deVIYN1xGe61jTd8ttc2InucqoeYPjOUejgQUbsU9yQiYvrHKGvg3XEZ7rWNN3y20zdyOqXEE6zbl9NYNF5yC5QFisDgjP1Ly04TrCcx1r+m65baZi6owCEOeZ9/XBYYsBYk6VHLfi6UzNSxuuIzzXsabvltvmXqiF3hyIzdhXOIMkjmBzvosFLK6dcR204TrCcx0r+vw1LyrNOHCefq24+arIBxixkEGDNOLWc8pnqg7acB3huY4lfeka+sbJahI7xNYbkKBCdknB+zrSv67N5TOvyWnDddBzHWv6brlx0VqbYkPwkvKIfawgYnNVQkjjn170YyvjZ9G34TrouY4lfdf0NpfsYk9VoGPyQGGCh0LgqQR0IyqGU3nfhuug5zrW9N0S+1pzhTLNiNdxzu+bQ0x9hkQZq5QSObcz9G24DnquY0nfNaatZo3RpQ6l2dxPVBA0N4PuvHejDlb7ODTks+jbWdTxXMeavltin+vFC2GEEL3NN219xL6RBlLuYiFmyYf6+2jDddBzHWv6bjFtvZirWgNonXNcrHbITeZIq1hpFL/m2qG9gBuug57rWNJ3zQwrk1BTwA7BUQFyNOizitBI1FAsWjrTYRU3XAc917Gm75aTt6eWR3EhgJkHfeYSCFEcCKqb9y9sh3qb44broOc61vTdcvIm8qzOBXCOR9XhIoP4VqH0VGj8I3KoxyVuuA56rmNN3y09LqX1RGwCVkcApDg4FFOEkQtyI86s7UzVETdcR3yuY03fLT0ucY7HjSPiuTgQJHQZNFgD7sJNMOI4mM/Qt+E64nMda/pu6XFh71LuqY+INydpWFWQ6Gl8lLr55JDdmemRccN1xOc61vTd8qKSYw4mX5YCtlF1kPdgjB4QY1Ee+LGe6e+LG64jPtexpu+WF5Wa2oh65KG3OTU8jZPXsmTIPTZ0lrvTMz0uccN1xOc61vRd86IyON87GriaJn19nMG1jTTQj/NYfJVoZ2ZYxZ215M91rOm7ZTtvcpVJGMG5PrK9kBqYzo0JtWTfckF3aGMCb7iO+FzHkj5/i+vgce6O0pbmYvIO1JoDLUjgfUOm0Cu1M1UHb7iO+FzHmr5bXIc1nlGugsoIexScQp5LA8UxZ/KtIJ+pOnjDdcTnOpb0hVtO3qzoc8kGnmRuyqIEGXMCC8Js5vOp1eS84Tricx0r+uSa7dDRZ66CDMUjjqojhVnzFsBWXKCONR/aFsMbroOf61jTd8vJG0OtVcMcE65zZn1gUJ47Kq0GyhlrOpX3bbgOfq5jSd81vc3YUgyt0s9v2lKtIF+WdqSiIyMcRUc/09vMG66Dn+tY03dL7GvmQ2ndoIUQ5p62DhaZoDoM1oJRxkP0bbgOfq5jRR9fc+Pie6KmEiETEhB2B4os0Ltk7hxykkNVx4br4Oc61vTdEvuCudJ9lxHsmgOKc5KGzKWB2VBNipKeedPGG66Dn+tY03dLd6kIR5ejH+dt1HHyjsLXyDcY8a/gKHzpF0OCP4m+tOE6+LmONX23dJd270PrglBFE5COQ1e8CYx8MAZFGenfmc76tOE6+LmONX23dJc2JWw1lXHoljhPXj9q3jjHOBtV7th8OdNdmjZcBz/Xsabvmu5SSc2JyyPYuVF1qGbQThFiQ+9jyo3pTIdV2nAd/FzHmr5bukurD0qRHGQZyR+lIpBDN0BEdV1ZEQ/Fvg3XkZ7rWNEXr3nPO87a0HObO2KoAZknEEdhxD6tvZfmaqAz9G24jvRcx5K+cAt92LIL7BrU/MdJGg3M0nzTRjRO3oQ1njFtacN1pOc61vTdct+XlZJYd+CqjtIjBwFNXSEFKiO7zT1+XAr2WfRtuI70XMeavlvu+1jMYW8ZfPVp1LzBzVdFowhJLg4oUy3pUN634TrScx1r+u6570NfvI6Ur/o+r106ZI0J2AVXzCWpesbzpg3XkZ7rWNN3y32fkPYBHkIYoQ6IvYCJdmBiat6punbmxkU2XEd6rmNJ38fGjz/9+r82+jyVVBJVSBZGAIw9gc1QGEInEs5UDu0mlw3XkZ7rWNN3S9URzXNtzNC8zF1Fo/DNkuq8dyYbP+R9OWPaZMN1pOc61vTdUnXoiHEt1FF1OBagjhG0i4fqSDRYtJDOdBnIhutIz3Usu0uv2RZDvTfWiKDNzU1ZWsBiVXApaCy1SkqH8r4N1yHPdazpu+XkZWapWGROzh15XysRpHIEj05d1lF64BnXIRuuQ57rWNGXrtnXgS5hIB15n7rZ3xfme16bS3qtpmS1x3jmPa9suA55rmNN3y2xL6XMSZFAiw76fAuQiRQYuRl6j10OVR0brkOe61jTd0vVUTi43n0AyfO2uYc5yc+N5A87FvYkEs9MEZIN1yHPdazpu8V1CFJKOB+S45eZ9SmDEiWIjI40uWB0KPZtuA55rmNN3y2uw0tNdZTw4DLXuTFhLggUD+gLIWPpIZ7pMtAN1yHPdazpu6W3OTSvGhihqxv01Z7GyWsGpTrn/fh+FT1D34brkOc61vTd0tvsG3btuYP3Xedu8gISk4Pa0bnSW5NypubVDdchz3Ws6btlcq7vhpIdgsYykr+ABsJq4JMTZ7Vp0jMbE3TDdchzHcvb5mt6m2tzGtuIeNWHcfImVLCcwkgDMRSH2Yd2pubVDdehz3Ws6bvlvm9kds0cE/hWMlB2DnLEAL1kIXK9xHKIvg3Xoc91LOm75lVRGxVH7xWBgy9AHuP0vB3qvIlJrkk6VfNuuA59rmNN3y2xzzAx4zh554byUXV0A+NAEEKsQrk30UP0bbgOfa5jTd81rsM1Vl8NNIcExDzpiwWc1txC9p3Koapjw3Xocx1r+m5xHa2GgjnOLYGNgWRUHfKlCOFeGEOv/dAcF91wHfpcx5K+j09t/vTr/9rom4uuK1oD7+b8Pp8zZPQMJXBys7E545n7vrlg+9fxe7Jjid81LVbJJZPqIvTeBn5dGIy6QtOiNUauoZ9J/OaG7V/H79mOJX7pFvxYAuZuZZI390NjA42j7mg9xeJyif1Q5jdXbP86fk93rPBTvUV3iFWOc3hVN49/HN2sPjCk8SFm8rXVMw/K547tX8fv+Y41frdsCqzJWEgSeO0jBLaOYL4YcHVkhBaznpnlMpds/yp+I0F8/C35u2VjkZQSq7Y6+MM0Kt+WQZJPo/Jt4i0pcTzzumOu2d7g7zmPdfZ3S6+L1RJM2gCuOJ7vOwyyiw5U563zKPJTOjO7fi7a3uDvWY8Vf/GevTHR2PVx6qaU/XxX7kDqiIRZeyQk79lO8behPUaO+Phb8neLdeOR4nE2hSJzrgE6D4YBoZU+8JNsIZzZnjCXbW/w98zHmr9rvBt6X52rILHMaX6koIM5iM1cpp4jfVyL/Wn8baiPkSQ+/pb83WLekKolLxFq03H+KhqoyxG6UGt5Jhp8qP7wG+5jJImPvyV/t7wzEqXSq29Qsmuj/uUAMrdWqteQExUJdma2xly5vcHfsx9r/m55aeTNXPNNINS5t7JEguznDsEyomBMNeZyir8N+zGSxMffkr9b7l9qwNp11B/Z1UkdJZh7FSB3xj6XpmZ/SH/4Df0xksTH35K/W/RbyppcwwYtlw7kbU5Wo8Ffk1obWusfVc+n8bfjP/zzH2v+bvFvIWbH2joU7rP5pY1ImBJCqYi5OpVEh3qv/I7/8M9/rPm7xb85EUlziYxrnICsRxCrAh5zS5qtplP+1+/4D//8x5I/vsV/tEiBuTWIiSMQpgbW+3x4xClapMjtzER773f8h3/+Y83fLf4jNKqFQgFHPO+fXQfFjtC9oHG2pnio+8/v+A///MeSv2uanzmPvC87BayWgYLaiH/kAEVCrMw+hTOTnb3f8R/++Y81f7fEP1e6txAFOMxbP7Lpf1ueu2UyShGmj1/qZ/GHO/7DP/+x5u8W/9s1WPZaIVod+V9KDBln930tLgXPrPXQ/TPu+A///MeKP75m5oErAzQRHvVHq0BcA4izOCfsUqnaEA/Ntve44z/88x8r/tI1/Gmrteg4f4uf88XHf1ggkTKgG/+REffk6qnzd8d/+Oc/1vzdkv9x8aY54jh6w3x+xHVulhn1R3auC/mQ9ND9M+74D3z+Y83fLfkfkbOmLkBF9kBFOljGDJ2oOVeybx/X6Hwafzv+A5//WPN3S/+Vq6W7OWytu9n/4sPgT6SAw26leI/6cZHOp/G34z/w+Y81f7f0X5FzudK8f2ndgFwRMPUKIQfqUhgbHbp/xh3/gc9/rPm7pf8Ke7fkfQItPQI1T6AxI5QgmmQ2YX0stT6Nvx3/gc9/rPm7pf+qOiumbt4/xxH/ohfIcxqC9Uopkkt2rP7Y8R/4/MeSP7yl/4UC10QtQFOjuc03g1Ab56+EgN0zlXbo/UfY8R/4/MeSv2v6X3zrwt4VwCiDP6cy35/PKWwYuhdPdsr/hh3/gc9/rPm75f7PhTSKDFFA1LlZOsz1brGP+iMOKpOy2KH+v7DjP/D5jzV/t9z/lWSU85z/UkbpS5oa5FZoDkFopTHhL54afBp/O/4Dn/9Y83fL+19vlSmzgqM59xlHEqjNhQGhRYepUP/YavZp/O34j/D8x5q/W+6fR3kxglwPgBX97LrqMAJih1xa7srO93To/jns+I/w/MeSv49S6k+//q+NP+8yYqMC0Wma/ad+oNcd+IrjCA4Y+NT9c9jxH+H5jzV/t9Qf3jq7bh3YqQOqOYMyOSilh5aVa/NnJt/7sOM/wvMfa/5uqT9Sadbbl9bTikA245+pzhHQowDhqHhq+HjY8R/h+Y81f7fUH0UtVhtZXzHfB3+5gaVogETWg8tSP476+jT+dvxHeP5jzd8t9UdvBcU4gHo/913O0afspoQb+V8TLrkcqn9px3+E5z+W/F2zb9V78Wo1A5c5/j5aA+3BA5s37YWSl0PzN2jHf4TnP9b83VJ/BMetcijQvTMgbgmscAaR0qpKE/KH+g9ox3+E5z8W/KG/Jv41KlnaCH0+IAOVcRJbzmFKYBOm6vXjqOFP42/Hf4TnP9b83RL/eJQZc8oVYMIG1EIepW/vEIuzythCbKf42/Ef9PzHmr9b7l8MM2WsBUa0S/P9kQNpOQNiHexh6NhP8bfjP+j5jxV/eM37y6wt1TT3rdKoeinP+kN4fFR9rUFiqf7Q+1/a8R/0/Meav1vOXx+yj2I6qJv8cVSwmjJk8lSxYPUfW20/jb8d/0HPf6z5u+X89TzHH/g+u15G/se9gHTXoXpfey6I+LHV59P42/Ef9PzHmr9b/Efs4ovO0ac8+auNwEgEMGd0mSK7fMj/0o7/oOc/1vzd4j+EkfrsetbGDDSAg5wcgvMttiLeezt0/xd3/Ac9/7Hm75b3v8kaRY8R1NOMf8GBUooQksXg5hBUOuQ/4o7/oOc/1vzd8v43ldaoqYIXS0DJxVEJo4dWsaVRCKvgqfi34z/o+Y81f7e8/6UekDnMp78z/rniwEbiB5IwVMXQXD5U/8Yd/0HPf6z5u2X/ApYYFLNBqIRAah2sl/GXOMriPGoTjh9XHX8afzv+Iz7/seTvmv2/2es4Y3sCLnnwN69esuQy6l/pPnvKFQ/1X8Ud/xGf/1j6t2v4IykDQFehptqBmEYlPPsPYum1RTJFPpX/7fiP+PzHmr9b/Ed0sfbUElT5Y/+LgoWaIabYfcFIGu0Qfzv+Iz7/sebvFv8h6OYVnweyL/2nJKCobU5CGAFRc6ofrzo/jb8d/xGf/1jzd4v/QNcC5+igt9l/Sn1uwlQEJ8V5yTV5PeTf4o7/iM9/LPm7Zv+MSonOBZn9zwWoYgNJbDDCU+ixmPdyKP/jHf8Rn/9Y8pdu4S9h6akyQag44p+ggAhHkFa8I0m546H+K97xH/H5j+X9yzX9951LUO0ZWpyX0A5p1B9m4MzMeVebt0P9p7zjP+LzH8v456/hr/kyKuAG87EREGsB1TTHEbnkqlVt5dD7X97xH/H5jzV/t9y/UGWmLgbjWzfiHyPkUXNAqVmRU/aYD9W/vOM/+PmPJX/X9N87jVRc9tB17t+KxGAoFdiKph7NEA/1//GO/+DnP1b8uWvyP2k44h114Ll6lUoqkGMogz9jl8V6aYfuX3jHf/DzH2v+bjl/xwlnMWYHyeYSLuE66g9CqIV7ZrYk7lD/C+/4D37+Y83fLf6jBgkJy3z19mX+Lo/4N0IToHIrLVPieur83fEf/PzHmr9b/EcsXjVrBvUic/5LApFxHKdMpY36t1k51H/FO/6Dn/9Y83fL+w9NxYL3BLHO+VdUG1gPHVxOzocimVs7w1/a8R/8/Meav1vefzh1yoM1KDj3D+qAMKcuwD6LWHCkeKj/Je34D37+Y83fNe8/nNZAEqHbnL+bVEB4fDTKEmnUXKF66P1R2vEf/PzHmr9b3n8UJIuz6jC0OOdvZMjZEFopHD0601P739KO/+DnP9b83fL+w8U2IlHM0FHn/bO5Of85Qg6GoRu5mA/tn0k7/iM9/7Hm75b9gym3Qdmoer2vZdQfhUAzj+O4eB88kS/uVP634z/S8x9L/q7Z/6HJfBMNEDmP87f3BGYjCYySfU19NsCcyv92/Ed6/mPN3y3+A3uqaVQckPzcf95bBMVgoIlCDZi674f8R9rxH+n5jzV/t/gPs1SmZQP2NQMVN/M/8WAtR/JzOFE5df+34z/S8x9r/m7xH8V8SV4L1IQIFJqBtI4gaMmPHHBuZzjE347/SM9/rPm7xX+wuGShjqxPuwD5UQQr9wA9ZMout1xOzf+THf+Rnv9Y83eL/0gWe8U5ddeKm/PHOwiZA1daiuKi04+l1qfxt+M/0vMfa/5u8R9CrLE0hozmR/zrDkRSg+Kl2FwBYu0Ufzv+Iz3/sebvFv/R1BnH2X9akEb88wgaUgWuXarnyMfm78qO/0jPf6z5u8V/hNZCdVYgE9dRf9QIkkb9G6KF3KyNjw+9/5Ad/yHPf6z5u8V/BBdqTS5DJ5n7L8lG/OtzCFHn1mTUI/1U/NvxH/L8x5K/a+Zfhex7jmjAOpcA23x6XkclEqxKrC5h9Yfun2XHf8jzH2v+bvEf2URbzAISs47zl0f+p5ygpRzJKc5z+BB/O/5Dnv9Y83eL/wg1szjMINRm/0H3kIsJBOpOULKFdCr+7fgPef5jzd8t/oOVYmtNIdeRBFJiAaslQdSEzoc0OMyH+NvxH/L8x5q/W/yHWKDKoUKvPP3b3MSVhME7jFW7NTs1/1l3/Ic8/7Hm7xb/IZzJSWBwNqgjTTbin5v7VwsGLqghHuq/0h3/Ic9/rPm7xX9k80lzQkBxae4fHJUIjkrEc2spUms1HZp/pTv+Q57/WPN3i//A6q0z07x17uP89REyjyBYrAXphE35UP+V7vgPef5jzd8t/qPnkJFG/SGl8Nz660AYE+R5FZgzGn0stT6Nvx3/oc9/rPm7xX80V7jVcfSOfG/Uvy2NSli1Q+duIoGafXxq9Wn87fgPff5jyR/f4j8ia2i+uT92XVFGBuu1Q+qqNaYYguuH+NvxH/r8x5q/W+6fK0dOOldv+TK+Gf+A9k5z/m7zhBR6O/T+Unf8hz7/sebvlvs/U59dmVWvhjLO34iQC0dogRxrQ4v+VP634z/0+Y81f7fc/2nqpSN7CF+CoFQa/EmClHLWHor0j6H+0/jb8R/6/Meav1vu/7yo+p5G6dtcB8Jcx/nrAnAdOW7Inbqd6f9Dt+M/9PmPNX+33P9ZyqP+CPPWj9uAED3MtauzCUEzO7Jcz5y/6Hb8hz7/sebvlvu/EeOQURGq5QAUxkfSswfGTE0qjtzwzPwhdDv+Q5//WPN3y/1f7oWLkIJHiSP/s1H/VnIQWXwPvWQJZ/wHuh3/oc9/LPm7Zv+WUnCOogMjdkBVR/2RRjliWlpriXvBU/xt+I+RJD7+lvzd0v+M2ENNRSD5RkA25x9Qy9AdV/SKnuTM/HF0G/5jJImPvyV/t9w/O0uuzalDRHP+OKc86o+SgOPcyxCbdDxV/274j5EkPv5W/Okt+V+tMo7YyFByTANCP0pfwwxBmudaNcV0Kv5t+I+RJD7+Vvxds3+ra8VmJNBbmPP/nIES4zh/JSVsvrpyZv4Bug3/MZLEx9+Sv1vyP5JQqqsGSH7UHyXrnASj4Dg7N2JfdOVM/+k4Q3b4e/5jzd8t+V9uHFIbR28ZZ++oP2oG6V0g+FAME1nKZ/qv0G/4j5EkPv6W/N3y/i0iewuOx6lrDaimDlnmEIQsJQqWJO5Q/uc3/MdIEh9/S/6u6X9JsbDnAj3N/R95fCQ+juO41mxGIXg+dP76Df8xksTH34K/KLfUH9mXiMIMXCSP+qN6MM8JRDVwVhJqZ/pP0W/4j5EkPv4W/NE181+wYEyhFlCOBKRxzl+b9W8XM5/GAdwO3f/5Hf/hn/9Y83dL/RswNWQJEE1x1L/FgYWWRv1raT4Byfyx1efT+NvxH/75jzV/t9S/gzO1YAV8DtO/BRmlBxGEUiNa8cR6yP/6Hf/hn/9Y5n/XnL9z9m6Mtc79CzL9RwJLhuCpjaqkViM8lf/t+A///Meav1vOX3FUcu8RqksViEcRIijz/VF0c/8RtXBm/wL6Hf/hn/9Y8hduiX/se6mlZeA075+jVsiKBtGHkfwXR5TKIf52/Id//mPN3y3xr9iogEU9FNbJHxuIxQRspZhKFmuH4h/u+A///Meav2vqD0KJLH0UvLP/NKQI5moAM4rVSzU7df+MO/7DP/+xrH/1nvOXELEhhOR5zr/voGmUw+i95RwstXbm/eX4U3f4e/5jzd8t5++ocDPPhR8u+1l/BIEcfIZqmGsrIdmp92+44z/88x9r/m45fwWbxNAi9JgbkI5vpBUBK0o1m6NcD71/wx3/gc9/LPM/f8v56xq2jslBR8tz/jjO/Vsj/hUSVW6+46H6F3f8Bz7/sebvlvO3sMecWwFfx6lLggRZgwLT7AssgZkO+Q/c8R/4/Meav1vOX5fFQh/UpZ5oxL/5/hzLOIRNYrSsBU/5D9zxH/j8x5q/a/pPfe8VfYeY+tx/3itokQrI3UoKWmo61P+MO/4Dn/9Y8nfN+6PcTXyLDMHXMPdfFpAwzt8orTKlnD2dun/Z8R/4/Mey/r1m/kEMLnKJESLFMvcPFtDxXxcQV5JqTJkO3b+EHf+Bz3+s+bum/khR87z64zjnv+RsILMJHznXXos6J4fO37DjP/D5jzV/t9QfFHMaha6HInP/AsYE2ixBKo5KlOoQz+zfwrDjP/D5jzV/t9QfxpmFRuqXXZn3z76BuYSQqo/mrGf6OOrh0/jb8R/4/Meav1vevzVxFUtwEHT2H7AWyEYdkJy4lri4fGb/G4Yd/xGe/1jzd8v8555dLr2M/G9UG+P8FQJxE8fais8ujQP4VPzb8R/h+Y81f7fMf5beUBUzREEd9W9sIMEnqKmiYLfWP47a/DT+dvxHeP5jzd8t859Z+yjmKUKus//UhZH/zfeXvotQ556wHuo/DTv+Izz/sbx/vmb/UQ2+qJU8L1wGf90QRjgMUHTUH8hF9dT8q7DjP8LzHyv+VG+ZPx49WeVM4Oc3X+5frPg+27HGV1nmGN5D/jfs+I/w/Meav1vmTxb23dglYDdSP3LjJNbeAzDWICTZl37o/o92/Ed4/mOZ/13z/i2UxPMfwO4Hf70XUPE86t/I1aeREOZD+R/t+I/w/Meav1v8mwQLlVKGFrsDkjl/o0YEcyPH7R6J06H+P9rxH+H5jzV/t/i3xqKUa4YcZ/9LHkWIGlZwyj47q6nXQ/kf7fiP8PzHmr9b/Bumns16hWBzCL4lBos+jnSQu0bfHZ7a/0Y7/oOe/1jzd4t/Q9+LZGwQemWgigrZK0EbCeAoTHyYnJzhb8d/0PMfa/5u8W+TslKSQuRZ/xbnQFP1EFwhnBeDvR3yH7TjP+j5jzV/t/i3XprFagkczviHGEFnOZxS7cFJCsFO3b/s+A96/mPN3y3+LfXEfta/sejcv6oj//PqIGYrMalLlE/VHzv+g57/WPN3i/9AthpdijBKDZ7vLxEyUYaUS0Cfg9R8aP497fgPev5jzd8t/oNGKtG8N8BMDii5AOp6AkyERdSbtEP8xR3/Qc9/LPmjW/yH+N4xpwSxhjn/eXyjhRskqq6O8Of11PznuOM/6PmPNX+3+I/qS61d++w/VaA+zl+bm0Bcbw21pib1UP9z3PEf9PzHkr9r3v9aZJeLyMj/SEb8G99kVzK03FWTT4LpUP0bd/wHPf+x5u+W+MemBQsbqMcy8r825x/UMMdRInkRrh9XjX0afzv+Iz7/sebvGv+rRCnPhUcYO5BP4/ytac7faK6x+pbqofkHccd/xOc/FvyFcM35y90VTA4BO8p8/2FgohF8w9rIUor90Py/uOM/4vMfa/5uOX8pcqtOG2gK4/x1rYO1QHMdQ89swRU7df7u+I/4/Meav2vOX+dKFPYQkcb5y1hhTn2GyFla6jVIPnX+7viP+PzHmr9b+q9qFXOOCGxKOOpu7l8oDlhKC36EQMen+NvxH/H5jzV/t/Rf1aLZYR1VR/M66l+OYBoZmlhoGqtld+j+mXf8R3z+Y8kf3lJ/DMp89dih+Tn/tJcClr6M4xjfr5E0neq/5x3/EZ//WPN3S/3RB4Dc3Ah4br4/1yAjEsYGuZnVVjs2O9T/xzv+Iz7/sebvlvrD/OAsxw4h8px/GhAky6g/fKEWxyHs4qH5f7zjP+LzHyv+3DX3f76PfyeuZnB17l/IVEb9wQouWrSE1edwyL/xjv/g5z/W/N1y/mKsLcz9b/hl/1YdJCoSg5OOwbVSuz/Uf8A7/oOf/1jzd8v5m5pIsFhg4DbqDx3oiQlCpRLmwSx2qv+ed/wHP/+x5u+W+7/AJbpYE1QuI/7lNPI/ojTK4TDywNJL//jU6tP42/Ef/PzHmr9b7v9CCjiq3DSOXh35n+8BctD5HK6RK64MNE/xt+M/+PmPNX/XvL8kRBdjhmzK03/g4C+N+gOT81ZErR3a/8Y7/oOf/1jzd8v7S03WRKlDc3P+gZpB1rl/y7vivUux50P3f2nHf/DzH2v+bnl/OQoMSjFnkDzfX+ZkIKEbNLXkClURPNT/knb8Bz//sebvlveXLIEp+QGciwEojkNYfXPQUJuF2Epwp+Lfjv/g5z/W/F3z/lJrFk0VVEfpQeS/zB+qkErruVhtx/b/ph3/wc9/LPm7Zv80CtbqKXx58DuKYIrjJA7jGyYXfPMulkP+Le34j/T8x5q/W/yH6+YrdYIeKQO1aKDWEYKU6CpzKaf2b6Ud/5Ge/1jzd4v/sNSdpZyg9/n+TUYmaL2P/E/rKItjda0cuv9LO/4jPf+x4s/f038QkZEDzf2rBjRb/1QTgi/SXJeefD80fyjt+I/0/Meav1vO36ws3rODnt2UIFRBLI900GMJojHHU/s/0o7/SM9/LPm7Zv90oe6DSgCJTYACZ8g60kHtpReTFvjjqLlP42/Hf6TnP9bx7xb/Zm6UGW2kflVp9r/M81dqgIrRxveC+Hyo/pUd/5Ge/1jzd4t/CyP7yygRUu3j/O2j/pCSEjSHkhKpl1P9V7LjP9LzH2v+bvFvtTUx1yMwGwNR7pBTFeixIWFpSnKKvx3/kZ7/WPN3i38ziiS1dSgz9aPsI4hzHXrl1lySUX8c8h+y4z/S8x9r/m7xb94ck89pLlxNP++f7qGAonO5uLkL89D9n+z4D3n+Y8nfNf5NqYScXRvA6bx/lg7C8zoGLRNhpNAPvf+VHf8hz3+s+bvl/m+u0g5VI7iEBjQ3Meh8hBnHT6iJsiuH9s/Ijv+Q5z/W/F3j34LVwOJBax71R+MIGqxD9Vhd1dDNDr1/kx3/Ic9/rPm75f2RehdERKG13kb8KxFyywJxRMFCFtDJqfi34z/k+Y81f7e8Pxq1hwvdy0j9KAKNLwysoofaLdSWW1Q9df+y4z/k+Y81f7f4Dyk5ah7xL1QmoFgYzFyBXpC7OmX7+NT5s/jTHf8hz3+s+bvFf1gyS8EUcm4OaF5C29wEkmKj0lyq3h26/9Md/yHPfyz5i7fcvzTKqUkvUOIX/4txxL/ewefYmjrfKh66f9Ed/yHPf6z5u+X+JZSSqYysz4dBHaUc5yTUBjEhcumjOomH8j/d8R/y/Meav1vuX9yoc31sCtqE5v7zBpIiQesZpTZy7dT+I93xH/r8x5K/a/a/IVOJHgU8jqqDmjBo8R1Gituy1BSrHur/0x3/oc9/rPm75fyNzsWsyEAuzvlrpYGlGADRQsl1JIen3r/pjv/Q5z9W/OE17z8UvUmYwtfXNM7f8ZFYicCt4TiRLedT/ld3/Ic+/7Hm75b4N+JbLkURUqcGFFIClZEO2jiXpUViOjX/RXf8hz7/sebvlvqDicOAbpQeLjmgKAiW/UgHx/eTj5zdqf2/uuM/9PmPNX+3+F8eZUf2I+o5lJkEYoRcm0G0qMolO/dx1P8n8TdX6G3w9/zHmr9b/O+IcsmXwBDqQI8oMeSAcxN1lhB9yoXO7B+cK/Q2+Hv+Y83fNf7XtWJeCeJsAqTsBIT0y/lbmzTRkM70v8wVehv8Pf+x5u8W/1u8lOokAbIM/rhVGD8gEHuUxIycDr0/nyv0Nvh7/mPN3y3v3zyZCz5mqKkP/qKrkNusf10xC9KylTPzN+YKvV/lbySJj78lf7e8f2scPNJAzyetQKHIqD/mEOjO3ApiTfFM/0twG/5jJImPvyV/t7x/K5lS9IM6R+aB2tz/UYqBFuclWWkYT9UfG/5jJImPv1/yR+Ea/xFb7MbWIcjI+gixjfqjNKg+t1hCSyHbIf42/MdIEh9/C/6c3sLfSP2iRp5XL7P/z0b9m0tSCBlTkZyJ6cz73+A2/MdIEh9/S/5u8W+EmWvoAUpsAch5nZPwI8QYSuzVlA69v5xzzTf4e/5jzd8t/i2TkySRB3846o8eE4jjCpFd6UFT6x+f2n8Wf37Df4wk8fG34u+a/C8pafSWwHx1QKllyHMTdR91SS+JqeZD9Yff8B8jSXz8Lfm75fytI9jh3PoxPmCgktsofTtCLZ1cqd7wWPzb8B8jSXz8Lfm75fyl3LgVj2AB/Zx/pWCJBOa7OJ8dNeNT/G34j5EkPv6W/N3S/zLKX5cy6ah/dX7jAqjmEf9YcveeRn18yH/4Hf/hn/9Y83dL/0sntUrUwXEWIG8CORWCIhq0iqVWz7x/C37Hf/jnP9b83dL/wqjJUnIQ5+gX0pRBuXoQGZkfFUMtZ/YPBr/jP/zzH2v+bul/ccYls42qt+c+6o/WQULO0IsUJbHa8VT9u+M//PMfa/5u6X+pyVcrbk698oO/ZmXEv4aADROjFcz5VP2x4z/88x9r/m7pf5HsRuHbM3BABHLcwXqIEFIw8Y39nBN5hr8d/+Gf/1jzd0v/i+8t5HngMk7/puIhUypQzI8I6DqXU/1XuOM//PMfS/7umf/su1ImAhfVj/hXFTJiBS4aQ0lO08dRS5/G347/8M9/rPi7Z/9grz2pV4Poy4h/eVQi5qKByyIpcGiuHKo/cMd/+Oc/VvzdM/+gFslNNYMUH+b8e4Gs7CBpKr561pwO9f/hjv/wz3+s+bvF/4rX2kbGB6zU5/4tBfEYoGHxmmMISc68Pw+44z/w+Y81f7f4Xxd6r6kIBJfn/lVukGUkgZ6EUcl+edX+afzt+A98/mPN3y3+l6JiGSyAj95m/7PBSPwEaigqvUlLdsj/4o7/wOc/1vzd4n9jqlGbdLA4528EK5ATl/kSjnyXgkhn5g8F3PEf+PzHmr9b/K+k6imPU9csEFAKoxIJKcwlwAkT+iz9VP634z/w+Y8Ff/Ge+5cSKOZGBL2UUX+ENs7fVNwIgkn7+Kildur+b8d/4PMfa/5uqX+zBs2lB0A3z98uDbRHBfNBUB32Wg7Nvwo7/gOf/1jzd0v92ws5c4QQXfDz/UeFXHB846i0ag4bHvK/Ycd/4PMfa/5uqX9NVdwUvt5G1KPgKujshE6j8h3/jPP30PznEHb8Bz7/sebvlvqXsDrzPgO1MuqPjjxKDxUISUusWGP2h/oPwo7/wOc/1vzdUv+WkeWZtwDs6ux/YQ/qWwfTll1zrhd3yP+GHf8Rnv9Y83dL/3P2VqtTBlejG/FPA5gb5+84HmvluWjilP8IO/4jPP+x5u+W/ufEIrXM0afeyvgmB8gSwxyHiq50X7KcOn93/Ed4/mPN3y39z12QtFudWwfbfH8U5/4jg1Q71zLq/Ppx1fGn8bfjP8LzH2v+bul/NucDzq2DpK3+/P7cpwqZuVQJTYKeOn93/Ed4/mPJ3zX9z5WLhN47OD8PYS6z/7RFsM44UsBQyR/yb2HHf4TnP9b83eI/qObBWDLAmjJQrQoSXQbPPlrKoeip+oN2/Ed4/mPN3y3+o7pePKlB8DbyPx8yZOQCmnOsmQvOc/IMfzv+Izz/sebvFv9RCs010wG6mRvxb0RC67XBrDuc2lzBesi/0Y7/CM9/rPm7xn9k880qQek6JQjN0RtFoInrMTKVzofmb9CO/wjPf6z5u8V/xFCjk5pBcirz/bmDLN6BaA+i40zmeuj+hXb8Bz3/sebvFv9RNJXaI47zV2b/CzGoTwpFMLuoXEs+xd+O/6DnP9b83eI/Soqx0wBOOY76o9UAWrWCUGWt2SXvDs1fox3/Qc9/rPm7xX8IM8UmFVKT6T8cw/iXZNCV0WtxveOp/G/Hf9DzH2v+bvEf3ZvmaX2jH9SRjzP+tQqMznJJFns5Ff92/Ac9/7HkD2/xH05D8t0pWBzfUFUBJWQo2PL4h0K2Q/1XtOM/6PmPNX+3+I+erXNkBKK5f4FdBxHfYPyQUGRzYof8R9zxH/T8x5q/W/xHSXXO/4ugzs/3RznN+iPOSQglkvPS5VD8izv+g57/WPN3jf/AFDH7ceq2NO9fMI/4J2HuX60jAxTL6VD/QdzxH/T8x5q/W/xHbNjIS4LEPY341zpojB1c9hZDaym2Q/Ov4o7/oOc/1vxd4z+yReZRelSjcf7GUf/afP8RSx3HsnIuvR3ib8d/xOc/1vzd4j9yL8maY+haRxGivUJGQgiEEqNLLddD84fijv+Iz3+s+bvFf/iA5DAItEwNBnQMOYpAqOZNPY+fO1V/7PiP+PzHmr9b/IejrL23AhYcAQVWUHEecsO5GU5yskPzX+KO/4jPf6z5u8V/SCHfLEaISRxQmfd/jQykhKhzA4iLp+qPHf8Rn/9Y8hdu8R+E5IvzDlhyGfwpjvp3zt81E5TWqiY8xN+O/4jPf6z5u8V/pGxVxEcoXGm+/5gvMS0AJok1BOb4UXV/Fn+8c/8cn/9Y8feLpcx/+vV/bfw1zzHUPv7WNH65/3NgGnguQRfXfI+eD92/8M79c3z+Y83fLfGPdSSATkf8S7EDeTHIjAxI7GOLPqd0qP7gnfvn+PzHmr9b/G8wizV5hiahjvN3ZII560gHOfacxteZPo56+DT+tu7/nv9Y83eLfyscqsVM4BshkPCIfzrq39CTtz5O51+0+nwafzv3f/z8x5K/a/r/xIWSq1SY2xaAqCTQEDM0xlRQsbd4yH/wzv0fP/+x5u+W/C/4KORDnKFPxzfGIKiDRPOpWVKleKj/nnfu//j5jzV/t+R/wsVCEwadWR8Fl+YmuAhtHMAtiVkrp+qPnfs/fv5jyR9dc/7m7FvDBtHryP8yzf6/yFBjZg0u5/Cx1P8s/tJO/zM//7Hm75bz17If5UYuMMJdAepz/kEMCqlpZ/MtlVPzn9PO/TM//7Hm75bz17eeYkYDozzin3MVjNMshxtyzF/GkB/ib+f+mZ//WPN3S/89pUaYLQJXnfPv+6h/C04SU6GUCms95H/Tzv0zP/+x5u+W+z8n3aKjBg7DoK7XOfp+tsOUEf5aLyz50PyrtNP/zM9/LPmLt9QfKl8mrRlgno8wJSFoM5rzJ1Ovrko+Fv92/Ac//7Hm75b6A8XnVqhAkMlfsFF/eFNgFQ6NWpd4qP857fiP9PzHmr9b6o9aqHY/Tl2vMvdvZTffnyco0ZL3IQdNp+rfHf+Rnv9Y83dL/RGtmLM04l/DPM7fYCP+qY7jWJPV5CWc2n+UdvxHev5jzd8t9UeU1DtHgYDTv80hCJrGd6v5XIizUDvU/5d2/Ed6/mPN3y3vf1nRtcRxzh/XaX09WOMOhTOrxd7o46jXz+JPdvxHev5jzd8t739rdw2LCahLBFRahlESMxTvu3exYyuHzl/Z8R/p+Y81f9e8/42FQnMZkoWR/6USQcgMYpRqEes4kQ/5X9nxH+n5jzV/17z/7R5TCAjcw/S/LkH2iHMclqCM+pM/rtr+NP52/Ed6/mPN3y3vfyP67FpRMPwydU0ymC8NRPr4Tq05HDt/d/xHev5jyR/f4j9CnBtmYhsH7uw6na33QhWh1TrfJXnX5NT5u+M/0vMfa/5u8R9UUs0lK0jD2f+MI/7FiGCm3LjRL0f9fxp/O/5Dnv9Y83eL/xDso/plhpbn/rdODoSlQwwxxhS5t1PzD2THf8jzH2v+bvEfNVcpGBnY4Zz/MpJAxZEEhtZLLdGyuVP87fgPef5jzd8t/sM0c6tYB3B+nr8qYIEN5qVMDYM+tUPzN2THf8jzH2v+bvEf1VRbrhFaqgw0oiHIOPWgNTPnKKh8XPX+Wfzpjv+Q5z/W/N3iP2juXy1FwQUTIAsd5tJpyL30WBJR/qi6P42/Hf8hz3+s+bvFf1gPIYUsEJKO+NdSg0yaQR01LrlQ+njV/mn87fgPef5jzd8t/sM38s4HASwpAXEmyIoBOPdUrYY5G+sQfzv+Q57/WPN3i//gkEMyzOCbj0A0R6+lEKGy48SJUv741PnT+NvxH/L8x5K/j0PJ/vTr/9r4o2Y+zfmTvc34V7iN+sMiYMJaWrEUw6H7Z93xH/L8x5q/W/xH6pWRfAJG9CP+9Tn/oFfw2QUMHht//FI/jb8d/6HPf6z5u8V/+FJrnquPtPsCNGrfOX98/CWKqJMeUm2H3n/ojv/Q5z/W/N3iP3KrLQTfgCON/M+Tm5vgDFwsLpXAko7lfzv+Q5//WPN3i/9AUVLFgR6PIpg8y4iENUCNlQPmUZW4Q/P/dMd/6PMfa/6u8R8tkvVsEN3c/6upgpBD6B2Vx096j2f2n5Pb8R/6/Meav1v8h7fqIwYG9nHkfxwrDBwbOOqlpsLdDtUf5Hb8hz7/sebvFv/BTDpK0Q7q5vsPnf0H4grkHKyGzCm5U/zt+A99/mPN3y3+ozqPIceBXisjCcSKIJoKtDCtiJvXMGf8L7kd/6HPf6z5u8V/ZBl5X0EG1UaDvyiQ/RzCm6W1qMpOz7z/ILfjP/T5jyV/cov/4MrZq6bBX+S5fwYHf2pgVdX5kqMemn9Pbsd/6PMfa/5u8R/oWOv0b5Hb7L+yCkqxQ4+WI5sPjs74N3Ib/mMUyY+/JX+3+A+TPkdAu3H0zvcf1cbRO8dxRMJQOqJrH5/afxp/G/5jFMmPvyV/1/gPaTVYRwgaK1AcpYcUVUg5pNisS6Ez81/IbfiPUSQ//pb83eI/2BG77iv0xH7kfy1AriMTDBy1OKne+TPzr8ht+I9RJD/+lvzd4j+wturQAlgOc/4kNtCePQgna15D8vnM/nPyG/5jFMmPvyV/t/gP1mZaG/48f9zCQC+EBpwRsQrndqj/j/yG/xhF8uNvyd8t/sNhiiP+dWilzktojfPqL4/vOqtONJsdun/2G/5jFMmPv1/yx97dcv+XSki1G46Co80lhOohu0EiSonRFym/aLX4NP42/Mcokh9/S/6uuf/zOdS5esFh60CuCFhvBCYBpVIqWA/5D7/hP0aR/Phb8nfL/V8Z/zDHPK0HT/4qqFYeSWCTXiWMDPDU+bvhP0aR/Phb8nfL/Z/E2MZ5y+ClDP7QEWSrCN1JQpe69x9HjXwafzv+wz//sao/3DX5X5ZmmFUg2tx/ib1AjnX2/2Fkqcp0aP4k+R3/4Z//WPN3S/6Xo/Q26gxo5Ef9a5hAQ01QaLAXqGsMh/oP/I7/8M9/rPm7Jf/rjiprjyPgjSKYtCSwGnFGQsYccsZwZv4a+R3/4Z//WPKn1/T/OW65tQg9pfkIyTpkbA2wxzYITFgOzf8bqeYOf89/rOqPe/K/lHDkf5bAf5n/3Gf/gS8DR2410kj/frFq7NP42/Ef/vmPNX+35H+t99x8IlAX5/vf+RLEWwSNzOqbjAP4UP2BO/7DP/+x5u+W/M8ldt2lAE3bnH9fKthADiJ6JfFexU7xt+M//PMfa/5uuf/T0NG5YtArfql/5+qPxNC9euWcfOqH7v9wx3/45z/W/N3S/5eSjzWbg2p5zr/qHkxSg4KMlKOrpnyIvx3/4Z//WPN3S/9fNp573grE3gyIZJy/kQ0kjwAYom94qv8Pd/wHPv+x5u+W/j/qoSRvc/4udqCUA0jFeR3oe+KQyNcz84cId/wHPv+x5u+W/j+tTZOYgXljIE557v8VqKIBq8NcP67a+TT+dvwHPv+x5u+W+QeuldTZZ8iYRvxjVZCpQzR1yVJEfjFq5NP42/Ef+PzHmr9b/McoMDBlz2D1y/wN6SBljkP1IWhJ4no/VH+EHf+Bz38s+fO3+I+qrvsgMtArde7/VVBD+7KENSoGR+3Q/UvY8R/4/Meav1v8R2psLk71+yX/czLQG7UHUKzWYkxOTtW/Ycd/4PMfa/5u8R95HLPGfe4/mu8vM5XZfz/+Em3ExVEAU/oY6j+Nvx3/gc9/rPm7xX9EDT5kQihZx/kbBn/ZWQfXXMy1p1ECH3p/FHb8Bz7/sebvFv+R62zxKwl8Dm2cv3P/qlYHoapR7Vz7of1bFHb8Bz7/sebvFv/RkLh0M6ixjyIkewUreXxXuyn3bh1Pnb87/iM8/7Hm7xb/UaMZO+3j6HU25z8LWMoVCjot2Mf/Htr/S2HHf4TnP9b83eI/HFVXYjTQYqP+iOogN1GIqWWXWiwSTp2/O/4jPP+x5u8W/yGxyVyzAKgDQvKS/kgidy6YVHpyh+ZfhR3/EZ7/WL3/CNf036u1Ef+cgHD5Mv+UIQed+99SyKmFERDP7N8i2vEf4fmPNX+33D8jObYeEDTN/YMaC2grFRKTj0KZejnUf0A7/iM8/7Hm75b759LINR2hDxvRqH9xvv9wCXxrJhij63Ro/xHt+I/w/Meav1vun3N0nEQQkvU64p8fkbAUHhBGK9ybS/FQ/kc7/iM8/7Hm75b7Z8k9m48JYp3zD+YS4Jy6QK5JOdQwIDzkP2jHf4TnP1b8xWvqjzDqC8Zx6rY892/FWkGRG2CpTIlaLXio/4p2/Ed4/mPN3y31R5XSexEB332c/k0Hf47AWWnjx2dUPMXfjv+g5z/W/N1Sf3QTamwI5mXu/0gCFmc7gqDLVVKrp/oPaMd/0PMfK/74mvNXjbVSqeBx3j/PS2gLjYEVW4mds9RD+y9px3/Q8x8r/+HDLfz5EHsaOSA072b/n476V2iUIyalJteF9dD7D9rxH/T8x5q/W/I/7phbtwjF8ag/eM5/CcEBBqoUEiaKh/rv447/oOc/1vzdkv+5LKmQjvhXZcS/8TFI8gQ9ySBEU+d+6P4v7vgPev5jzd8t989z4nPCOKpeLg5GIhggt1YhFhLtkmt0h95/xB3/Qc9/LPmLt+R/XbMG5wv4+GX/Vh+VsJED67mW8T98av544J37Z3r+Y1X/4jXvP7JQdy4U4PBl/wcVkBorJNEmEQv3dOb+L/BG/sfyBNwSQB9uEXBIzTFTh0ZdpwAm0NIFNM62wGql6pkGmD/DL/7F8Pf023+mz7yj333/w3+w7775P798/b/7ofX2Qxu/6e++qbs4jlPnj9/9Yh+++fbvyj/++NP33/7L39j9q6H98Lnm77//j3/Xv/nud/OD35Xvv/32++/+P3+GX36P8RX+6z+lYr9v87/Y/+HPPrX+h7/7p/a7//Ufv/sbdMh/88ePf/cHj/P//oXP8Z9/n39X/967uRP9z35g74uSv/TZf/gUf+0vtjjcbj1e/Gf4q39jH/6s7TEb/+o/67/4mDVLs8Io1vKIcjmAVe+BkVsONTQ8VOb+WZRbIPBzlHuS90WOv/hFvcjxK8eipvD/22Pxv3AzS9Q210aDD2hAX9qaSTqU0vU/sfeuK5smuZreEYmRQlKEBIN/+a8PIrZgWGBjxmAwc+5WZJVxTU+nKxo/0c4qold3dn6Zq7Pqq/vV7gpt2GhI/se77d97Of+Zl9PXSvC83E+/qefl/t//WmFh/9v/8h//8b//r//Tj8/s8fPX38KvaeXMnRBs1LGH1Hpkb8zQkiNT7cb/uI/1e79GP2V0+npUnmP76Tf1HNufpG8Z6aVvv73F4tRVFoP2tXuh9lWYmRCQlRaVTind6UX5o5v7J/+MfndzrxXqubmfflPPzf2pm0vPzf3ecteocZ/APiObE4xsrpQfJ0+1Jy6Y9M7I9x/dXPqpm3sdd8/N/fSbem7uT93cg3G/wzjkktdYoKUhSC0ErVuNL0nmbOTV7rs5/qmbe42dz8399Jt6bu5P3dyv+xT/b27gbLVma7o31oabw5yhtTEAFxtVmr3QnQOSf3Rz8lM39/qHn5v76Tf13NyfuTl6RevvRetoqK4EK+X9BCEDqq99NtImN8tljTt3wv/o5n7aJ6evTf25uZ9+U8/N/Ymb86TPzf3fbE44SQs3Z5HNqQjUXnZex8o2XHDef2n9Z/+D39zca0Z/bu6n39Rzc3/m5vixud8bSpKnxnO3kaQOYjqhTcywzLLW0otfmvr6o5v7aT9wfg0lz8399Jt6bu7/V9dRZxl5WoZeyfbCGgSj7uCdExVrhO16IVh+6jlej8bzHD/9pp7n+DPcJfklSL+t5VpJunsHreIgaQlY6x3mYq5Fp3u9TvV/Wgbm16LxvNxPv6nn5f7MyxE+L/f78sGGsnKBPGiB6CpQ+yjg1vPAzGP5nTIwHcy+53+hQ+M/apv/8Y9/yn+Z/8d/+R/+T/yv//k//fjZP/zuj//J/zjDc/zP+8/7/e8+3O9/4w5/nz3573Xa/+//1CQPDTL+pv7Zn/Cf/9M//H39w7f/j9/o6ZIDchyaeW/ZGCC1MdgsIbl4Ih7Gvd258pYOxn/zv/BG/YT+kzlvRE65/1hkUUBwdrCqFbCsrfQsU+5UZ+lgAjL/C690T+g/aTvBFQW3TcgWGotELe6UGNYMlWduhnZnbUk6GQnL/8JDxVP6T56ksrROdURUtjDpFUG6TSn7TNjEZuxj3JmKSSdTMflf2FDzlP6TW8AyFo9tzlMZpPiEtnJ82XuzxNJKvq/0TwcD8r+wpeMp/Sfe28JwulSYbbQI0yPysS4cLtxqHZ1y6ne2fqeT3ujyL2wqeEr/yUsbSgup515oV8OmM4KVtUC1c55eRNudOM0HJVb5Fx7afmmh/z9U4//mYI7VV9YEM1F8HLAItD3sOtiUW8Y18rr9cfhpIVb+hdeT93H44uOw2mQhzZHAM+84UMCw7QSgWRapK607EZ8PyrXyL2Dm93H4JC3oBafkBgnDRUjUcXsZdINZeaKzWq93trTxSVFX/i5A7i/zeaA0p9uKlCHXfRy6G1Rx3fUBZR+8Gt05TsQnpV/5u3C7v8znITzCZOsKY/UCMtqAOnVAaipsaScW9/3DTwvE8nfBe3+ZzwOO1pMNg9B9dys77qGM+FIXxkelt1Xt+ufh52Xk3wUC/mU+DyVhlb0ibNYIGiKRTta9TN2UNGHUHlXujFynk1nE8lDhZ0r3PAZx7lD2fktpLTJFcYfFlhd7hIN6/Z3n5+NY5aHCz5TOk5iqFBh9P9gq7VOVZURhkJQs59WlXVf6p61I9lDhd/i/ChXUDtwisftxitS1ZkhWikaY7yNfR4U/9972qr9/OzpWNaIGzDvbn5sVNpHdcz26m1vn+9XfT328verv393Eg5JWFP2R3pccn4J9panJjC+xTbU00qUnfz6KBK/6+zd/Hny1NLjug4X7EdFYwboVoCSEETFy6Xd6lPX/+Tz8NFz43yUx+BWEJqfuFCl+Lb7L/AkN2YBHSeSD+6p3UsB8IvTf5Q3xFxCaqZst3BtvxwTprYOjZlDKlctKK807Eb+cCP13eR38FYQ2mdIrAgvPfXVboeo0mIuwFupLLh2qsBOh/y7vfr+A0FGg17yXuyYd4bqpLai9OVTuxLOOkdud934/EfrvUtL9AkJXaXNiS2DNFKRGml4FB8zkaa22nPFOjCY8UfrvUqz9Akoz5uGRdYGg+l7418DrZJi42piZdOIdyE50ovTfpQz7BZReJRuphBG3niJKR7x2S2Hdyeqsqm50Sel0ovTf5XntF1C6r95kZQZ2tVA65I5SWoFoCbkqN7zTh0V8ovTf5eHsF1DalGsXr1FiIW/IjhAVVwXLszbGImXemYQjOVH67/Jw9gsoHa5aUosULKWorORHbkbhwrEXRGPfo493lD7gY4qPj32Xe9ea5uAGnCSD9DHAHDNwrWHPEs7b77RF0QEgU3yA7MPcu8rk1aGoTQhlG7ThE9KoHWfKHFnZHaUPCJniI2TfPYbjys2IItmO6Bz1tO7WtglkxbUjZbqEQukAkSk+RPZhK9NMppGR6XIM7x0Ru0mqMETHZC00b2VkB4xM8TGy72y6e55tZjDD7b27gc+M0D0hjUnaLj1YpgNGpvgY2XdKRwnNOeJ0XStc+E7GDAtBBOmpuQuPf9wt9JXSB4xM8TGy71rQC4+xuEBqOyNz0j2zLtC45aaj5IyXNsscMDLFx8g+9N4LIyaniM70Yw8FhR9vE/psYe24Vs2XmssPGJniY2SfKd1a0clFoEoaIBGYwZY58OhJpnOvlxpR0wEjU3yM7LvmchvWqxOgNQEpVcHDxsEKR1IuNbVbcfqEkdFjZN+NBjkyaWRklDFtpQvYmA2sJsG96K/1SzZ9wsjoMbLvGFlJnVom8KIRp5st8PiTAHkzkx28pd5R+oSR0WNknyk9qvv20qDSOOL0yODoDJX21gCuNY9LW4ROGBk9RvZd638yDMN1aD5lnyUKx90ownabUWMtldwuxekTRkaPkX2mtFTVal6A51og+2Cy5RTeW2oz8xoe/A4j4xNGRo+RfdeJIC3S6zkjD9sdgyh7J+9qsFd3OtO8dmqMTxgZPUb2XSfCTDPCYYIW313k3jNFbhY/U2w1S8eV86VBvhNGRo+Rfee9vY/pORx3Kj2Uts3IzCFRVVMJIy93aCifMDJ6jOy73tDEwyoNGLPuV8sw54qooGX0qLO6Ml+K0yeMjB4j+66eDiW5jg6lNop6OjuYzAKa48fJeVa6U2XxCSNLj5F9prT6rHtsFlLeVRamBa6LQD1EX9olp0vLOU8YWXqM7LuMbDQcdY7w2XssazaDuiIBp4IWv4Gll0tKnzCy9BjZhwN41KqEz9Y80o7TCi7ewEeVlIemmS4tTThhZOkxsu9sOq8op6gB1qV7HUKG1kN4QkmGZXjpd1Zi8QkjS4+RffeWJVEwezIo3cN7VxUwZodZtAkXpUF3yImcMLL0GNmHfWSeZqv7wM2PgUt08JwU8pgW7ntiuvSWJSeMLD1G9p33dh15jainaeaospJAc2QYjmHpY2S+dBFDThhZeozswyqrjozhuLXvJaUtqiwLQ4YZyXdZtXKbdybl5YSRpcfIvsu9a2jtbcGYvG8NdgJLXWH21BpbmWXcYWRywsjSY2Tf2XSUWOjFosqakXtnraF0rcDea5OKa1zaiSAnjIwfI/suTtcx+9yWnJ323cEFPmeBSppFIvt2upSRnTAyfozsu9y7rKnkC8jr3DS0hE2H5px1zjplslyqsk4YGT9G9l0fWVtRaKlC0RVK570OgXvU093LIpLUyiXvfcLI+DGy72Yta0Tl/XjFs/recyLgCzvkRqP1EZ+BfqcTQU4YGT9G9h0jy+ysUUUXJQPpedPQnmFmsmJlHx68tBz2hJHxY2Qf9pwMmaMQUB6htGIJpU0BNZw3ytJS79i0njAyfozsu2mdVltXM/C8rwUu2TsGC0PTsp8w0yS/w8j0hJHxY2Tf9XtHBS194D4YuzMyEqhICq5ENfc5vN/JvfWEkfFjZN/ZtI42bVSgfRVY9qGXOllh+qSGTXXlO539esLI+DGy7zoG0bNSrVFWaY04PQgq76fL2kNpWXlcoqF6wsjkMbLvbNrDReaUAcl/PF02aFkGjDStufl+0rqj9Akjk8fIvrPpsa+wpu2ze9g0SQUv3WChptWdOF2alNcTRiaPkX33llUq4Yhkm6rtjkGhcNwm0IvKXNlzT3e4t54wMnmM7Lt6OnGuaAR57flpTHsXsBeYHEl51qKl3Okj0xNGJo+RffdqKdVTHQa1pN1zUhY4U4NV+m4qk9L0ThdwPmFk8hjZd/X0qKJ5P1P2ZBGnXcC7TUgtFSqlTLq03zufMDJ5jOy7aZ2MHvF4RZW1Xy17GLbx7FBTiyg9VuF5yaZPGJk8RvaZ0pWMeOQJ6lZ3H1nU03lW4BXldK/ap965oZRPGJk8RvZdJ4JTKjl8diNREN1n0aYvQFQvrVPut+7fnTAyeYzsO5suWXKKZDvxJidpZKiyGijj2nvoqNmdt6x8wsj0MbLv4nSvVPeE5Yy8e0/rINTR9xnTjrUtXyNf8t4njEwfI/uOkbm1niPtHmmfNZcRWfgaUWqt0L+MjMnuXGfIJ4xMHyP7zqaRUi+UYJYQWUYe0Gat0PMm313Ded8hJ/mEkeljZN8xMlyDtSlo39zbWoXq2qB0zqwRqdulV8t8wsj0MbLvuPdeZ9OVwdbu96Yyoc5I0GpLE7vsZsI7uXc5YWT6GNmH3UU2wpwLDKJ9RSkvsOLhzGW2RavNMe4wsnLCyPQxsu+Upo65Wgfdy2GFJSrrYmHipfeVZc6ZLtn0CSPTx8i+IydjyGhDgaOmCqX3TnenAlpLItpN//3OPrJywsj0MbLvlDZP1XiCa8gtqyPYbBm8pYq1r5X9TkZWThiZPkb24VQtEXFBWG3vGEyp7Q2iLTKyTo7qXOYlpU8YWX6M7DOlqWp1nlFAo+vvfWRhy+Bj1RnFNDa9M5dVThhZfozsw+6i1E1yhdE5lO49lF6SIFHaH4G+UrnDyMoJI8uPkX03a0nizGNB531JfhSFSnO/X47iRoMaX8q9TxhZfozsM6U9ovJCcVgJMZTmAaG8ghdeY6TIyS7NWpYTRpYfI/tu1tL64JYH7IMboXRkZL7bBvNUSYPTzJf2kdkJI8uPkX3YRyZEpYZNz+IRp1fUWxkZUstrMOHidSdO2wkjy4+RffeWFSU0y6iwF/SD5DBn90zQqc+ckFORO9M6dsLI8mNknyndy5rOJIA+9lViqtCcJuSaVi4TWxl3qiw7YWT5MbLvMjL30b1kyMM6CA4EawuBI3wXS7J7we8ofcLI8mNk39XTWlPqzsBtv2VljLSbkGBhr2HQnFq5M5dlJ4ysPEb2nffuzSpGMjZp7xi0VCJOL4I218pNzMkvZWQnjKw8RvaZ0m1iSZF3ga4+QGpJYKPRfvCIilpnb/VOx6CdMLLyGNl3VRalztoXmNdt07agNv3xdDm9NBsRrO8ofcLIymNk35GTVGvf6xAmWtnXGQzCeVfoknjM0ctsd2ionTCy8hjZd95bqQ9xAiNikDYjI6ulA/XW5hyrVL7TG+onjKw8RvZd7p0iCbMSVXRqCJJ0REZGCdaaOSdsRpcYmZ8wsvIY2Xc9J6n30VcHi2gNUpZE2j0RtGdBmzww4R2lTxhZeYzsu7ksb7LG6FFA7ytKGtZdCxl0R6k9hb2vO+TETxhZeYzsu2kdrhLZV4eqc+1+b4WWc9uNCT5Gy977nSrLTxhZeYzsM6WVMhaqAmZ7H9nc94lbIUBDtZRGw0t7Q/2EkdljZB8qPQq2ZTD2ytC9pB9szn2iAZ24qnW5ZNMnjMweI/twLktmxqiiI+uOetqzhXWvCgU7lbWnq/1OPe0njMweI/uOnLTRJ0dZpT/OjbcW9TSnDKS1Zlm7y//OPjI/YWT2GNl39TSVnAYt4L0yVFzynp8mGDxsjWlV/FKcPmFk9hjZd72hafWafEFhGbu7aG+/yLtBlHyRteSX9pERnkAye5DsO3RSeIwqBrxJqKQZUrfhQLWaSzds8477JjyhZPYo2Yf9RdO85AwdkcOqvUOj2cB4kY+JK5U73aGEJ5jMHib7zoHLTNLmgBE/7pLawQZVGHUQltR06Z30m/CEk9njZN/NZs2aKk0E6wlBqO678pwgo84yV/x2u+XAT0CZPVD2HfzuJfy3KyAa74scHmlZlFqNSti5cyW5M0RNeELK/JGy72qttTru+3c8co9YLQptP3At3NHanG9NZxGeoDJ/qOy7JiPOubAlaFFF72VVCSom3xO2XPNM1ujOMaW9avhA6sfKvkvLqkcZ3Rog0X7p6BaxmghySbzm4jDsW1Z9Asv8wbLPpMYwW01h1VFCh1WnPMGLFSDhitX2odNbxdYJLfNHy76b5piUo+4R8MGRga/KYDlcuU0T5t3zf+n9kuiElvmjZd8hFIvCWWZU0zjCgYu0iNWZorheoyG2RutO8yDRCS3zR8u+6xPtjQQ1rNp62VKH6K1Z1NV1VRWjeuldi+iElvmjZR/Sslp7GgZtgzKZo4P7rNDqbGNmUxx3GkWJTmiZP1r2XVpWtsZaYHTZl2vVoFK4cvVBKh0pXepAITqhZf5o2XcIZQzrmhHW3Bm4mu+FsR2k5tynGwvfaRUlOqBlGR8t+66vzAtK7gKl1LFnOhqYFoXZUHCU0ajckvqAlmV8tOy7xrKWZx0WeZgwgeCySMsGQWO20jQnvdQATnRAyzI+WvadA0cUXmOCji119X0fb8aXmjlP7jjTpS4UOqBlGR8t+y4t0145dQPcC0Rltwi3rARz6hwrpM7tzspvogNalvHRsu/eq3HfqF0Nhs+w6mIdmvCIDHwvOqKcJV+iZemAlmV8tOw7hFJpFdub+/OmZbs/wXMbkAaSdvKQ/FJdnQ5oWcZHy76z6lErjxC46L5rKjShskfF5avKEBs135nApHRAyzI+WvaZ1NxsTa0CuadNy1igmRfAgqOJDIry65LUB7Qs46Nln0mdtYaTxgVtjb29qud9rdihV1nOrdapt2L1AS3L+GjZd1adMNJcqzAKlbDqvURWfG8KTv7bAH27BEbTCS2jR8u+e6/WVHMYNgzEfW1+O3CnBjMKamyhdl6XXrbSCS2jR8s+HLj1MWZBmI7+W1rWZkXIMvsyqYr1Vlp2Qsvo0bLvWhP6Kq4kQMr7kaMTWM0GbI0ydZml3yq2TmgZPVr2YcORjh+MbIUZg6zcwSmidlE2dULBfmctHaUTWkaPln05s5VQ5oLlbc9saYO9fjKK68jJMtXU5iWr5hNaRo+WfTfdwZTQVgfuUWeJIYfKdUCSnJrUvIZeYuB8Qsvo0bLvnjtWwVwi5eblu652hNa7QSrNMmquc10qtviEltGjZR++V4/p0hrktme2ZtnrMZSAZSjHTxq2S33gfELL6NGyz6SeY7iNNKFz3fcb9kzmxATMSKo066y3pD6hZfRo2Xdg1HWvPknQx0z79GUB7ylDIilMrUbMvjSzxSe0LD1a9h1C6TnlKhVor52MVFzAd4Wdx+B9halIvtRwxCe0LD1a9t17dWhd21qAuesez4sMnEqDNdZaLYdb51vF1gktS4+WfUjLmpT4FyBjxOpePdIyr1D3dI9Z7Yku9ZbxCS1Lj5Z997JVedDeIVt7G1Fs1QS78wSW7d3QQ7KuS1sT+ISWpUfLvutCWT3tiAxj9gqiDcEpyi6qtRVMg6ZcGs+TE1qWHi37Li1TZJu5Rwa+D1WnEL0mZBirmyXx7HIpLZMTWpYeLfuOlmEY9UgDdnUdsZoRWtmXtfaB2946Vb9zF5HkhJalR8s+k3qNWmlMAWuKICgtpC4GRi31WcYKq78k9QktS4+WfZeBO/no2kHntmoekYGnMnftRcVVW7VLDFxOaFl6tOw7WmYFMyUBLLSLrb6X1Y0C1OdMwgvt0gF6khNaxo+WfZeBk2JJs+9xDgPx8OKtIUHKRjUPS31c6i2TE1rGj5Z9l5YxtV4twaSNUGRqRG0p0IgbJm0j91tp2Qkt40fLPkzLymTuDOiRm0mivDccTfAmyOJLV7303CEntIwfLftO6mZTzSfUH1btXKHOvPe/o8hQFZ/jktQntIwfLftM6rRWmqU1KK0SCNECq6ygZUV9PXxyvfTcoSe0jB8t+3Dotu0KukL2gRuMNqhKDWyFY0eq+xr9JalPaBk/Wvad1H3NlXuDTuG7xRLvtTcLmvS1MkpLfqmNUE9oGT9a9p3UvoZw6nthQjhw7f5bH3gbWnLVVjJdomV6Qsv40bLPpC4ziUnam2RX1NVzErRuBiuxaMoLrVxq+dcTWsaPln2Xlk2aNiNMJ1beCGWBT9qdCml5SXmkWxm4ntAyebTsu5b/nY7VVIGy7ZmtKKlNegIb7LJai/9c6kLRE1omj5Z9JnXojGWMAqYYDhxpgPdt2qXXyMuK9nIJoegJLZNHy74Do1m9ra5AxUPqXhJ4nmXvf1eslfu1dbJ6Qsvk0bLvJjHZmo293Ej7jGIrMvC2GsKYU7yGK292S+oTWiaPln0Xq6v1sid3ZpPdHEwSGTg7dClldZldy6W1N/mElsmjZd9ZtUT6FS4cOu4zLVYV2uakI6SoPPNUvjTIk09omTxa9t1zRzXlmgVq29ery2RwRoHcxFFoZKVLj5j5hJbJo2XfjeclnezDYBZzkKYVbPcSEi6hPNMatxZP5hNaJo+WfSa1VdRVPUNrUWdJ7QyWXHdTSvYeaXIal+rqfELL5NGy7xi4CpWSoq4uu+FIC0MbywHLEo7QXcLQL0l9Qsv00bLvrFqypV4FyHP7vTWhVAOtmMysWLJLL1v5hJbpo2UfgtGBxDmCcxTQOy3r+/xpgYZYFNdqKrekPqFl+mjZd8VWbu4+FTLuZVaIBo3qApMk5nUtlFsZ+Akt00fLPpNaMCmZMRSMCC1dFrTUFAxJZwrfjn6rrj6hZfpo2XfPHVFN5blPGee9IGMvibaaEqhlpNznYrzUB15OaJk+Wvad1EV59LyA1z7TIpSgcYuf2bLunrL1S4M85YSW6aNl33WhrEW4tMNM24HXOqDVQUCaW1558EqXRunLCS3TR8s+dOBzeWkRoVnDgZexIL7NSMhZJlYePOalWF1OaJk+WvbdeB73oosb+KI9s7WHbiMvg1xs4Uh5+a3V7+WElumjZd9ZtaFbQgU2ziB7vahpb6DePI9RhsqlNsJyQsvyo2WfSd16RWrJYamW7cBT1Flagb3uveDCdmudbDmhZfnRss+kVo5Y7Vgg/bYLpdneRjgiYPdUdSlRveXAT2hZfrTswy6UPi1pA6rUw6ppL56cA5i55/g15nJL6hNalh8t++5la/XFiAnWsgHS856vJobBPOqkWVK51AdeTmhZfrTsu7p6SO57J53+oGWM4btNECSq7VG5dpdLxZad0LL8aNl3DFx1WG4KHQdFsdU6tNpXmDamUZS06qU2QjuhZfnRsu/SMuwUbrrAwt0HTrWDmYfyU7fUC9Ot6Q47oWX50bLvEAq5jZXDgbtFXT2GQMUfV+mp077UIvNSF4qd0LL8aNl3aRklrCMR7FWjkZYNBBuyK+wZbn02536JgdsJLcuPln2XlmHy0ULlTBRWTRJhGjOCkuOotWa+tQ/cTmhZebTsuz7w6REQawqr5rBl9r63ES7Iqw9J8WeWccuqT2hZebTsM6m5l9Rp7tPVP5qDo9iyrAR1Ofa9u85unWmxE1pWHi37TOrkRG1wgtVthd6N9yXrLbVJ0tUylVsZ+AktK4+WfefAlSsjEsyxTVuKQp3FofTWl2lZhJdomZ3QsvJo2XdWrYtrSwtwtgTi+xEzjQHDzRKrtn6r4chPaFl5tOy7mS0bI02dgOmH1GlAm1KhWaujZavul+pqP6Fl5dGy7/rA0UflheB5hAPfdZbnKLPHlC4jz9X5ltQntKw8WvYdQnGRRnkA/WhNmOHKHXFC9jIx/GdSvbSN0E9oWXm07MPmYB6rRkmNlBpI6QN89ZCalmhyC+O7NN3hJ7SsPFr23XPHXCFqrlCQQ+rKBq0kAx9jaClzq31J6hNaZo+WfRerV+tVSgLMKdIySZGR5ZahWK15apaEl44v+Qkts0fLvhu65Sylhu9Gm3mP0ju0ags0XPfMeVG51XDkJ7TMHi377rkjTNjS3ngzeIJobWA4cpTZK9moJZdbXSh+Qsvs0bLvaFk2oxkqj/2SKegTmlMO02aRjKLabsXqE1pmj5Z9JnXn2moLq555tya0EiqPlmC10npbk/lSF0rCE1pmj5Z9Z9VbUV8DuDcBcc97vWiH5VzDs3vGS10oCU9omT1a9l3D0eqEMzx217RftpRhD3XsJQrUe1om604GnvCEltmjZd/V1VrJ0u4tq3nf7ogK25buNNxrWg2p0C2rPqFl9mjZd83BmdPAKLbq2qfKhQl8hT83b/PHouiS74DRhCe0zB4t+w6hUElrlA454dgdo7sFnA1Skm48ZmK+5cBPaJk/WvYdQkGmVZZCWcV/e8T0VDPUPmkfuh0l3Wn5T3hCy/zRsu+KrRSpsFbfK6wSCHUNV94NqrRkadS8rqVlJ7TMHy37jpaJFs8LIe2lwULLwXsk5AtNRXWOMe+A0c3WD6R+tOy7WO3YRHnBTKXshiPbHaMJuM2cG7cejvyS1Ce0zB8t+w6hDBfLqUCk4fsmJk9o7BixmlcSTXXmSw6cTmiZP1r2ndRLTTjysN52y/9AgZZRgcSLRMpmLd9pTUh0Qsv80bLvpA4tZSSPYmvt1gRE2OO20EcpIt2NLp1US3RCy/zRss+krnN1T7mH204K0tsEr7UAY0mp44z/u3MTM9EJLfNHy77rA7d9xGFRxGqPunqUtZloZGlrDi+8zOedDUeJTmiZP1r2mdTYxtC1EtS2HzFtGniE76irZ/K6fInf2VuW6ICWFXy07LuXLUEkbAhl7btqu42wriXQZwTxknhqv5WBH9Cygo+WfffcgVFVrV1sLVwgKAPa6g1q8VmJ18x8y4Ef0LKCj5Z9x8BHtmIke69ROPCcIkGL6guKrVlT7xbp+SWpD2hZwUfLPuwtY9cyHXjpBHFzqHmP0hepMzK2RONWXX1Aywo+WvZda0JpnMtuFt1T1VJ6hco/tk/WlAwz1X7JgacDWlbw0bLvJjGLYN7rZEPZkLr1KLZkKigmzWUQ07jTHBx/uROpHy37rq7OMkuPCI3LG0gkS1B1Liize2rcLbVLDjwd0LKCj5Z9JnVDrH2RRqzeDUfTcd/Z2lE7S98LCdulScyUDmhZwUfLvrNqR5MVHnvZYBBLHBl42LeXUccY3pbeuciT0gEtK/ho2XfFVm5YJlFUV6oRq9eAKn0PZoYfz8Zk5VasPqFl9GjZd88dYyyi0vZlxN0x6gwVyz671dSSdiv9lgM/oWX0aNl3YJSlJ61h1bIv8qxJYdVh33P0TlF7ReF1aZAnndAyerTsu1itFJ66UcTqFg5cJENduiBlVUoVJadbVn1Cy+jRss+k5tlmqknAVyTfYp2irq5h1WnP8XDBdumkWkontIweLfvOqqe4lSIw+75fPSJBc/IM8Wu5kA1Mcqk1gU9oGT1a9pnURMM5PDWwc49qenHUWUx73DqJkDWhS7GaT2gZPVr2XR94siVtOtS66+q5b2J6cVhZdC6pUVhfitV8Qsvo0bLPpI5Si02xg6JEWmZoYBwB23InLN1W7bes+oSW0aNl371sCdIs3CA77Q1HUWwZyh7pGbNIsX3b+JLUJ7SMHi37zqoVR57DgIaFVZfaoGUXyMuK4p7jWZceMfmElqVHy76L1VbH6kmhO1aQxbs1oXZg7uHHRw3LvjRKzye0LD1a9t3L1r6ihnUB0T6pNuqEqiyQVKtO8zpuvVfzCS1Lj5Z91xycmtjejZFN91WHLtD2xa1eci8tI9d8qbeMT2hZerTsO6lpjqS5wWhzgaSewXPdepc08mqE19KyE1qWHi377hEzJa0t3LYY896aQFAHIcxw7GX79nHpzlaSE1qWHi37rrdMG1HJkZHh2ifVpsI+rgW46rSmznbrEVNOaFl6tOy79+oaqY/sEqvjHs/rDB5uHJIo6orPQPFL0x1yQsvSo2XfxWpD7S3t2x1ZftscvLsVwKP4UuMU5faloVs5oWXp0bLvaFk1t5wiLaszvHiv4cBdouLCWYem2bjesuoTWpYeLfvuEZOGinh47LkiLUstXLnijDTci+M+d0u3rPqElvGjZZ9J3a2ylr6gKO4l0RGwvRBDG9rJqvUul9beyAkt40fLvmPgXYZzDqtOtE+VL4Xm0mBfRZ2pVo4PwiWpT2gZP1r23dBtsk6tVKhlz1e7hlUvLpuTShroo+ClbYRyQsv40bLvpM5a257UGmaRgat0sL6ztGnesLbkt3rL5ISW8aNl38XqLGn2wnsob9/Zol1XewNsa87kOBPeOVWe9ISW8aNl371s2Splr5vMaWfgFRtYUwHDNkRX5Gx+qQtFT2gZP1r2IRjFVFrZzaIRsCXb3lsWUqvPgeTUZV567tATWsaPln1Hy5ZOWvSDmewdo01gx2jgMefUxrPapUdMPaFl/GjZd8VW6ZxH7VD7CqltVWgJHZanVAdVLngpLdMTWsaPln33iDmYJvWyLyPK3vJPUBPtfRkubL1npVtp2Qktk0fLvmw4SpStApU69vW8Ch71NPDKbWbBJP2W1Ce0TB4t+y4tS1bXsgW9htuWIguqsYGgVgzTtu63pD6hZfJo2XcvWym1NGUCI+8doxJpmQhBN2ptDcI0LnWM6gktk0fLvnvZCp1bR4SqFmnZago+950txjpYcul46WVLT2iZPFr2mdTZVuu+79taQZC5FjSNuprGXv8/vPKtgw75hJbJo2XfgdFVNdtUKPs8onBO0Ch+6Mkx6uvc+7jUmpBPaJk8WvaZ1LwcK6tC5t1LaEPCqsve/z6FZ1pZ+VIbYT6hZfJo2XcvW3WOEjU0CEkHaS2sevS+53rGWDao6aXjS/mElsmjZR++V/dR0lig1stu+W/QmjRYOvbYdU6Mt6Q+oWXyaNl3YJRIy6oMHlXXPlXOYCPtuZ6kmNiH3OpCySe0TB8t+67YajPUtg77oBaILgdjT1Ba7x0rtua3pD6hZfpo2XcIBWUa7Xk8lwVSJe3WhAkFR0HP3ku7hFDyCS3TR8u+Y+CRZlOaHSbuln+WyMCXRcAezDnMfZ+xviT1CS3TR8u+e6/OszQ2Ay0dt9QNKnF8aZMqddI5L7UR5hNapo+WfVdXT1yztgL0Y+3N2ne2bA0o3MfwuqdwLz13lBNapo+Wffey5eGzZbcmiEextZfAR9BeUEJ67yN35UsMvJzQMn207LsMvHJukhnatLHXyQqY9QXTEosONZ2XFmSUE1qmj5Z9WFdHabXbTmwfpBelClaSAnYcvQqnXi6lZeWElumjZZ9JTWOsH0O3udje8o8OTQ1hrDxZJwr3S22E5YSW6aNln0ldM9bZqsEa9OP8aQYv4cpr86yJ11q3BnnKCS3Lj5Z9Z9Vld5ZZD1sW2+dPd1eCM2gvczFZZGWXXrbKCS3Lj5Z9R8uGCA1eoCmlkLpMaEt7VNh95ZFx6rpEy8oJLcuPln3nwBsO29VVtjb3+VONBG0pJC2jdYq8nC+1JpQTWpYfLftM6gjRC5NHyo274Sjp3lvG+1YLlzFGWDheeu4oJ7QsP1r2YR94H6bVwSnCtCzZz5mKQJysFrLi+VJaZie0LD9a9mFrQsKMCaHjHrqtaRdb0oFmivRs7FvWl9IyO6Fl+dGyD1+2bGXSCoweVo1eIy1rCFooofXM89ZRYzuhZfnRsu9mtqQOX4SQC0YGjjOB6SAY4dTbyET11uZgO6Fl+dGyz6T2VBPWkNos794yW1BVdmsCeu6NJH73ktQntCw/WvYhA59aVl4wZT93pKFQd7E1Zm1JsPJKl4otO6Fl5dGyD8fzUJMKwuDdcNTCvpv3AVxq7VgntnSJgdsJLSuPln0ndZmoRSqo5air+37jSomBG7WVZurr1k1MO6Fl5dGy7xqO1GxRF8i8wejIGVpNBRY3bsNKXXarrj6hZeXRsu9omWsueQkohcpiUVfvgWuYs6eFXnpk6JekPqFl5dGy7162dOp+2oCy20bF2l4STQxhz2PVuablS2mZn9Cy8mjZd1LL7E6jw2wrYnWlAt5Db/Kaq2PHeetly09oWXm07Lu6OmfKazhg18jAySMDH16j4vKZfS+ULZcu3foJLSuPln1Hyzz5pCRgHKYttAxMsgNLfAhSzlXLpVF6P6Fl5dGy796rUx/KrUH6saIOawd3LHuQZxVa8V+3zp/6CS0rj5Z999wxuXKKPGypTxCPCtuo+A7YOMZsjHIJjPoJLbNHy75LyxKjJlZojfI+lIhQeYYXt4oZMeRut2L1CS2zR8u+Y+CzIY99oYX2irpc9tHycOA1fPdiYqd6aZTeT2iZPVr24Xx19SGNQCIsgzQOB84W/twihHeePuulR0w/oWX2aNl3Vl18ZQ2PvbruhSjdoSWdUXuxq+5N4XorLTuhZfZo2XfFlg5SxQ6cncO0ZwLfKwlHywvVdK1Ll24ZT2iZPVr2XbEVXhpFB0Rp5RGrae3pLQGv3iXNprruZOCMJ7TMHi377hGTMXkYNnTSvY1wDnCZDqguJVuWWu/MV8df90TqR8u+K7Ys4vGgApRWFFvaFtSyH609l1U7dbr0Xs14Qsvs0bLvpEYK+yoC4boLCJcCrXuBVMlyE1b1O2B070M7kPrRsu9iNTVdsw9osiIDF5zQXA1maZb63Cn4nUdMxhNa5o+WfTeexzTGHAkWp747Rhk8a4Hae68l6tr4ySWpT2iZP1r2HUJBbjmjg4289oKMvRkcM/Qos91t9sy3pD6hZf5o2WdS8/CmtveBa6LfpjvMCwKpF86D0OROwxHjCS3zR8u+QyhWVsIasbq3vTl4b6fDaaDEat3ih3JnZovxhJb5o2XfdaHwakqNIf9Y/Z5XpGWZB0xZzcl3vL5UbNEJLfNHy76bxNTEYWAMySli9UwM1kgiLasZ19Qu5VIGTie0zB8t+86qjSYm3JuDi0VdPdpWuUNmm215E+qXwCid0DJ/tOy7DLznUQYi6OgcdXXLULN00BYp0ViU+6VHTKYTWuaPln33iFkJkShBmVJB6n7ZmhShezUqa2SUW7SMTmiZP1r24XgeuTTaMzyjRKz2kHqJwORCmhwTXbrdwXRAywwfLfuwC4XGUHTAsbf8j3DgbS88SrYmtaZ5T2HckfqAlhk+WvaZ1Jlq45YF0ph7nWwlaKkUyD4bORnapW2ETAe0zPDRsu+KLdE5uCRYlX+sk81gWhDKKjZ6Z6vzEi2jA1pm+GjZdw581H3jNsMw2/dtd6zWZeChNbaZbKxbDvyAlhk+WvZdy3/rnKo2UPEVdfXuA0+ZoURqPlUwt1svW+mAlhk+WvaZ1EV6mWwdJu0MvO6LW2USVEFFpZ6i0r4k9QEtM3y07Lu0LK9ZKVeoTTmkbhMq1gxEOvJSX2lditXpgJYZPlr2mdS9WqXkBKm67n3BHqIbg4nTmOSbsFyS+oCWRQHwpP4MoXiqktQgYY9YLd7BopqFKYiRscka16z6gJYZPlr2HRgVl1TYoWPhXVfv6Q4UWKyFq1YZ+ZZVn9AyerTsu1itVlQWQSObIHs3RkWdkFbfq+t6tnbpZSud0DJ6tOwzqVczzbWGymIRq4kspKYOWLtPNFK8dGeL0wkto0fLvusYldX6XAaEzcKBL4Y6tMIcUVP3KeHA76x+53RCy+jRsg/TMhxoyNA9RaxOOKCyTBjxy717VNd2y4Gf0DJ6tOy7NsKhU0pXWIXb3nCk4F3yvu/gqySZc11CKHxCy+jRsg8z8C6JC0Ekux4BO63IwFvZVl0LpVqaXcrA+YSW0aNl3zlwVS8ltO1VKBz4zFFX7xEPrwV97wPvt6z6hJbRo2XfZeDCJVmfoGvHapEOjlMh5B+WEy2dl2I1n9AyerTsu1iNZUzqBjlN/m0XSh1RYXvTtDtQwrlfmq/mE1pGj5Z9917NtZd9m5xKWyDqDjZpX3VYbZ/Vi3h959It8wktS4+WfZeWtYjRe4/VTN52rI60LEpq6D0Xy6Vnu1VX8wktS4+WfefAu/Y2loDHf4P4QjAfHQqXzmHanS8dX2I+oWXp0bLPpMbWU+6zAWvZK+pwL8hYM+rqqjP7EJu3iq0TWpYeLfuuC6VKqTRHCLylDuHBrXRAr7PXOkbHO4snmU9oWXq07DurJu1Fxo+jp+HAjXtkZOHKR7YWcTxc+LyUlskJLUuPln3ZmtBLSg4qJTJwd4OWVugtYXZRdaXULsVqOaFl6dGyz6SmOh1t38xLIiE1EfgK06a+qmO2qXrnoAPLCS1Lj5Z911tmvOOxQnNsv93Z+pGWDSvZSxGWeSlWywktS4+WfTfdYWbVo6SmpQ4yioIXa7AoHHuUW7O1S1sT5ISWpUfLPpO6ektjtARJSv8NodQR/pxRmgwcWfKlLhQ5oWX8aNl3XShMiRM5DO0aUuvedZT30O0YS9eqrV6iZXJCy/jRsu8GeVbxbAv3ZcSdgVuODLwLRDY2R14110u3O1hOaBk/WvaZ1I7JRKOubuGqf2sjtPDd0LslDuFt3FonKye0jB8t+0xqXpWiqlowuBuIjb0gIzJwLtzz4DWp3KqrT2gZP1r23XPHVEOTDmMSgmCEaR9rH9tao3vhmm49d+gJLeNHy75j4CNsd6gAe5sgNbx4K7WCtUKCaM350i4UPaFl/GjZd7F6KnmpCroopLZIw9vUCqt0rCN543IpLdMTWsaPln2XgWddMlHA0pZap0CzFQG7obbR1HlcOtOiJ7SMHy37ruHIMldUhTp5bzhCBBu9AhsPr1PHyLdi9Qkt40fLvrPqOluKeA3aU0jts4Ht/gThtNCoYdFLj5h6Qsvk0bLvwOhsiLvOIsklHLhNsL6L6zznpBQZ+K2hWz2hZfJo2XdglDTprAV6dtqPmBmsiENukab1hWT90uZgPaFl8mjZdwhFahm2p+gl0nBp2PbxJYVCWeNDkHq5dCiR9YSWyaNlH47npRlqNti3qiNCNwNn3lfpU3jzLGs38d6R+oSWyaNl30ntteUWEbpmSSC95x2m6cd2Wat5GfmlLpR8glDk0bLvHHiVYhZ5d6n7iLUPh7a0Q02FLFn8FG9JfYJQ5NGy79IyHF5UGEYbuMfz5j5/2oEKhfaRkxFdmtnKJwhFHi37rmM0Mm03HuBp39kqfcHm3iB1pdJMG98apc9HdfWjZd8hlBSF9e4oo2pRVzcdYFF8hfKeiHYbSrnUhZKP6upHy75rDpbV64xiS2sLBz54Qiu5Ql+VWivGRS4ddMgndbU+WvZdx2hKZMoUtrw3HNleUTeLAKesc+a2uN2y6pO6Wh8t+7C3bGFuOf92nEWqMlihBJH7+mAZqeklWpZP6mp9tOy7l61VVSmsuiT33w8ljp5geEaTqLtmviR1OelC0UfLPrTq0VpfA6RzxOrSBJw7QndLaBGrU750u6OcIBR9tOzDoVualH0P8oTAYnPfxNRt1XtJXcocFn9J6hOEoo+WfddwtJdYlWSweQmIzL2ibk/eIklGnMv6LalPEIo+WvYdA28ujGtBKVNAUl2/dYxGce0RqvMo5VIbYTnpQtFHy74Do624Yqjc647V0iu4qkOiWWwZM+GlLpRyQsv00bLvHHhjcsYCurZVt70/AblB3mtmm4SF86X36nJCy/TRsg8deCPG3oAiOEcabpGWsTNkzCVVLzXdYuDlhJblR8s+k7prpMJDETBy7ii2cgKrXWBGQa0J55j5Vqw+oWX50bLvpE5EWaxBHUQgWsKqlRAigpfcyyC+NZ5XTmhZfrTsu47R1urgFSpjCQdekcG4Zoik3NuKXxzp0nSHndCy/GjZd7Fa6qz7dDXrPmKt++W6SAMbYxVSIl6XWv7thJblR8s+k3pIWphNwW23/G+EUuvcR8tznXkVo1tHje2EluVHy76L1T45m5c9ehkCU9uXbqkDd7bs+/ljXIrVdkLL8qNln0mdOzZS3ENahmHLfYCZG+Ti1H0lW+VSG6Gd0LL8aNl3CKXmPkZiaKv2vWPUwFNbYLmt3JIN75faCO2EluVHy75rDlYsbQ6CXNd+2Yq6eu+ChzS511zd+61HTDuhZfnRsu9itSBRahUKrj2JSbsFfHbA7mQ9seZ1y4Gf0LLyaNmHaRmrlRpum3LU1aUQtL1TFim5Rk09ql9aPGkntKw8Wvad1KzLZe8LRl8gixUszBymL665CA659LJlJ7SsPFr2XQY+s3pOY7vtHzcxIyNzWjBMsA+MvOjWMis/oWXl0bLvpjtSXyhrH0qcexthqGyJFxSiXC1h0ltrb/yElpVHy75rTeicisvceXcUWy6yJzELqPNySx0TXXrE9BNaVh4t+66NsDRKyxxG0n0okTDSsjoge++zDWq5X1qQ4Se0rDxa9p1V19y9scEomUEovLi3lCFPl5wK5kaX0jI/oWXl0bLvBnmMhUfOIC3CtIg7VE0F4qsqUXCXdGtmy09oWXm07Ms2QnGcCdD2gox9MrH1Rdufe5HB6HaprvYTWlYeLfsuVqfCA1mAac9Xz8jNGkr8kNyEp2mnW1Kf0DJ7tOy7YitbH5IU0hxrp2UDfOUKvObyVs1zv9Rb5ie0zB4t+0xq5D56ZoaJuicxq0DjFg5cjKpbZG23Okb9hJbZo2Xf0bJSKGTFHatTSD0R6jKBkDlqrZbGurR4UvCEltmjZZ9JTaknI5+QOUmkZeHKm7Tdf4QlN0Wdfucij+AJLbNHy77LwLM7574gp7xvYtI+VV4MiPrUtbiXSyfVBE9omT1a9uHQbU3D6wKSPchjJBDaIzTjvTZBZ8E7vWWCJ7TMHi37TmqvVQsxrLG3JuRMYGlMaDXy8pxXkXlL6hNaZo+WfdccXJfmZhXKTHm/V4cDT85QE08tZqNf2oUieELL7NGy78AoWm4JKwhhOHDhDsZzQCiMfTVT8zt1teAJLbNHy75z4Mwp9eZRSO+W/xyuvKUlsBYi5ZGk66207ISW+aNl3yEUWxnDmKE5aaRlxaHuab1U10izecZLWxPCnZxI/WjZdzNbxtYkV2g5imtZIXrlsWN15tZl9Yy3rPqElvmjZd+lZVRz4x4ZmdkPhCJh3zNBLjLIa2pp3mkOjtzgROpHy76L1SQ0XAeQ5xRSSwUrWiFK7ULUuya7c2dL6ISW+aNlH053pNQKdsg7TItNA2+DwpU3SYPyyuNOG6HQCS3zR8u+e+5ATWVwAlLdXShtG/TYZ3lyZm2513lnZkvohJb5o2WfSZ20lOG4O4x47i3/GhmZE3iaabRUzdedzcFCJ7TMHy37TOqKSmuEtm20ATIHRi5eFXAaWifvlO60/Aud0DJ/tOy7l61SulDH8Ng/zjjM8N2WC6QI2Gb73+NSXU0ntMwfLftO6kl9VFqQZV+6XTig4uowjSTEz9Xp0ns1HdAyx0fLPuxCScWphC3rXpAxEaFmrtBqHyo9svNLR42FDmiZ46Nl3xVbvZmuUSHnqKZlWgoHHglamUtHt8Kt3RmlFzqgZY6Pln3XMTpW1RSxmvqO1aEvVOltT9bTFNfGfGeQR9IBLXN8tOw7MNraPl08YLW9+t1bJGh7MBPn5IXmk9Kl9+p0QMscHy37Lla3/XoVKo+xL93uszxee48M3BvNmiwc+yWpD2iZ46Nl33WMUq7Fq0PiHhm47ZNquylliES0ls6yLqVl6YCWOT5a9pnUe0e0tH3adq2I1WVvI4yvoc0umQdT1FuXpD6gZY6Pln0Xq0efGT0E7phhn/GA+DYJ5hyiRFjTNakPaJnjo2XfZeCtyWhokKemkHovwMnhz81ZavLJNV967kgHtMzx0bLvnjsqRrElurdXtfDi4cCtU4HcjUZJc79bX5L6hJbRo2XfWfXcDeBYwZvstlHqYGtVKMKeass4y6WZrXRCy+jRsu9etvauyVUEim0HzhG1HSMtq46pLbfl85ZVn9AyerTsw96ysShsF1LJBaSHadehBZa3QjqR8NIuFOETWkaPln3X8k8e/nqGVWPbbYSRllndDYVdekoFVyTil6Q+oWX0aNl3j5hr1uVrQkl7nWwTArOFMHMXlOx9rjtrb4RPaBk9Wvad1KheWlTT7mUvnvxRbI0COsmrRH4+Lu0tEz6hZfRo2XePmCW57SOYq2TcbnuE1Nlg+CpRaQvmWw1HfELL6NGy7xh409TNeE9VO0jZVr0QQUWrZi26Lq2TFT6hZfRo2XcvW3NZWXsez+t24OG7bU0CXWpZV2qeLxVbfELL6NGy72hZx8nOFeYo+0xLneBhzCA4l6M2HH7pZYtPaFl6tOw7Bz72Zv/moPRj8WTpUK3Gl1YjCdfkZd7KwE9oWXq07LuZLceSbFVYc79X193ybwOhRh5ejbNOvvSyxSe0LD1a9h0tYzFtdcCuq8KqzbZVE9AcVGjhGPVSH7ic0LL0aNlnUq/GVZk2LduMrPqCOoX3na08q2E480tpmZzQsvRo2WdS9146Khogpx+3O0pYdRTXCWufebaS66X3ajmhZenRsu8YeC+KKy/wvjcHj2JgRTJMH82jsm65X0rL5ISWpUfLPpPaK9W2ZgWuKW2EEg4cG8IslK3ucVy7JfUJLUuPln3XRihq1plhlX2qvCiBESqslQbWgUnlUgYuJ7QsPVr2XVoWRRbNsOo1NDJwD73Dzic0id8wi8ys3ErLTmhZerTsw47Rljqxw8weUtM+vlTDyK1rbVtrxltSn9AyfrTsM6mNUfq0AejYQHJd0DAb9FnaUJrGl06qRQl/IvWjZd9l4DljyUJQeDccpcXgqgIztdEzSeuXzp+KnNAyfrTsO6teHF7a096I4RGr1wAn3F1HPZXZJez60iOmntAyfrTsu1id5xw9qit3lj2eh1B9MnR2LK1m5HnJgesJLeNHy76Tuljh3egvluOH7coN9+LJsgZbljLmJQauJ7SMHy37Doy2nDLjgtG21CoN2rACRVNRSzQT3Zmv/oPQe1XGT5T+u8Cyf/Id/ruV5ka8hkUa1lb4b08jyqyRYS2auWkXu+S/+Ujpvwsr+yf/SP7dSuew5dz2tK15BqmUoM0cSqcyRo3ku+udftE/kDL+qdC/DCmjv7zzpjSaJP4xcLtAaHRo7CN8udq0NhJf2m6UT4T+ZTjZX1/oMvb14kKw56v3fv8FthvCS/XB2GTMfCchKwdCyy9Dyf76QkfWnVdtDuz78bLZgLY8ErNUyCipz0s9ZXYi9C/DyP76QqdeLKM1iHBskXcng6azhP+eUlutOO1O3u0nQv8yhOyvLzTJyuLhurM13Zu/bSdj+2fF+qJaerszkvfHxf4/V/qXAWR/faW71ZxUeLcKRoE1tYCzWtRblOtCXPnSC8cf9/r/XOlfho/99ZXOu8+7mEdFhbovaykY7R11grMUnerrToH1x7X+P1f6l8Fjf32ljTVsWidoROTw2fuAccUWcpOVKL32xNYdpflE6V8Gj/31lSZrrt4GeJ27Q3SGyFWi4nLlMSnVcWny8o9L/X+u9C+Dx/76So+I03VVjqKKS9RYScDb3kBYeXmjsbTfeZ6mEz4mj499p/RcTXQ4NInSSqK4Bp95wkxjhOs2XHynvYhOAJk8QPZdz2DuNlpuMNX2sGXnfbJDYM4Wv8JllJTvKH1CyPQRss+U1jqUMJROtu9fYsa95j2D8py2sE8pdwgZnSAyfYjsOxaKmjLvazs/9kEjLfA9qFXqxIY1raZ3ZnbohJHpY2TfPW+UJLxvILZcO0jGBLWktb9Ecc6e8FITwgkj08fIvsPeuj105N6RbGMk4BGsa3hzyB3NrFEJve8ofcLI9DGyz5TGOVOzauG9eYGUMOy6RPYijCnT3Ou4U2WlE0amj5F9N4UXRXNFD5tW3YuM4of64wjmLJYTr5UuNRalE0amj5F9x705tdaxQUPbp6rJIf75TuAuafgiEb1k0yeMTB8j+857p8GpjAT77SqUHgvq8FC6hkVzH2nhnSornTAyfYzsu3o6l259OtDeKykjd2hlWqRlk9GIB166UZ1OGJk+RvbdWJasWdvCfZQjonMNx23WEXLVPrSuTuXO2ct0wsjyY2TfKb0GMnqFTjsPcx/gyA59SU19kfd2qZ4+YWT5MbLvyMki7aVPaNUaSOsC5v8Xe++Wq+lunGnOxdcVAONERhTgyxpBD8DgseGGy10ouy969h3M7dWQbKVAAR91xS1p6d9M7VSuFTy88cQptNmSxm6pKNc7GcB0wsjyY2TfKbJwo3JpYWTanYF1hAqX/WLLxJI1U/I74035hJHlx8i+86cFh6fk0Nq27wah1qtBJquS2RqPS5Y+YWT5MbLvsotwDM1eoM/Ww9KIUFVCgC9d1Uec6UuKjE8YWX6M7DNLz9S41pohxW0dt3do72ZlwVxhfx5mad1RZHzCyPJjZN8pMsM+e5lAluJMM+0IB+3RxWPNMgaNdiePjE8YWX6M7LtYlqTquTHU6QIy+vayZBdlYeG+vMu8E5/mE0aWHyP7LrM/Twp/esKauW3tneP2zgt+vd4oac/luGPpE0aWHyP7Lo8s1ZRQd318KrtGp4LTvr3nMu3hUnu6dKZPGFl5jOy77CKTMk0UsiKD5FXAHPsekperd6yjX3qnTxhZeYzsuzNNicOyC0Jprz/mH7bdwgiTtcRTr+WG8gkjK4+RfWbpOrSv0hlW3TPxqBVoY38qqXV359YuTbo8YWTlMbIPs4Bl1NI6hH8143X2TU7yr9Lafa1rNbzDyOSEkZXHyL4jJzJR045gdep7SEMHa/GJFkvXUSlfqrWUE0ZWHiP7LrsIx5zaFVqOx1r2KKVqJUNRW5ZM+uzr0pCdE0s/RvZhBV78pT2BscXrnC2D10LhTzfsbt203Wr7fGLpx8g+rOEoIw0Pxf2rH1nc2GAUz7ZXpc7SUuNb/WFPLP0Y2XexrDQbLiqQ684uGt7AZxlQmTg75qTp0ujxE0ZWHiP7sNYSMa2i0EvOcabTzj4Jc2fzHGbfXQYvnekTRmaPkX13pkdNxZhhyvayKsVxxr6bAVdcvIjarT7AJ4zMHiP7TpFhU9tkjOovL2s5tD0prXhv08hkyKWxtSeMzB4j+87LWrqyOwJxqyBtT8Kba0AxV6TZhqw7jExPGJk9RvYh9x6tFJ/7zo4zTaLgeSH0lscgXqWVO2daTxiZPUb2oZelu4t7Ae9Ce7aOQ+2dQH1sGOqtXppZqyeMzB4j+y7nZCVLzRfMsXsXZQ5LNxZIUtlyo5H1TrWOnjAye4zsw2odX2WEA9097waxfU/BI4SVwr3CsXLPl97pE0Zmj5F9Zmkse/5C5l20UXfGYAPHMPdqq6edSFbKnZwTPWFk9hjZd7Gs6ji8F2jN+h62wmCtx5eJ1YT3HLw7WcB6wsjsMbLvvKyOaxaqMCdt7r0EzESABnum1XXNOzknesLI/DGy77wsb8l1FGDZimzssWizLlhzrV6NceZLt/cJI/PHyL7LORnNXcz3db1AUhFoWAx60dBoca7lEvfWE0bmj5F9WFWrnCy0N66CIGsNsDwdXHYmYWlW2p0znU8YmT9G9l2tpWPrOZ7otjY56bNBHamAlkZFZ2Vcd8hJPmFk/hjZdzUcZtmbFpghs0FyzmB7MlrHqXO1vkzuZAzmE0bmj5F9R07m7vAd7/ScNRRZ6Rmay4rHGsOb7jb9UtfnfMLI/DGyzyzdSJOR7xnEzHtaVosn2gvkvKakmXutd/qR5RNG5o+RfUdOkKrv5rDLd3HWzAVa3v3IKH4lizdud7KA8wkj88fIvss58SWphSLLJpt7z/CyjDRkWedem1vmOxGOfMLI/DGy7xTZGEIpHKwxd4SD8gKj0kJ7Y/I0hxvdoaH5gJFhSg+SfYdDuYw5RGHNkkCs9ZBkOCFRtskLheud1P58AMnC1I+SfcdDEUeJCxxa31UcWcO3nm0CYZlEhFUuVVDnA0oWpn6Y7DtTK805ioCNPdpytl8XeIUy+ix56pjzzqkuB5gsTP042WemTlSkZEyQ1+7bP8LKbdQEu/E3Lq+J6E52fzngZGHqB8q+E+CVWZMI1F8Da5siOLUKvMZoa83U+h1QVg5AWZj6kbLvFLiSy2ihwEuLU43o8VYvB84jnuzFzfwOPykHpCxM/VDZd4EOGkaJ9ziOROFsEUL41wYuNqtIKTTutBosB6gsTP1Y2YcZCZMWtgYjL/qjkVHtjtBznki9tTnu9O4vB6wsTP1g2XeJ35wzjVwh975bDNY9cpwUqFEdKSdqeifFvxzAsjD1o2XfVWj1RUksQ9qFHBL3dlzgPqGtaYm0pN4uXeBHtAwfLfvura4hx/og+NVzUDS+WJxnSIqGoo0ML/nVR7QMHy37MMsfJY+1x5c2A+FMUD2crUw6Uli+EF5S4Ee0DB8t+y5YPVzjXU4wem+72TeBVQqBtpyoFjPlOwjFjmgZPlr23VtNNnS1Bdzd41SXBLVIh9V62illyeadt9qOaBk+WvadAp9tlIQNTOc+y5bAcm7QU8oLSXPFOwmEdkTL8NGy74KYmluS0mF4yyBp9xFlc1hUVp6cW75UvWNHtAwfLfsuAbzX6lTbzhMVEGMDL6WCzh62ztbrpTHFdkTL8NGyz0xdLYdRcdMT3TNN48G2jgiarHTuwyTfCXfYES3DR8u+86t54e5EBhV3Ac9GZmbSIK3pK4sk0jtg1I5oGT5a9t2pXlglh4FDn+3u/WWnJgjC4vCrey5h7EsX+BEto0fLvktNwGZDaocytwK3idAEC2j2Kp3zdLpk6iNaRo+WfZeaMFYdrSrkUjhOdVrgVge06ZhW7vH50gV+RMvo0bLvwGhVxD17PM+MIDTDyhpavPJoYxGRXKJlfkTL6NGyz0xNa/SOKQNLClPn1MB96Z6zxNXScCp3GLgf0TJ6tOw7Br69rakFsKTxRxphpVRh9dxmyeh8qc2kH9EyerTsO1qWW6URx7jPGm910gq+Qpbl7q2GZuvml0x9RMvo0bLvwh24mq9wpCl32U3pEIwXAydjyq1TvdTO349oGT1a9pmpNTHWmXiPX+lxgVsHG4VgjXjFOfR5uUTL/IiW0aNl3yUHm0yRhlBt7ZqtGrJsuAMuqT6IE9sdv9qPaBk9WvYdQhEcVDDDwE3LduGtU52Qtt+VVLdvfcfUR7SMHy37TpYtmZy2S4079wQl3ups8XQPmyqalS7RMj+iZfxo2XdBzIG5iex+dHtq8ZCy517uVkd59pTEU7rkVx/RMn607MuM0Zlzcki7V5mkvtMIewJ16SmcsIzrTtMETEe4jB8u+87b8oSebcEQKzve4WDeOqTuybuz66Wx85iOeBk/XvYdBeelRfaUJSfdBXocwgwt/haJy45jtlvn+giY8QNm3/lbob+WT9uZJyHPStu2nrvFkXasQlzTnUzCMOORrR8x++693un+uyl01yrxXpNDG6owK60+Zm/rUt0WpiNkxg+ZfZeK4qXPXvf4hhBooc06uO4uGckW5qHIfKd1GaYjZsaPmX13h5f4cVISWLX00GYh0FySArZwq+vQYpfiW5iOoBk/aPZdLHPHsHLJ0CrvsR3haDedHRZira6JVr5TpYfpiJrJo2YfUjMyx5BlI+0yvZ1J2Cje61FKZa2I+RILx3SEzeRhs+/e60J1v8ygut/rUeO9LuF9rd1BIxwuW3InySzkwZGtHzf77lyn8KNXmlBphK1xNTCcA0qV2ALUpdY7Y1oQj7iZPG72Xeg6JNjok6GUsnap9W4hnDN4NdSUKy67dK7xiJvJ42af2XqRe0ER0KEDxHejo5Qq7EIfNNUy8p2MFMQjbiaPm313hzOT+ECwmhJItglmnCBncW1DNF0ay4N4xM3kcbPvCgC0oHUpe1LLHnQr8V53E+C1KmquPi7VZSIecTN53Ow7W1stpfUMncYeSa+h0pYKeFNrZcUNLrfO9RE3k8fNPrM1Z5M+nMBS3jVce4B1U4JCQr656eJbOvyIm8njZp/ZGuuc2YbBKKjhX48CNeEC9U4lFVpr3brDj7iZPm72XZxLlnZPC0YmC/+6L6i5NSDNNBnXsnwpfo1H3EwfN/uOh2fcKSgUp1l4d5hN0Hgo4O6lweqt852mR4hH3EwfN/suL2WuiV4nMDKCpPC5atg+zjWnkZvHi3lJm9ERN9PHzb4rz9TR418Gpex2whUNWsUCRXPimlfI80vajI64mT5u9l3sQ4q4xJFmwt0Mxyq4czzappXGdJ39Tsow0hE308fNvrvDW02JM0NOa/vX4mCr11+DmTyN3qpdylWgI26mj5t9WLbXUrJWYKQ+QFqe4Ek78ODuZayZ9FLOMB1xM33c7Lv88GSjFNttCl3C1tNDh8cdnqQN1Mnm606JJtIRN9PHzb7LN+O+hBYCdQttNnY/+DkH6BqNaE7r6ZJ/TUfcTB83++4OH8vWCtea2z7XPhY0MwXec1z2BMXSb+nwI26WHzf7MGd4epzdEsYdW4fvEeY292Q9XciJpJU7rWaRjrhZftzsuzgX5VBfS6HwnuEyd6OU3h06tlWHWRe5pc2OuFl+3OzDvJSclyvvNmYFRDzu8JozzJlq0rp66pd8Lj7iZvlxsw9zhtl4rATJXUHy2jnD4X3VgTNEWny8NMgc+Yib5cfNvotfF8GiewoASgVZZYDbbIBEysNR/RY34yNulh83+87nCjVWdvej3Gjnkc4St7kV6NoK1tlE1qU8Uj7iZvlxs89snSwUd6UE4XqFf50agi1UWM6rKfvSeacLKfIRN8uPm313rgfKsqlxaVsHKWF1XylMz6mvqjvL9Jatj7hZftzsu7yUXJhqIshlz+IS/DXjukPSXqYZefVL+eF8xM3y42bfneu8akq0a3JX3fPMJ8QLvmtyU/Llptku1V/zETcrj5t9x80syc4uBK3bv7Y0dn44QdnthRvHD7tdYil8xM3K42bfxa89xHaZAtw0dDjOuMNREhSN9cajeL91ro+4WXnc7DNbF0196GgQknvCTiqFKsPiNh8r0eql8CUeLkfcrDxu9p028zIHjwxr7thHDUVuczjwEB8piSa7lFsoR9ysPG72XUyzrDpGHOmpNbRZeNTgwqHDjQvPluual7iZHHGz8rjZd3GuEGEVV4Y0aPdL2aXXJAbV0HWhpblu3eFH3Kw8bvadDo/jy6q7eV0J/7q18Lmacwi0ZbakU7vUehbliJuVx82+i3ORoqZqsHD3nt1fak0Os1HuzCOteqmeS464WXnc7Lv3mhJbSDJonEJ99x3n4rjNB8cDPisn4Vvn+oiblcfNvstVGOwlpQapdA0dXhs0Wg6o1Xrihd0uxa/liJvZ42bfsZTFOZkWKHkPa2ISsNIcak5jdtXl89YdfsTN7HGz73R4HS5tdaBe4g5frcUdbh1aySWHCJe+LjFSOeJm9rjZd9os7u5tbEhrj/yQmqAt6hDfK0sb5u2WNtMjbmaPm31Xfy2V5k4NzzYTSKoONmju3rO1WyOUfomb6RE3s8fNvtPhmnO8zRyvtPc9yqf+UeOTd4FPQjaXS73i9Yib2eNm39VfY5Giw6Djr5F74Wl7+NbAneNSl9zWvNRXQY+4mT1u9pmtJ6b49y7MLHuSJu7Yh3uBVOvuQTupX5qkiXrEzexxs+9szSHFpjP0njKE6h7QDA20NNJYsnar55UecTN73Oy7+HUpg5stmOFOh8+Vwt0iT6ApN0WPp/tWjY8ecTN73Ow7/zql4o1+0TINHT52yUcrYfr4/XqZa41b7/URN/PHzT6z9eBu4dgIVKPwrwczVKUEOGSURBrn+9Z7fcTN/HGz72xdp3QLdyvFZb17XhWwX580lczYuPKleR96xM38cbPvfC6z5jMsXEUNZA4B29nDi7jKwib1VpwrH3Ezf9zsw3yzTqn3AfFj3ZMVM+++CgjJ46WmXIxv5ZvlI27mj5t9p8MX29qTH7wgg2RvYGk2SJwar9UK+iVulo+4mT9u9h0jNc1F6oJKvAeoNgPj7DCE43bvPnReyg/PR9zMHzf7TptpSjkNg7an7ckgB2tpQsvMuTbMeVzS4fmIm/njZt9xs2osnTrMsgdB1IXgMhF4UTL3xaSX8lLyETfzx82+y0EqmiXHU109ha1HWtBCkoHOmXunUhtd6peSj7iZP272XZ3mnrBYV4NVbFf2LNs+VwastKyPtjsjXbL1CTfD9LjZZ7ZmTDtSLfFeo4NoJTBhBSyhzxuj5nSph0Y+4Wbxp3u2/uy9zrRKjyOtw1a813vWOWO4YGmUmjBRmrd8rhNuFn+AZ+vP8kjjOPNoFVKxX/3Dc0jw3qGNgUOld8mXes+WE26G6XGzD3MLXZFbGHdtn8s83msTg1I9q5U9ZfGSNisn3AzT42af2RrDtbI5E1TbNT4zNfAaL3caI/FaiQZdylUoJ9wM0+Nm3zFScaKCC+Jh3n0VMO7wGdpsxloaqJbkUp1mOeFmmB43+y5nGJdrwRFe9YhzXQtBnb6vdOuZcqqzXspLKSfcDNPjZt/5XLOFEifbFXsFxGtIcK+/mivMPJyq9Uvx63LCzTA9bvbdHd52VwUXYA4nW1Y82q7cQAkZZ0mJ+6UcpHLCzTA9bvZh/JosWZ/Q12SQsufkxtMNiLWv7tN4XIpzlSNuho+bffdeVy/q7JAn9e1fe7jWxoA6QrWF793LJZZSjrgZPm72ma1TCgVWK8JmZDvLLGydygDS4syIOulSDlI54mb4uNl3OcMlV6ppQUqp7hmL4XO13UgjtcKFuOK8FPuwI26Gj5t9ZuvqbbTRCdaUnW9WDQzzgJy9dcx9pHkp9mFH3AwfN/uOm1VrsobviS6281LiXCdv8V6vkecsq92qtbcjboaPm32Xb1bjAHtDmKoZhAvDHr8GK42+nFMv41Lsw464GT5u9t173YvannBe8+4VT0hgygnSShYO17R5q/7ajrgZPm72nc/VWMh0QC91gOx20r4MgahJWljDvb7EUuyIm+HjZt+xlLi147YWUPO5+6XsNIWO0LiYaWo14y0dfsTN8HGz7xhpXclXm7CoxHsdnhdU+5Wh0p14NGx+ad6HHXEzetzsu1wF01lRMlAJCS6Fd354mbCr3K14m9RunesjbkaPm32nzZbnHkIsbD3+w7+uGD4Xcd9C3D3TJR5uR9yMHjf7rk5zdBpqCnNtW1Nb0MbyHfZiWTpd8VJM04+4GT1u9p2tf9Vjdgb2QSAzjrSTCuTKc3F41/v83bH1ETejx82+YylFGZs6NNSwdeUKtccn6zmxYZU6bp3rI25Gj5t9d67XalZowAwHa/dBEnDEAaZtFHLVmS7VX/sRN6PHzb5jKQlbbXmf5v1ez5zAw90CL+FbF0808BI38yNuRo+bfafDkw/Oez7X2nNyd36408hQWmti6sq3emj4ETejx82+q7/mNXopFYoPB0mye1SuFVLNTKXkEGiXYpp+xM3ocbPvbB3Psi1OYK67D1Lh7V9PQJqcNRUKZ/uSrY+4GT9u9l2uwtCwae/gS9MftXvecELz3BYmVb7FzfyIm/HjZh/aurPqmBuUMYha2NpChyNRKPHqi9ctbXbEzfhxs+/yUmbyvO9wtj13r+0OC4kJMtGKAz7SbHdiH5SOuBk/bvaZrXsoMdzTe5R3jQ8aQkhzAsxMfQ21Ou/kIFE64mb8uNl357pJnXXwbhi+ZzatBg2pQyGNb9eqityJfVA64mb8uNl33AxTlm4ZhnPc4WsStNUXtCQ0pig2vmXrI27Gj5t9l6sQ2qvPeKVXZtwspUHNUvZwAF27ApvWnf5mlI64GT9u9l3dx9qzztsA9ixh692t0ub2r21gnPAy0i1bH3EzftzsO22GY4UgqzAWhTaz2Tc3Q2hZjDHtWoA7cS5KR9yMHzf7Tptl1lylQzbfNbmtQ13hc6EpNc7Zx6W6D0pH3EweN/vuvc7VZDcqrHGIQXTUnauwdmNp6jKn53rLvz7iZvK42Xd3OGE40rag5+1zJVl7lKaDNt5Fm6mmdkuHH3EzedzsO59roteyMnSdu54rZJl3GbC4z9Xz9F4v2RqPuJk8bvaZrdlpMIdXTY4LpO8elaXFl8ytllEN6Q4PJzziZvK42Xd3OFesRXbTjN1TujmCrdyhDMVEpffcLulwPOJm8rjZd/HrNLxwCG+3mkByOF7Vc4bEHj6XDJZ8p54rdMKRrR83+8zWi5MI1go0845zhQQ3SgQ8tLbMA6de0uF4xM3kcbPvuFkrYybKYeseOnzuDJXaGGbnVmiL8UtzcgmPuJk8bvZhDhINWohAxTYjRYc2WwZ1wj5lkbc7/UgJj7iZPG72ma13kfUaqtBn2rEP6lBb3ZVdc83dLGXYLR1+xM30cbPPbD3HGG7JYEjbNbmiodLIIOF0WbJ7Gt66w4+4mT5u9mGNjxNL6ZCqbx2uFVrdIyFakWW9m7c7fYYJj7iZPm72Xf11alR7LTBoxzRLWN3aLBCaDZuvnTd86b2mI26mj5t9Z+tRlxobaN19CyU+eYrnO2OxbDzDx77kc9ERN9PHzb7T4eFSt54Euq5QZBL+dd3FmiVhztl89HynJpfoiJvp42bf+ddGQiUUmfUadzj5As9hay65s6YqWC5pMzriZvq42Xc6PLS2xz0OuLsf/eofbrUlmCVNtaJF/BIPpyNupo+bfVeTW5bIbAP6WHWfa4Oa5u5Ca5Qk7dZnt871ETfTx80+1OFFMzuDLhzb5ypgI3R4KdMreeGV7tTkEh1xM33c7LuYppW+qjbAgqHNaiao0irkLHPO3cnO7sznIjriZvlxsw9rfIabh1fdhCaIlgYuWIHW0uQlS+JLNT50xM3y42bf+Vx1pC5zQXMJWw9hMMXwtNmpuoW9L/U3IzriZvlxs++0GQ0efTJQtR37WAq1p/iSsrWUefC6U2tPfMTN8uNm3+UM655gTwK5jVDf2EKbZR0QztYYNrOvW/nhfMTN8uNmH8a5uEtfDbJRnGvaOcM8JwwRZfVO5pd4OB9xs/y42XdxrqYyaxqAy+Jcc5/Q9hRV7cy59NLapV52xEfcLD9u9p1/rZri6DJUUgXZAs3S2PBsLQwXzGu5VLvHR9wsP2723Xu9cmm9OaC2BiLWwXPc5iU+Mu3O4nTJv+YjbpYfN/vuXOclLcuObu26j8wE7VdKUm6YlvgkvpSrwEfcLD9u9l3OcKO0MCGg7L6FwiXe6zRBa6fRatJlt3yuI25WHjf7zNY+pvReK8y4zP+YC1ALJpi1mo7FLPNO79l9X5zY+nGz7+q5qE1D4vC08u5b6A1scoMqVDlud/JyKVeBj7hZedzsuzs8rZ6SJOC2wr/ufYG1lmDNybOlwnZpPhfJETcrj5t9Z+uRaaTF4W6l8LlGK1B3YDOb9zF0ltUvnWs54mblcbPvdDjHw1k4ga7dQwNrhqqpgHLXihWH90txLjniZuVxsw9jmp25WoWM4W6J9w4mM8WjXWalQjhv9S2UI25WHjf7jpHKiOc6E4yxyp7jk8LTDncbCUdmzKLtkg6XI25WHjf77r3ObKm4AavEHZ5xgGu83GOtlKfXZf0SS5EjblYeN/suV8Ew5FldwLsBbdg6/5GrsEKIV2zaTG9psyNuVh43+7CeS0UpJRBp4XONwVBncyjS2Hvzyrd6SssRN7PHzb7T4TUR7RLNVTZL0enQ4iPkMSlxM7FrOvyIm9njZt/VX8ctXZstSLvkQygEWlNU0NZ6WWtPZLuUbyZH3MweN/uQpVCZRANy7/YHN2tN4ko3rT25DLtVk6tH3MweN/uunmt2Zx5lRzx271kfYGsWGPGQD5sNrV/yufSIm9njZh/GubI3DzOn4R3EeWeKL40r3dL0zq3bpTtcj7iZPW72oc81ceW522c0BSkjbO1rQKul2JBV+ZZ/rUfczB43+8zW1AaPNRl627mFsmenUoljPpNINW2YLvlcesTN7HGz72oBUh22sEIduzcOkoAx604XX8ozp+qXavf0iJvZ42bf+VyCWMkFFg4JHa5xrrOlML211EvP13pe6RE3s8fNvrvDS1bLcX2Hy9VAWtnpwqlDTaWN3AulcsvWR9zMHzf7LqbJy9Mu4BJRD22WGrjZgDDyTMtz4XYpP1yPuJk/bvadf62pGumAuiemCjeBmvsE663rLH0luaXDj7iZP272Yb5Z3oW4E7rNeK93C6SGBQFHWdwmlXJpJjLlI27mj5t9p81qHOU9Ipf62k52DW3G3mAy11mWc0uXYpr5iJv542bf1WlKF8bNw2nr8BQXuVE3QFoykmPa3PqOrY+4mT9u9pmtax/hV2WGWWXnKqy+Y5octu5LhFrneWfWOeUjbuaPm31ma9NWaoube+72lJJ9QsuzwVBPOQ51rflS/DofcTN/3Oy793rWMCgKrDF5z78u0HwgzOI0Rl/ebs2AyEfczB83++69HloIbc+137V7HXN4X6UAU13xWLv2fMm/zkfczB83+46bsbHWcLcsbx6+bEHtc8DE1dZSwaGX4tf5hJtRetzsw9zCUGFWCUbjtQt9HGykBrTa6Ikx87X3+oSbUXrc7DtGOsZMaA5Eue9e8QRN4zYf1ZOkNm3ILZZyws0oPW723R0+StsleuFfu+/4dYKKs8OaqzpNHMkuabNyws0oPW72nc/FtbLsphlr+9eyM89qKPI1sfRSB7dbs13KCTej9LjZdywl1aSEYWvsoc0Y4w7fBG2MXHMTFL7FzcoJN6P0uNl3sQ+SPHX3lG6pgKghxDnvYWttI35hjHaJm5UTbkbpcbPvcgtn3OB1GKyUE0hKFcyqAoaD3STjVLp1h59wM0qPm33Hzda0Mnnbmmyf6wGthFRbzKWUnpFv1QKUE25G6XGz7+q5iraZZEDqOd5rLwncSpzrouY1Fel4670+4WaUHjf7Li/FXLiXHb/2eK9nOF6t71Gqi1fus9DKl/LNyhE3w8fNvqv7WD6dcdf4bP86y+55lTi02fQqFdOal3IVyhE3w8fNvmOkUimjd+C6be27VYqnBQmrz+KWtV5ipOWIm+HjZt/5XHU3x+EKaHvGosWRtjIU0irVlzQt49J7bUfcDB83+9LWuea4w12IQSg38GUG1Cq599xyvVT3YUfcDB83+8zWXLHKbAbuq4fP5bTrPhr01FJBnEP1UvzajrgZPm72na3DvWZuCybvuXtdQqUZxrkmRdVaWenSXAA74mb4uNl3OpzLQpoZKu9agJQatFQd5h6gq24rr0u5CnbEzfBxs+9ykBh10R7XNGrc4U0FTDUcryU55FnClC/NdrEjboaPm31n63CwBqfdbHaGz1U97vCBDszhb5dJA2/lINkRN8PHzb6rv+bSkrYaB1l3R5zlEBc3AyZqw5JWGZdyFeyIm9HjZt/lpVBqOB2Bhmtos8bQRspgmFNjV5v50iw2O+Jm9LjZdzp8ZMvYMe7wJCDuGVpLE7qmVC2P3vql+LUdcTN63OzDO3yuPmoDNgmfK+9ae567nXivy8sYdCv24UfcjB43+zA/PE22sPBKlEGod/DiExCXt1oxrH8pfu1H3IweN/tOh7c8ymAKTysEmqxV4w4PHZ7WTD5W4XSrD5IfcTN63Oy7/PBEzqUyaGYGYSNwrBNSpoSmZfq6xEj9iJvR42Yf5gw3q8vm1uF7Ti42CL9aIX63QbNz0XSJpfgRN6PHzb7T4ZLqbLOFGEtxrgURXGqH1cqi4gUFL83T9CNuRo+bfWZrXFpqKgnQl+7+4QI2coJf2eF9Lqm3GKkfcTN63Ow7W/e+T/CAWeavHKQMtudfJ65tWcva5i2f64ib8eNm3+WRqnWqHYFK332Qdu1es7B1NUKPcy31ls91xM34cbPv8lJ4zCZWYXluIDYUrPYEJTdco7p2v6XDj7gZP272XT1XszyLFOg2UvhcdXe1GwKkk6rWZIh3/Otw3I9s/bjZd3c4Tx4c6rvmtEDaWFDTcBi0HGfWvPhO7IPTETfjx82+y0upPayZCZyHha3bhDo5znVSjCd85VLv+FycjrgZP272XT0XbktL+NdZ9rmWCpbagDFL3akp2Mutc33Ezfhxs+9iH0uw746znHnsGh8GF1ywwuDJ9ki+ese/5nTEzfhxs+9qcmtZLemCcLM7CO2a3N4rEDYdvQnapfnXnI64GT9u9h0jpblG8wSrawkdLhN8jgHkmToKVaI7NT6cjrgZP272XeyDaFlYFTpR2rGP8K+HTkgsJNmYbd3pg8TpiJvJ42bf+VzxV5qJAOMU73yzuiPZC3QtntNy1XnLvz7iZvK42Xc5SENR3QesbARShKB63s0VfGbOVmu7da6PuJk8bvbde11odB4MvEbY2lvocNMOHNqpFll14Z3YB+MRN5PHzb67w1e8yyVk2cQWtp5ZoVF4X91NFmk1lFu2PuJm8rjZh/41NdPEUHezYfk11iVON5A17zbX6uXSHY5H3EweN/su38xxUCIH1tb/ow8SDgcvVGUhZRuX/Gs84mbyuNl3uQqorZru2r0976PGHW6NCowmiXLlUuiWrY+4mTxu9l38eiZfXHc57tj9w5eBcUGgtEpfVBqlW+/1ETeTx80+5GZ5VhMLd4sUpIXjVVkEsC1Biye72p28FMYjbiaPm31ma21acrzK4EPiIg8DQxNpMBtiQUp96p16LsYjbqaPm31X9yEsWnBBYfuPnOHKOmGSL43/uNGlOBcecTN93Oy7O9xDnA0dwHXsc20VWq8G5Vdzs5481Vvv9RE308fNvmMpvkPUtYEm2jx8133MMPhIu5/z1JT4UpyLjriZPm72YT0X9lpmh2QU/nWfBXZbM2AvPtxqu9UrnumIm+njZt/FPijc6IUZ4qcad7hQDZ8rEQzXOSunOOS3zvURN9PHzT7MD0fhrOFVJwyfq+RfvXHC5/JMPoZUnJcYKR1xM33c7Dtb15RdJoLn+CKzxXudCSGeaZZK2Hu+5F/TETfTx82+Y6Qp6cA0Q4ztGp8d9qgzHK+ZW/ZwyHriOz2vmI64mT5u9l0OEo6c4+oG0T0nt9bQZugFctPEHo+qr1va7Iib6eNm393haw1K2+eSXCGebgKzeL7zEuZWS6Fr2uyIm+XHzb7zr5PX3RgFsu5ZbGYZNgIHkrCz1tX7Nf/6iJvlx80+rPGRvFgUdDdXEGt77p5N8DFLKr5Ku2brI26WHzf7zNZpNS1zVKC6QpuRdqhJw8kuq+ASSk0u2ZqPuFl+3Ow7bdZUfmWPcsce2qzVnZJi0DS3QWV1upWXwkfcLD9u9t17XZVkrDjNo4/NwxGqzx4uWFvd2VHKJZ+Lj7hZftzsuzvcdr49d2jL4g4P+R3v9ZqwaFqTONf7rr1j6yNulh83+y6P1FS7zwopuey+CpuRToY93Mek4uiX5gIwH3Gz/LjZh/511Rkv9k4/2rX2gyHUWAOaZNarafNLtfZ8xM3y42bfxbnW6Kw+YfrwONe7/nrEp6laO7WspV/KS+EjbpYfN/vuDm+VWk8KRcO1lix71nmOw40+Sm9qu//BHVsfcbPyuNlntq6r5tqTwyoeOnx306hzM9JiOml60luMlI+4WXnc7DsdPrLpzjzqS+b2ucK1zjt7uITTxSHO0C7lkfIRNyuPm33HUrLJZFtAVfe5NoWq2GEmVt1hLrw074PliJuVx82+O9eave7RXIl2/FqVoJYi0LONXozn1Fu2PuJm5XGzz2xdksiknuO93rmFc2X41bISkXsccPPEl3S4HHGz8rjZhzo8VdyNFMx3znAqoc2yOeyRe8TSUlmXemjIETcrj5t951+zYqgw3OW4LWy9Slh9KbRhmNW8Zb6UWyhH3Kw8bvbde92HzLkm1Ka7xme71kUrZOddqKmy88Lu2PqIm5XHzb57r7lTtTmg0va0ZBpUnh105azJ+q7CvmTrI25WHjf7sMaHU+c9n6vqrvuQDHX2CjrKHpRLMuxS7EOOuJk9bvadNputrykEaHk/2jPu8G6yRy661Frj7b51hx9xM3vc7Lv6656XM2s4WXn3xtlTz/uYgGVOG9I4X5qnyXLEzexxs89sPVblPLnDyGFhId2zU1f4XOYFCUOm66WYph5xM3vc7MO6D8zd0GHF1Q3iI1TaJuOxA8h0ztbypdiHHnEze9zsM1uLd/LRFIba2iwl7nBPKx5t9l6Zbdi4ZOsjbmaPm30X++g1DnTbQUwMW7uFz4WrgKymip5Q6FL8Wo+4mT1u9t255uUY/haEIN93eNo9pTneaxrV3FXXuORz6RE3s8fNvnuvsZbl3iH3+CLZZc+/HtC0DvXWXfGSDtcjbmaPm31X49NS9bxD12JxcxeL9zph+FzVG6E04nzL1kfczB43+46H88DlU6HsKi5Blh3xajAHa+EWtu633usjbuaPm31na5He+24nvas9ZJf37HcaZmqk27+u/VKugh5xM3/c7DuWImshbSfLbdvaw9aFE4yZUyUM27dL/c30iJv542bf2brWNiwLYKaxdfgAp1Vh9nBtsXamW/M+8hFL8cfNvssZ5tBfVhek3Hxnj1aovSvgzGu2xa1cmn/N+Yil+ONm3/lcPU52LwbLsIKk7W7VuMNbdeO6KPyvSzo8H7EUf9zswzs8D9OK8Ur3eK957Flsq8Nm5CVNq6Nf4uH5yL/2x82+Y6SIWst0cNZ9rqfEkd4tprtObFkK4qVa+3zkX/vjZt/VaU4Kt8oycFrb8do6vKYCw3HPeFHMeKn+Op/514+bfehf6+idEfLcdZoLG9iSHLaeI2krNlu5ZOsz//pxs+9yhgeXhXGuFWX8UZPbdsE9Tgl1rtiv9Z7NJ/41p8fNvrvDUSnObgfNu18Kh8/l2iuU0eJQ00p8q69COclL4fS42We25tzNcu5AmjLIsAmt9waVW6bOxrou3eHlhKVwetzsO58rJ95RYiDcc+2xMYQLVuIiT6uvRs3mJR1eTlgKp8fNPoxpchPVPQNi56VIz+AyFCZiI8sd560cpHLCUjg9bvadNpuTu2YEtZZ3/DpBHdwgjVZaS158XopplpO8FE6Pm33HUjStJJ1hSAqfaw6K93qFuz2GjF5my/2WNjvhZpweN/vuDu9zKecGLZdfja8YvGkC1DRDsy2Z1871CTfj9LjZh/VcHoJsJggNRmFryrALcUGJGIu67Xk7d2x9ws04PW723R2eaiETh0E7t5BGB0u9QM+tcwkXW8ul+HU54WacHjf7riZXlllKCh176PBedc9ia9vTXsKed4rhJVsfcTN83Ow7W+fObL3DKiHLZHaEqryghx9GVNta9VL9tR1xM3zc7Lu8lMYduTmsnGa81+xQZck+5jPlTOFzXZrZZEfcDB83++69LlPW7kdalyQQTB2alhEnvK6pdTnhpffajrgZPm72XY1P8YKyRvjXNfxrR4GWJAOhpylKY96qBbAjboaPm31m625roc0JccAZxOKpbrvdWeoummpt7dZ8LjviZvi42We2VuScEym0ueJc912nKbWDO46hs6+Q55dsfcTN8HGz7/JSEk1OeQDNFOe6rApN9gS+lWuzgkbpUpzLjrgZPm72Xc5wvNM5jjPM1UKHD5zxXseVXkrPuXscbLmlw4+4GT5u9l1eipWhzhW0684362VPzHVAwVJy0xDpl2KadsTN8HGzz2w9B1X0sqDo7qaAqUFrTWEj0lpwR7ouxbnsiJvR42bf2VpJWUoHKrLzw3cVn+mCnrapbYc2L8W5/Iib0eNm37GUwT6Idq/4muIO3zMWfU3wYrNWbDvR8JKtj7gZPW72HSPtzjIUw8natfa1ObhYg9k9F5YmlS69137Ezehxs+9ykGzNvHtera5z9zdDqLXEucY80Ux15Vt3+BE3o8fNvjvXXlBDjUH23S9l7n4poyJM7p1q+Ng1XeJmfsTN6HGz7/JSlq5wryZM3bb2uM1N24Ckq+cpbVK9FL/2I25Gj5t9d4d3KWk6x1Odd4ZCmmBV471OqZfYB5Xnpfi1H3EzetzsO1tnI0u/Knvy+pWNAs5ukJhbvNe9pVt9kPyIm9HjZp/ZOrxr7KgMU5LuPsMKnrIBTR8a2mzIrdkufsTN6HGz71hKadri+Iat8+5ROevOI52wsGw/uzL3W9rsiJvx42bf6XD2ymWEcVu4W+FzlR3O7FAor10PUta6M8dH0hE348fNvqvdK7VkzAp7niJI7/u9DjFOmEvnvEKy3am/lnTEzfhxs+/ySHvL0liBUsE9s2n3N+sZjFNtw1fDdMfnknTEzfhxs+/ea7balg7QieF4rZJ3tU8DK7mNanu6y526D0lH3IwfN/suL4VarlIYSqsDpMwBrXWG2jplx9zDy75k6yNuxo+bfRfnyjPOThi32K+5AEmgjdbBKq2EuNznHR0eLt6RrR83+zCPtA9PaQB537kKXcC3u21CuJvSkuVbtj7iZvy42XfvNSJpogWl9tDhrTbYk/gAB+vY2eGZbmmzI27Gj5t9ZmvuPtdOJlTaUJw4QV1jbaDiqVBzo1vv9RE348fNvotzdSpJZoKcUwLRRmCrMgwdPq2aj3SLpRxxM3nc7Dv/OllvRBPmsrRzhmu814tDjHtdvRuXS3mkgkfcTB43+5Cb+Ro8GBLOHNoMd2szL9BXy2lJooqX3ms84mbyuNl3PHxULTgLjJrjvdbi8V5XAeW1lg1rKd+JcwkecTN53Ow7n6s2nU08nKzde7Z4hapJAZv0OhAZ56X3Go+4mTxu9pmtPY+pcZyh7gEvMgbttEKD4V6qZRO8NHdP8IibyeNm33EzmZP2hPPwd+Nc54JQxRBotVWRG3W6da6PuJk8bvYdDx+L5sgrtNmuzgyHFgybQ/F4sRPmoe2WDj/iZvK42Xf5Zk2lVKpQMu8aH+ngpBXIqxOKLJNLLAWPuJk8bvaZrSVx6lUy5DkbSAi1XX89gPbUvUFtznFnZpPgETeTx82+YynYrNS049clgezq3NbjSp+GlThVXH7Lvz7iZvq42We2Rh/eOgrQxBF3eE5QkxXoIcmZdXEed3KGhY64mT5u9pmtF7ZSW5mQ6+h7ZlMG/1Vw75lHHsSDL8U06Yib6eNm351ryV06TfBfMc2++yCNmcB7KT0e85L81rk+4mb6uNl32qy6JyKC9CuPVHyB56qAFXPabRaWX/K56Iib6eNm3zHSvhDXjm6lhiAlZ6h1O144Sksrcx+XeDgdcTN93OxDlpLqWIVBadcCNNO4vtHBakmIrnPWW+f6iJvp42bf1XOxSbfSdt1H2l1IOzRvBj65ehev6Zqtj7iZPm72na1bNpuaAT2eamGNIx3SG/qq6E2SZb/TL0XoiJvp42Yf2pp2L+EGOCiDeKdwt8bcrWiHD8mhze7MYhM64mb6uNl3PBwLGdKClXY/0jwK1DQdGKkmTjtb5RIjpSNulh83+8zW6tbi8AjYJAbB1aARZ9BimriVXG/lFvIRN8uPm33HzbyQZtljXVILbRZmrmQTZi1qrHHEb8U++Iib5cfNvqsFsDZ3fyvolQVkzJDglBnytDqpam7jUu0eH3Gz/LjZd9zMxxq9VcjY9hyfjuFuNQU1RS8zY5Jbtj7iZvlxs+/yzYrnVVaGMXctAA8EW3GRjz6xlY425iWfi4+4WX7c7Lt8s3CuUhWCstR23YdCG323MUxSc0ardinOxUfcLD9u9l0916i2hhmgtRHvtSRw8xonfBu6cevlUg8NPuJm+XGz73h4afE0z/C5nDdLyQTGHP51KslCoM9Jd+YCCB9xs/y42Yd5KVjD1h26bUaajUKb6Qz/eprM1BeVO30LhY+4WX7c7DsdrrJQcUC8z7TnaQp48gkS2il5YeNLM5uEj7hZedzsw/prnpzQYXhrsC0PdS0Grj15l0TlVs6wHHGz8rjZd7GPjuguA6Z723MBGjTmnabCWrpisX4ppilH3Kw8bvZdXgqOpj0NGFUUxNavdlcDcs+jo3RhvDOfS+SIm5XHzT6zdZbwriWu77lTw4U7Qku/agGMmuY6dh+yO7Y+4mblcbPvtJn5WEoZfBdh/+oz3IZMsPC6abcQb/OWrY+4WXnc7LuYpshahQYYzjjXGX/p8PgU590LFdNbvezkiJuVx80+5OHYl4wGmkOMi6UZ/jUi6Mq5LByol+ZziRxxs/K42Xc+12qLEXeJ5qQ9E7mBrxxiHFuIM525+iVuJkfcrDxu9l3sY3LNeSFgLx2kzjCzrQSaWih0chvrUkxTjrhZedzsO/+6uoZFMyzbvXGIBOrQ0GbaqbFkRrtUCyBH3MweN/vM1jUzN3cLd8sWyFQCcyMoYfqlnsT5kjbTI25mj5t9l0dac2qLJmTOux/pbjvbqcCaccQrm2C/VH+tR9zMHjf7jpvxMLWaQcqu3bPd3ywVAWuMrsohz26d6yNuZo+bfcjNckfPC6yUAjI6xXsta3e1Q1vhkKnfYaR/Wmqvvzf134DN+v/+57DOP9f//DvNf5n/M37q/8f89z+34H/9yf/zv/7bv9d/7fMvGe/n1+IPPeJ7/L//57/99z9+lP/8r//nP4367/Wf/mf8wr8Aw2+s+tvf/OcP+G9/6f+213+Z/zrq//4ff/xvfu269b/++/87/+n/+n/+9b9Rovzf/vj8T/8Laf/3f/22/uz3iX2FKYUI+pOFv/gP/JfNan/p29rf2H/6I/6Fb/033+D//wthmv9k4b9gy9NGnLxweJ7QarLdODuBVXcoxXiWtqds3ylu+dMN/Rd+Vj8b+m9gg29Dvw0dduWJJScHRdvTPFIOZyou7Dq1eMEZyutOV8I/3dD++w39NwDQt6Hfho7XvlflXbDitNv71MVQrSnk2lueKcvCO+jvTzf07pD9ux39N2Det6Pfjo4fDlHjsafQq+ddkTXBhiWITb6IRa3Rfc2Bf2EP/OzovwFmvx39dnTsvhzfXk0LitS5yxU83EKr0Hn64soy7U6q65/taPr9jv4bkP3b0W9Hh11zKeyIsNw2wDSBWppBV6WSzMnHncS/P9vRv4da/jcEJt6Ofjv6H/+hSdzNpXXQssv9ayPwVQ3mHDXxTM58p3zwz3a0/H5H/w3hl7ej347+x38oMptyTpBX7yDuBHWnc6JJEdq95C4VSf7Zjv49jfa/Icj0dvTb0f/4D1XcUqsL2Ffo6KoMbdQBhJU0J23lUnngn+3ov/RP/MeO/htCaW9Hvx39j/8wcp7TK4LyHogUe3g33RegZi2NKj31S3c0ngQM/cG7t6F/Fg+71wo2XDn2co8vCxvYbjk/SHzyKFuUXN/Qvw8Y+mN3b0P/LJ6lYCYVyibgVctuK7OgJR/g7qNonjrrnRTMP93Qvw8Y+kN3b0P/LJ7VhZhaptWBct39zxaD5ZKAxpjNG9ocd/LR/nRD/z5gKOmhu7ejfxYPp5Sl0Xfx4mxpV0QMBOeagW32NTK1fqky+c929G8DhpIeuns7+mfxLLySrBllgcbZQkq7QGUzICzK6pjqrRA4ngQMJT1093b0z+IZjM5ZavMOOx0+ZLQgtFUo/MLE2zW00S6hOzwJGEp66O7t6J/FszSlhnlxSoBWK8gcBZonhKzZ3Vqr9e+A7n4fMJT0kv3fjv5ZPAwYtpGKFBjTGMRUoSJloK6SR2jpvu6jjt8HDCW9bP+3o38Wz2j0Wo0Hlz2weu4+Rgw1EUPpMtI0mrleSrzDk4ChpJfu/3b0z+JZCLx3W604ZObdha0PaBUrzDKpeu2UxiUdTQcBQ8EH796G/lk8g3fFpu6Q9yy7rSDpAN/Di3vq2dR1cL0UMKSDgKHgY3dvQ/8snvW1tm6hlxPk3ZVHUkWwOTI0yVl7T7F8pz/Pn27o3wYMBR+6exv6Z/Gs4dTu6UShMXS0DtKQoFF8YpsrM1bL81KuPx0FDPGhu7ejfxbP0N2KTdsmwsoj3EJfDrVVh5W66iyjzr+D5vgrAUN86O7t6J/FsyylJR0zImDIDBBNDUz3bU2jsPNMTHcaSv3Zjv59wBAfuns7+mfxsB7LU0vdYA32PUZigHGpsEpDXaht6p2xT3+2o38fMMSH7t6O/lk8u6N9TuukYCRbdfTY0csa5EG9yFhzljtDZv9sR/8+YIgv2f/t6J/FMx0tI6VewwzFB4jkAZU0QfZZSm1a0/o76Oi/QqNftv/b0T+LZ8MwclkkgyGZYtzRoTraLARVu5ZZpxX8O7CO3wcM8aX7vx39s3i0oycL8QynMIVk3ePOO7RRGsw8WzerUtKldH8+CRjSg3dvQ/8snsloK1o1fMLkuyd+4gZtrQKpdbVc69bS1zf07wOG9Njd29A/i2ekI2GIi1VBDQmk0QTzpiFBkGrs6MZ6qSUpnwQM6aG7t6F/Fs9u6NlqHaE2yu7iGE/8nhSJfYtoM+p9lHQpR4mPAob00N3b0T+LZ/VY2kNHI8Lovt3CPb5hjA47stK3v0h+KTOajwKG9NDd29E/i2d3dEPtrghtEu62BnFH90bQ0/Q1h6Z2qwqcjwKG9NDd29E/i2d5d6rKqywY2EN1bIjnWMIvrLPHd75aujRn58929O8DhvTQ3dvRP4tnbaN9yBio0FklVIdO8NwarKxpjpyp0aUKQz4KGPJL9n87+mfxbFgFeamVFYpIB0EzaGtLj8a5rE5keKkei48Chvyy/d+O/lk8q5klCalhHbrVAZKIoDYnwL56GaGrS/07qI7fBwz5pfu/Hf2zeKY6GhYa0oB2mPBXhaFZ3NHVpRhp6gUvpSnJScCQH7x7G/pn8azH7q4hVEFISS1kNA9wQYI0aODAysiXcqPlJGDIj929Df2zeJakpG6V43JuqRNIlQIhqwfM5TQpZ2n9UnxFTgKG/NDd29A/i2cbeq49NZkhDwkRPXVA7bOBWkmsnUvn+5LjrwQM+aG7t6N/Fo92dEqMWkoC5g2jwxcE5zKhYpq9zzGWXEJ3chQwlIfu3o7+WTxspYQmaxiUmjIIx5cW/iB0khlKOsfGvq+i/0rAUB66ezv6Z/EsMzqkMu9LufTZQZKHoBYcm0jT6DW1LJeSOuQoYCgP3b0d/bN4GAKP/au1AFr6NXwlg3UJETKad7Tekl3KJJWjgKG8ZP+3o38Wz8IrpY+6rAC1HV4piOApKZiFrjbsXW5VgctRwFBetv/b0T+LZyHwybi6VFh1d+rAxmChrIGtok/rSs73d/TvA4by0v3fjv5ZPKsCp9psrgnsuyUphVNYJ1fwwftXkEu+NKxCTwKG8uDd29A/i2fZ/jzz2iQ645Td8A6hacFwETO15JTLvDQKXE8ChvrY3dvQP4tnN7QulmZxOdfQzpIxQVUakGYZQ/ukJPdv6N8HDPWhu7ehfxbPuqDP1DDtalmMy1nmTiFdvFuSJuHai6Zb1St6FDDUh+7ejv5ZPNvRCceoowAJh1uY4pORDxiI1rT6mvJ32NG/DxjqQ3dvR/8snokOp+EsC5bs+ViNJ7TCDaak1gTZ8q2pnHoUMNSH7t6O/lk8S1MqncuqDNqphfRYaacpKTQOveGxqbv8HXb07wOG+tDd29E/i2cBQ26OdQwQWgyivYZjqA7LrDdf4ZndSrzTo4ChvmT/t6N/Fs/u6FFRS80wO+NOvCNoeSKk0Wouk4bqpQpDPQoY6sv2fzv6Z/Fs/IquNGxMyGvN8Ax375mVM3TOOSfOXeVS4p0eBQz1pfu/Hf2zeJbUMRV7Gh1SXw7imMD2fM7Rpaw2mza+FF/JJwHD/ODd29A/i2cyuooQ6wYc2XcmaYE6MkNc2M7SkMu4JKPzScAwP3b3NvTP4lmS0m7j/yt9NOkuyFoNvEwGDodwJJK0xiXSkU8Chvmhu7ehfxYP80iFbZZf2zg2dJcFNZNDMcxKKiJ/B8nxVwKG+aG7t6N/Fs+u6O5NhzPQbAZSwy1sqHFja21sWJfopQrDfBQwzA/dvR39s3jWp2PkJK0kKGkHDHNI6ZAhDkijLlyFfV3KUspHAcP80N3b0T+Lh83BZkkpD5hcCUJiJNjZo9CksRNx1XlpPlY+Chjmh+7ejv5ZPOtrIKPIboQ+zUvsaO9gIURASDitXBrJpdYz+ShgmF+y/9vRP4tn7e44dcQqgHPEHV1CUXsPHT3rGB2Leva/g2f4expdXrb/29E/i2ee4Sg9oRDklQVk5rbLZTPknnzKTjKt92n0XwkYlpfu/3b0z+JZcvRSxxb7uAs6iGiBaqOAhk9YZirL+qVOHeUkYFgevHsb+mfxsH5lrY7JoS1VECOJT7KAW6LlNX5ityZklZOAYXns7m3on8WzcUJVufT1K88/NAf1FTe0G+Du21F4TkyXhnKWk4BheejubeifxaMN7eKTytxjZbGAaLbY0GUA2hpG1qyVS25hOQoYlofu3o7+WTy7og3bzI4wZTfZrYhgu0OpDhdTYnW71HimHAUMy0N3b0f/LB6GwKn9f+ydS65mN46tp3InQEDiQySHo+f8h3C1XSXAbvxR6ihaTCROHi+3wv7ApNbiJrl5Bcpou+nYMDfuCbhgp5JUSnk0669XgaGFdRdEH/HuXVgVG41vuH9tjlEqVKfN9ui5t5aJ03uj4w+BoYV1F0Qf8a6P7nWKFgFa/k8EPsB7QZDM02nsd6G8dzr+EBhaDPsH0Ue8q9G9bKLnAh/TN9GyvnmOBrWVTK17+xtm9B8CQ4tp/yD6iHeL0BuRc0Ko8hEtc4DNXmDO1C33TCiPpv31KjC0GPcPoo94RXSjNkTrglwb7T566O46/jktNBRVamF6RLTdBIYW5l0AfcS7KaXcrPi34a5p302HKdQ8cHfVs0oqklN+lK/YTWBo4d0F0Ee8A9qkLUsJTMoCbsOhtV2r21y2ymp58aPRaLsJDD2suwD6iHdLo5em+X2zkqrn3USnAs4zfScNF08WpVez/nYVGHpYd0H0Ee9KtE/PnQlm6QI8duNR06owfBVLayV9NetvV4Ghh3UXRB/x7oZhSVN6c6il7S7aXT7XzsF6aTP1VFd6tErJrgJDD+suiD7inRlNKBlVwLUQcF37N/82K7lNmjyS8ft34R8CQw/rLog+4t3aaKrGjAZZ7PuuEAd4mROwcKHVTag8umFoV4Ghx7B/EH3Eu6/AWWej7CDft9+7RiO0kTtkFy27i160/sLL8Lcb7THtH0Qf8XI4eiO7do1u9G3qGHnsFro6TMbVsVkb+j5e+UNg6DHuH0Qf8a6P/gw7swFi5N9HLAI20gLWnrtMTdgf3Zn1i8BQUph3AfQR75qORlpxVtDWdtPRVobW0MFz6ax5JHqVr/hFYCgpvLsA+oh3PcfI3L8DWYnrfhcu/g7MTgIjmU4zL0rvgf4ZGEoK6y6APuId0KW6EQtM/FaSzrSb6OQINCuvKUim74H+HRhKCusuiD7i3QLHKtTH6ODTJ3Dev1VjAu5j4uAkKT26Yeg3gaGksO6C6CPeReC1ilBbUDttjpsY1Lmb6mU+aCb6rli8J/pnYLjfrEF0EP2/4l28klpd1Dogt12juzM4jwGFbTJ6p/TqPpbfBIaSwroLoo94t5K0ZLWKE6TkBUyrQi2UQUb3uYn2go++x/KbwFBSDPsH0Ue88+4STZLyTUSX7+KbDahoCFL7LtMNNfmj1f5+ExhKimn/IPqId14H8kxVK2gdAsxO0NAc1iptDLUp4y+8DH8GhpJj3D+IPuLdy5DTt4wjw/pgZqIBvsYEw1FHqm21lJ8QTekmMMxh3gXQR7ws0bUKTQfJuzCzfYFhIgNX//7gIuxvrI5/A/07MMzh3QXQR7wb9k95sVqCTruB5iEVWvm2Kinv/5nJKb3pov8N9O/AMId1F0Af8c66a7arcN7/GobvJnrZ2sU5Txhp9Fw9ibY31t2/gf5DYJjDuguij3hH9GrVqSss8Q7cvEBlXGBjcdlAY8tvLlX8h+jfgWEO6y6IPuKddfedj2+dQVpCYJ4NqmcBb2MJVq9jvFmy+x+ifweGOay7IPqIl9eEXNxHg7RaBqayYe6IkCWlmiev1t6MKf2H6N+BIYZ1F0Qf8XI5WNnPv0Gg9I0p0bepo377HJenUlmxzr/QdfwODDGG/YPoI97VaOThY2ZotgqwjApuXkFs/8MyNZ3jL7wMf7vRGNP+QfQR78w7z+bSFhRK3yJ0ZzClCVa9mKZJBd+70X8IDDHG/YPoI96NKYmlotOg1e7fiYoE7kLQuogWQi3tzZgS5ZvAEMO8C6CPeAU0dy3cE8LQtR+G3XSz7LofhtTdqq6hb1bP/Bvo34EhhncXQB/x7htwW989IQRe37vQZcB3uwI2zWxav5Xoj5yOfBMYYlh3AfQRLyt0b5anQxq6qZauYGTfaXtynphXKW/W3f0b6D8EhhTWXRB9xLupu4TE6es0Gv3vDcNmu1hX7dPm4IHlkXWXrwJDCusuiD7inXWXKiWXBPWfO7PpW2tgqYH1tJ+IKzWvjwLDfBUYUlh3QfQR7yJw9+qaHbJ+i9BTdWizd5CB3GpLScabVUr/Ifp3YEhh3QXRR7wzoy1lLIJAuxh/u5QYascOTXRpbWUkezRJmq8CQ4ph/yD6iHcX3zTtNloKcJbdR+dWoGGb0KlJbthr4keBYb4KDCmm/YPoI14RjaM1kSSgyQ2Y2mfe7UKdh08dyqmsNytJ/0P078CQYtw/iD7i5fcrdZXFCusb8udZF1T1CULmXGW3IVLfEI03gSGHeRdAH/HuYThzaZo2wYob6KLf9ZVugKg2Ow6x8SgwxJvAkMO7C6CPeJeveBu7FicQH7uVRkpgLRUYNFdq1Jnqo5EOvAkMOay7APqIdy0H9tLXSDDHqsCtfytoFsH38Yqt72NDfPQsxKvAkMO6C6KPeDfrX/JcPvezUOcC9ryfhYYDTPMaSuqpPgoM8Sow5LDugugjXj4LbWbsHVgdgWkW8EwEZJpYxiLKjwJDvAoMOay7IPqIdxG4U2Zcm+OxKzOXXKH5bKDmqw7tldqjwBCvAkMO6y6IPuIV0blwbXXl75sV/Eaj929fdLhrtJXcCpb0F4j+HRhyDPsH0Ue8W+2fe2qlFaheeXcdZpttYeiLch/dy/gLZvQfAkOOaf8g+oh3gSEtpzUMMonvZhp3jR5CMLjLtKTtWWCIV4Ehx7h/EH3Eu21KVjBnI6hqu+uYiOBNxu46bJisiqk/GlOim8BQwrwLoI94Z3WwYNXO31qD78zsmPth6AmyjV4nLV3z0fcrdBMYSnh3AfQR75yOVm1+pyqafJ/MOu8u2uduQbrnVHHzXu050L8DQwnrLoA+4t1IB+FseWNMGesXrzg0Nf3OvqlL3n+LHyXgdBUYSlh3QfQRLyNwtlppwRj7bciyvotv39VZd11jtbbqo73+dBUYSlh3QfQRr4g2Z65aOuRK/D9ro23uB+JuOSz1NfuS9130HwJDCesuiD7i5VVOVmxZoCTbXYeNAj7l29shU3VRtvoXiP4dGEpYd0H0Ee++x2JprawFrWPaHLe8W+jVYLfQrgnrVh8FhnQVGJYY9g+ij3h3TqhWXBknjH+u2/f9RmzyXXwblPYzsQ7iNxff/kP0bze6xLR/EH3Eu8BQldXzhJYpAw9PYEUHtFJbkmlC+OjzFboKDEuM+wfRR7xchJ7zxN1Hr0nf5eQvaan7x0rV5sCyRB8tvOObwLCEeRdAH/EKaMqrl9UMCpf9MJS8SzSJwZhjcW9q9KqN5pvAsIR3F0Af8c67yy7NvQFa/jY4at1ddCIoWLkPLV340UgH3wSGJay7APqIdy3H3F20aQbsdVdowgZOlPZfFtFFXeTVSlK+CgxLWHdB9BEvL75N7bKb6MFMwNwE2qQBJqLUqqK/+nqFrwJDDesuiD7inRktZETLII2WNtHfl1nZx/cJbWFdmp6N3fFVYKhh3QXRR7zb7N9rskkMc36bZyQNqFLzP3+Zcuos69FQB18FhhrWXRB9xLtZ/26WaiuQk65N9D+TpNWhkI5UPSfqj77H4qvAUGPYP4g+4mWN5rRSd6iVvlHSDbMtR6idKHe1mvXRbDRfBYYa0/5B9BHv+ujiqc3ZvsOyApydwb83opYqqvtxWPxRYMhXgaHGuH8QfcQ7olu3oTLA0twvQ20dHKXBqMsIB7eSHtVouQkMNcy7APqId1NKi2UwDZBUOjAtheq8YPZZaZSyzB/lK3ITGFp4dwH0ES9vGFJm1gRJy9dzrArtmyYd9u0NG3mJPfLu5CYwtLDuAugj3u3YVS+9+gRC82/d3fjWdChMwS6ttZXK+5bjD4GhhXUXRB/xzrpLE72lDJMnApdaoI5WITXVtjiX2h+tJJWrwNDCuguij3g3GW2plZ46ZMsDGD1/a8ISUGuYaSWdru+J/h0YWlh3QfQR77oOrLt3Hh1qQ/2+AkcwHwrZuUgjay6PhjrkKjC0sO6C6CPerZ4RkjZ29/z9/HZHM9TSEXzNVTfOq9Cj1f5yFRhaDPsH0Ue8W0laV06WdTfO35JdTgm8kEHfTUiX3qXmRwsc5SowtJj2D6KPeLd7ptF+F+7u2VO172XYoQ36ttCMrNopTXk0piRXgaHFuH8QfcS7rqNMqYkEKNVdo3V2sGQFWt7lmWQNTo/2g5WbwNDDvAugj3j3hWHSUkbKkK1/aw32j6oim+p/2o7keT2yo8tNYOjh3QXQR7zbpcTDap0O1lSByQuYjgEfz7M0Gq28r9C/A0MP6y6APuLdJ7NJrM+egKoWYOMK7kyb6qndeKq3Rwl4uQoMPay7IPqId4EhrVrL7p87in5EJ2hr7h8izEZuOB8NKZWrwNDDuguij3hFdErWse4aPYsa8Hcpq+lAWII6LXHj/GjxTLkKDD2suyD6iHdttGZm/+c+lu8ajcXAiSeo1lTZk4s+MqPLVWDoYd0F0Ue8s+4yF5mLAJXluybEUAd1yLNzduyO6VFgWK4CQ49h/yD6iJcX3wahUoGV8u46OGeoVRGy8m6vG5PLo5Wk5SYwLCmm/YPoI95F4I3KzCT7KagM7H2Ac15Q+7CUO6npo1vg5SYwLCnG/YPoI97lK96QsyqgCAEPXbC76l2y5dvf2LDZqwtZehEYlhTmXQB9xLumo09Z3L7CrH0DnR1qdodpiaypWEmPSrReBIYlhXcXQB/xzulIPOi7u1KnZuC2G4+6WoKye+lljVca74H+GRiWFNZdAH3Eu5Wkg7F8H8p6Tgv2q/CfG4YMa7WcqI3U66OvV/QmMCwprLsg+oh3z8JVqmWpgCt9F9/W/Jbs7u5DxDiVPKo9MqP1JjAsKay7IPqId0Mdo2f8LhfiZ9ixzAlG+Zsjdatc5kj46JtZvQkMSw7rLog+4uVysDmkSd8Pwe/ObGkVrGSG/H0C7phSa48WOOpNYFhyWHdB9BHvvpmtyZtgAuO++2geDj5z2kR3TiMrFe/vif4ZGJYcw/5B9BHvxpRW3aWYJpS1n4c8l++uo9f9MqRaRincxnsz+g+BYY5p/yD6iJd7DUoapAO+rhnY5R+vwwGnLhsFtaS/4HX8DgxzjPsH0Ue8CwxlqOpi0GQKPNLXf/yzoZQ4ldq/TaVviLabwDCHeRdAH/EO6DJGGv1bc/d9+o27jbZcC2hpPtDGLOtRG203gWEO7y6APuJdF11nZ+QJ03kDnZnBPRsQZm2b7zTWo11KdhMYYlh3AfQR7yr0SqnpFBCnBEypQUUXoGK9Z6sJ5dHXK3YVGGJYd0H0ES8/AkfiSh2ap/0s7ChQi1Ywm6hio2p+33P8ITDEsO6C6CPefTM7U03GHdiqA5f8LfafDdJaux/JdZE8su7sKjDEsO6C6CPefY81ek+0FuSKC9jdwNMkmH3XZ5zUUvsLXcfvwBDDuguij3i37k6NungDtbmJTvbFK6XDcCPJOHapfrSpw64CQ4xh/yD6iHfnhJjLWsa7ceb9MvTcwTIalOZNpaCu9ejim10FhhjT/kH0Ee8Cw5SFTBk8D9w1uhC03Ba0MR1n1jlfLdm1q8AQY9w/iD7i3csQh3pLDkvG7jpG+aZIq4L0gsmNK6ZHfbTfBIYU5l0AfcQ78856W4oOvfe6gR4Vqn6rZzDtvno69/xoa7TfBIYU3l0AfcQroHP3icMIJhUHxi9f8emgk1OrOa02Hq0k9ZvAkMK6C6CPePcsHJQm7W5jV+P+fY+F4E3Gt+Ffd9tBksajGSW/CgwprLsg+oh3RGNfU3kX5tnt6zkEGhaEZaUwLx27KXlP9O/AkMK6C6KPeEe0jOyzyXeVMwH3lcDaWtCLVZ1FENujyWi/CgwprLsg+oh3XxjyRGpf+v1Nk3I1h2osIGyYtQujP4pX/CowpLDugugjXhFd+9KWp0EbbX7HVzK0tgTYsTGZFqmPvgL3q8CQYtg/iD7indUxWLTSrtGZNtGrKthCAfVakTA3fjV451eBIcW0fxB9xMuvwJkbl12jLTfYv1eoNRVQJhZJZWV6tGTXrwJDjnH/IPqIl4vQhxT+TlSskr4IfEGbhSHNVJCJVqU3fTSnm8CQw7wLoI9490FW6STcv9FRMWBVAZ+9g9ogXnP1pm+mlP4N9O/AkMO7C6CPeHkgK+O03gC/mJB78V2hx+45Mu4/d9Zm/U1g+G+gfweGHNZdAH3Eu5EO1yVeE6zWv69XvpGO3TkDLimltmE1vRnp+DfQfwgMOay7IPqIl3OkVpKuBt4G72ehdbDZFuTpc2nff7O9+R7rP0T/Dgw5rLsg+oh31l0deUMrMHaR/mb9EaxqhtJLn3V3Hr2/WWvwH6J/B4Yc1l0QfcTLtdH6Rd0MZaxNNJe+34X8/ZA2JudO5U0E/h+ifweGEtZdEH3Eu4ehpS6cddfoWYCp07eStIOO3Y7MRE31L9To34GhxLB/EH3Eu64DzfKUDIzWgL+Gw/qu1oXrnN57U3zzPdZ/iP7tRktM+wfRR7yLV2Z14dlhLfyOVexm2mQKzCXTa5959DfD0f8h+ndgKDHuH0Qf8bJGp0VcEFLPCTh7g0qpwz8HDHut2tMjovNNYChh3gXQR7y7Ycg6nWqGLt/hZBoVLDcCbpVXFedWHjUd+SYwlPDuAugj3uUrK/tqC0GLl287GIIb/nOZk2nmTE3ejN39G+jfgaGEdRdAH/Guie6lM37dxqx91+X9IqzFCCjnMYrIsPXmKOe/gf5DYFjCuguij3i3HKy7jSUCImsCf3tJW5MCNN3cquWqj8zofBUYlrDugugj3nXRKmMM2Y/BVr7emXa/MS0BNVbcjXVmexSB56vAsIR1F0Qf8e4LQ12JUtsI47c2uqYGnmeDollIGvZJj8aU8lVgWMK6C6KPeEV0E/z+r71CSobA2iq0Igjo1WZCtN15vCf6d2BYYtg/iD7i3bA/L3RbCxrVAbyRBkudYCXhWazo/Ave3R8CwxLT/kH0Ee+GOgY2S7UBG26iTROY5gUFjddsqXYp74n+HRiWGPcPoo9453XYGJUzASr9sx/s26/bdo3u2DtryUiPPsjCm8BQw7wLoI94BbQRj9FSBpn/mHergE0hkJ7SmLu1zvPRJ7N4ExhqeHcB9BHveo5EXhYilP3n3D2HCFSWCbb6bPid8+mPumi8CQw1rLsA+oh3LYdjynVjrLPtTlpnhdqrQJtrZW95Zn2zBf3fQP8hMNSw7oLoI97NdHTjhHPAoCnAGRU8lQattsGV9qtwvi/RfwgMNay7IPqId9ZdJ0k5DUhJvwWOZULrUmA/EgU99U7lzbq7/xD9OzDUsO6C6CPeTUan2taqBYoNAmb6wvAkYIyts5OM8WhMCa8CQw3rLog+4uWtCiP+Piksg/F/45U8vlv3c5kaWl6PzGi8Cgw1hv2D6CNefjNbaOaVIOs/CxxNwWbZbO822ieSlPHeu/tDYKgx7R9EH/FuODrVNGgR9C676+i7UHtOC5b27n1UU3o0SopXgaHGuH8QfcTLUdKNbFoCLqvuGo0ZnEYGnjjWRntX7vqGaLoJDC3MuwD6iHerZ5h6MWtQMO0SLTS/o5wEY2rGtWFv+dGiDroJDC28uwD6iHenKkYrBTvDWr6+QVKF6sVAzVWTrbz80Wg03QSGFtZdAH3Eu1l/m+u7hQWC2j8zmsC0ZhgVZdY6OP2FCv2HwNDCuguij3g3pFQFB+0SXcrmeD8LCep+jH0X3yYuM8H1yOigq8DQwroLoo94V6M30Mu6wJCevu0cDu1bcOBCnVpKpddHc6R0FRhaWHdB9BHv3oW4+pT9LpTmA/i7z9lUd0PdG4lIXW5/gejfgaGFdRdEH/GKaBob6Jo7TCUEFhlQNe8+2j1NHHPl8Wj1DF0Fhh7D/kH0Ee9W+8+8ysIOmPomGtMCI59gWDF3dR3p0VAHXQWGHtP+QfQR7+KVsp+F/3M5ueXvhuH3+QoZ9G8DTZFC1v9Cjf4dGHqM+wfRR7w8+YYirSbo3svGuhK0PBXou/iW1hz86oYh3wSGHuZdAH3Eu4dhFbGRCdTbbjoWJ7DRBXaZLmlywzUfzUbzTWDo4d0F0Ee8/HylDt7QQmljfqcqEKyN/Ti0Xr1yEWyPumi+CQw9rLsA+oh3k9FrP/90ZqjE/TvKKVCLOnQpmbGl0V6Z0XwVGHpYd0H0Ee/mSHOZ2vKCKlmB/SvRwxZI0yXobfTxaDkY3wSGmsK6C6KPeNl0YG1lrt02f89CZv/uzFbouniush+Hr8xovgkMNYV1F0Qf8a5GU9WB0wH7t6jDq4F1y9898NEXSqNXCxz5JjDUFNZdEH3EuzGlNEeSuvvoWda3339C+wJDTtZwTid6NXjHN4Ghphj2D6KPeOfdDS+tUd7d8zfK4WlAo6VQskpOmIervCf6pxutKab9g+gj3g11tJwnqcDa7AJbSWBEE8pk6vthOBf/BaJ/BoaaYtw/iD7iXdeBVnbHTCCZvjuzOMBKmYBcepqtlvlqg6NcBIaawrwLoI94BbRSX73qfhiyTeBWdvvR6toVu49Z+y7f6dFH4HIRGGoO7y6APuLdF4bOzPvtB1LJgdf8toMlhNWktCGI1h55d3IRGO4XagAdQP+veDejNNz72t1G2iV5V+heoBnt31Je7HMjLY+aaLkJDDWHdRdEH/Hue6zE2JsjaNX29Rzli8ArUM1t0lQb/si6k6vAMId1F0Qf8XKONNGavntnLrsyr2FQdSZAc1y58kx/oen4Q2CYw7oLoo94+S4s07pUcPpu23MlqJgyeLE+XFvDut4T/TswzGHdBdFHvLTuki/PA6bhBFYnMJMFebLSorzo1fdYchUY5hj2D6KPeLnXYGgZZiCmDpzbAluVYaVik5xWGo+W7MpVYJhj2j+IPuLdN7O4mNwnjIWb6CoIlkyBplgeiTfxf+Fl+DswzDHuH0Qf8W6oI61BgwRGax14GEHDibDWMh3Jy3y1ZLfcBIYY5l0AfcQ7oFvHmtO36w4XfPcMwbFUkCmptLwm+qM2utwEhhjeXQB9xLvAcJFnXxVmFv+OJyeo6zv5tpSspTpIHy2NLjeBIYZ1F0Af8W7Wn3uVJgW85AlceICPuanOc2U36/jqtH25CgwxrLsg+oi3Q0pjzmyQZ/rilX8CQ1EYyXqahVHq+xL9h8AQw7oLoo94V6NLU862YCyum+j61ehisGbL7mv25o/ilXIVGGJYd0H0Ee/ildHK6tzBypLvccjQqDhIGbwEC61Xp8DLVWCIYd0F0Ue8IrpVX0v3mzAVReBpGdwYgShZGUmoy6NbFeUqMMQY9g+ij3gXGE7vpQ2EnnH30eQC1avDysxW+xiN/kIf/duNppj2D6KPePeFobLLagSLZv2W7BK42oBSaZTUKHlv74n+HRhSjPsH0Ue8GyXFMkvN37U3zPvHQjBZBNITE/ocCR/VaL0JDCnMuwD6iHfLlGpNA1m/K0LftP+aULsyZLPRZ6rF06OFd3oTGFJ4dwH0Ee/WoLdkI3GCIXO/C1MdG2gusP/UXVDzBv5Rz6E3gSGFdRdAH/HuWbg6Du8CXAZ/RzkZavUF2MZKklKbrxbP6FVgSGHdBdFHvBtS8oqJsQCtqsBfdFhzdpDB6JlaQX00pKRXgSGFdRdEH/Gui25kNEqGlPI3608D7FsgPShbxl2/qz6ajNarwJDDuguij3gXgUvFPkuHnrQC16nQOjG0IVSwqQ56tJJUrwJDDusuiD7inXXno87xDd6lf0ajK+6HYWugilp1TG/5/cPwD4Ehx7B/EH3Eu5dhpeJVGXzwt5IUvwg8NfAtTmvUWnn09YpeBYYc0/5B9BHvRkkLF1yWYVGq3/dYG+a8mxBNDVNZIxX6CzX6d2DIMe4fRB/xrkZzYaI1vusUBty9gWFbsNLYOlHr9uhlaDeBIYd5F0Af8c68K0N0JoNavs3+SRVsVIeqvv/tW1H1RyXabgJDDu8ugD7i5b47mb3h3G1zK7tCU4VWOUHLvXOarazyaJDUbgJDCesugD7inRm9xnJsEzB9Rzm/uY62yoCiVKT4/rkezfrbVWAoYd0F0Ue8Itp7luoksH8mYNVvXGlNaGP/SiWJlEdTd3YVGEpYd0H0Ee/uzA6uQ2xBXobfUMfup8kGaJ82d+PhOh9F4HYVGEpYd0H0Ee+6DpzmawistQs1MzoYFgQy0lZ1cH61ZNeuAkMJ6y6IPuKd05FX+2oxpJL3w9CtQl3fpSy3ycvJEd8/DP8QGEoM+wfRR7yLwHMZ8n2KNbHuGr10t9DrW7crVKW2nAv+hZfhbzdaYto/iD7i5ZhSZinZAFf+jq6M7yonTzBL01f9MpZHY0p2FRhKjPsH0Ue866NpdhbNoFzSdzn5ny8METDnWQitUHnUR/tNYFjCvAugj3h7fQVHHwuk7urMI2UwSgPymj1751rp0ReGfhMYlvDuAugjXm5wnEsdFdI0Arb+bVVKE0afrWtJK8v7Cv07MCxh3QXQR7zbsZtLLv0bIU1fAu6OUHMtsCrrRC85y/sK/YfAsIR1F0Qf8S4wLGlT3AegYAemZGDVBxgrDyTcnD8aUvKrwLCEdRdEH/GOaO40TSt8Z5I30YWgFVOQ3nLxVFZ7tdbArwLDEtZdEH3Eu2tCK9VkljfHiYHzUqgyDIr0NOtYg1+tUvKrwLCEdRdEH/Fu3R26kGeBXZL3w1AzQdWeoVu1MQUbvVqE7leBYYlh/yD6iHez0U3rtwYMBn7PQ9MMlrN9o9K+hFuj8ReI/oMbHdP+QfQR7wbvSplTnaFueHfXMRpUxN1Wy0yy8neV81Fg6FeBoca4fxB9xLtF6EazOgqgUAeevokeVaGXrF1nW/Tozqykm8BQw7wLoI94d6vCFcfyAmN3Fxvoabuh1gE6aVmTJQPflOh/A/07MNTw7gLoI96NdJRE3MfXO3+nKtJXoXtCyFV19tV9zvcV+ndgqGHdBdBHvEvArWuh6uD/LHCsVqBJJ1i91qaMODM+B/oPgaGGdRdEH/Gu50jqtWcD7dR2z1EWWCcCb2mImlt/dJXzP0T/Dgw1rLsg+oh3e9CndtTRgVJLwN4GNOYEs3sZJjQ5v1k88x+ifweGGtZdEH3EyxptVnPuUDLZbqPz+iajC9TERRKaLn1zlfM/RP8ODC2suyD6iHcR+OCsmRjIF37fFRIY8gAltt2IlG6Pjq/8h+jfgaHFsH8QfcQ7opNrF2UQIwceuLsO2810zjxR3BKuN8cq/kP0bzfaYto/iD7iFdG9Fl9NJ9S2Ww/GUb6BpQITsZJZovE3iP4dGFqM+wfRR7yr0WilpdQgl8LANSfYjTUCJmsmU0r1R11HvgkMLcy7APqIdwl4Ts1LRyijCLD6bqO/W/fDGpXivXrl50D/DgwtvLsA+oh3n8x2xo3uBF697nehGFTDBZpw5snktafnQP8ODC2suwD6iJffY+makgaIrAZMhLudtgar79fi6nl0fBQY5qvA0MO6C6KPePfNbGrK4g1SXgl49AFWuMKc4rmOPGy8L9F/CAw9rLsg+oh3gWGuqa5mMJp98cp0qJ/bseZstCnvld98Yfgfon8Hhh7WXRB9xDvrLi3/ZxtpEyvALS+obHkDjtaxG3F5NEiarwJDD+suiD7i3X0sM2s1FeiUcL8ODaEtI+iVVKbMmv6CdfeHwNBj2D+IPuKld4cDeSxYuXzbwaR+uxt369HQtc1vJ+mjeCVfBYYe0/5B9BHvvjD8jq9InjBxw8yJC3gtDJaN+vcx1ny0qeM/RP8ODD3G/YPoI94N3tEUo909d/NvbTTr7joGAuU8Nut9eX5zrELwIjC0FOZdAH3Eu7UG4pW1daCGG+iRM/hsCmt47sPXbOXRB1l4ERhaCu8ugD7iXb6SVAh5Az3mBMa8G2hZHZY2QWOubo/ehXgRGFoK6y6APuLlZDR9B04QMqa8gTaG2mcDL53bYCvY35y2/zfQvwNDS2HdBdFHvDwz261WJeD5xSsVvyY6D0jaZkcv9Vm8gjeBoaWw7oLoI14RvXjtrqMlwPVdE+KRwLBXyDSWDh1pvxTfE/0zMLQU1l0QfcS7oY7yXUiuCYhbA2679WhdGuT9N8SKWKtvNvv/h+ifgaGlsO6C6CPe1eg1ue1HIJi13XUUz1AXFsieZ6mYS5U3Nwz/Q/TPwNBSDPsH0Ue8m43m0qvRgqlZvrXR3ygpZ+jD0Ypz1/ne6vgdGFqKaf8g+oh3a6MHrbmw7qdg/sy7+V18U4ea0N1XpTYeReB4ExhainH/IPqIV0QPNtLlAiWhfovQF/jQBZ3HSGvkvH+8IZpuAsMc5l0AfcS7Ej2nj5UMiL6HYZkORq1CtVldizVJj0o03QSGOby7APqId6PRebrl1SEjM/AqFSzPBaNk8SxSlz1yo+kmMMxh3QXQR7ybusvDdLLsCq275Wglgy8rsBuQWSxVHPnRSAddBYY5rLsg+oh332P1slZbH8JlAYvsJroK7iY6c01TOb1ag05XgWEO6y6IPuLdHnRaJHm3GrTYgHNvYLtSQ8/Mw5oVfrXAka4CwxzWXRB9xLsxpYo2UxuQdQ1gkwFtqEBXIi/cE76a9aerwDCHdRdEH/EuMBTX8cFcmL6D4FXBKjvMNTV3W5Px0dpougoMMYb9g+gj3h2raN21+AShnoHLhrnmYpByL32NmYf8hZfhbzcaY9o/iD7indfRWqGc9r+GoQysXaA6OYxVdy8iGVv/C0T/Dgwxxv2D6CNe3pmdPGsj6PSdX2nNwNNUEF9jpVqrr0d9NN8EhhjmXQB9xLumo2PvVAWWfvlK3Szvx2HbPYjW7sQ1v5pS4pvAEMO7C6CPeJeA+7DWfJfkXjuwlwGOjaGKpTRn1VQfJeB8ExhiWHcB9BHvWo68qtBCGAnXBnribjl2T200TY2p8Hpz2v7fQP8hMMSw7oLoI94tB5NZe84DJH+T0Zwq1L4KDE46V5LG/dGsP18FhhTWXRB9xLsuWibSdwR89xxfvKITbKQMJRcpYrpM3z8L/xAYUlh3QfQR7+buJrlq+e4l0yZaLYEPRChUE6WZVOwvdB2/A0MK6y6IPuLdw1BRU8oGfXUEpiZQrTp0slLGxFzXozElvgoMKYb9g+gj3q0kbckyZ4ZG3HbXMRK0tau1rEoTZS3n91bHHwJDimn/IPqIl99jTVq5Dhgr0e46loOnKjBsDK8irfJfqNG/A0OKcf8g+oiX7l3RUjXDqDUBt2HQ8v/efWOZheur3TNyExhSmHcB9BHvrI7E5GvspkO/71eWNLC0KzahdBm5cU+P5u7kJjDk8O4C6CPejUbnYuObSsq2+AsME7j5FxjWihmTdnrURctNYMhh3QXQR7x7FlIv3AhB2L4rszjASRuQ9uIF134tPopX5Cow5LDugugj3n2PtSuzNpqQd/exm+j1zZFiBbbmyeekon+B6N+BIYd1F0Qf8W4yOvXGqAQpfd9jsSkY4gQXEuI+dxfi74n+HRhyWHdB9BHvvscqeeYyBZANd9cxCriTgNfhMzfr2v4C0b8DQw7rLog+4t01oSKsuhtn+e7aczcDS0i79RhWcyt9pkdmtFwFhhzD/kH0Ee9WkhKv3FChZE3A3+23xothMsmw3JPNR2NKchUYckz7B9FHvBslnSwodQHmNHeNTgm8dwRaszccudb2aExJrgJDjnH/IPqIdy/Dwj3LdGiTC/CwArXODpRxWVIt6VW+Um4CQwnzLoA+4t16MJ8LExl04rqbDstgstou1upFK1V9dTi53ASGEt5dAH3Euy46NUFPAlb0czrWACN3yKU3Hui7j350fKXcBIYS1l0AfcQ7oA276fcO7CV/32Mx2Lf4jkqX1Di3PB810eUqMJSw7oLoI14OKRFJkQF9yCa6VQSbpYC06tlaHbuRfk/078BQwroLoo94N9Qh2LRjhoRL97NQDVy7wmhaxd15vVobXa4CQwnrLog+4hXRvvLSlXz3GlKAE839W9nPxGHStZXm5dHmmXIVGEpYd0H0Ee++MOQqJm0BInbgogKNeoO1xhIfmkn/AtG/A0OJYf8g+oh3X4EnTHmuAW4lAdsXGBZvkAdW9kH7hZjeE/3bjS4x7R9EH/GyRhdPtiYM9Qk82b9pf4E6G4vVUtD+Qh/9OzAsMe4fRB/x7gtDo8zZNscdeddo7tDYCLrM1aajGj4ajtabwLCEeRdAH/GuRMtyo2WgQ78du/tHTTNDL6S6mxG28ahE601gWMK7C6CPeLl5xu07YwjVvk9mxQy89A30HNTWRrv1R+9CvQkMS1h3AfQR78xo1NxFF8jqvpvoOcAqOkzqOdvKi9ejkQ69CgxLWHdB9BEv4xVWK8OAib6VpNyg5UYg1NT6XJzX+yb6D4FhCesuiD7i3djdKoxWO8xed40uxaGSF9BlM/Xdg2h+33T8ITDUsO6C6CPetdHLyVJX0GQMnH1CW8sBlzHlgurt0VVOvQoMNay7IPqId18YNkzSBsMqbe3WQxO0VAYM4eKKbYrje6J/B4Yaw/5B9BHvvsdizZnabjM6ftvBcgWj3YTkXAt+NvXyR4N3ehUYakz7B9FHvIvAeYxSmIGI+u46UobqtUEa6zsRXrnmv9B1/A4MNcb9g+gjXu4Hq3MOzCBd9suQ1oLW+4Cuu3InSrpeuXd2ExhqmHcB9BHvHoaj+3BTwPotBcsyoa71fRNeOu0C3WZ+9EGW3QSGGt5dAH3EO+8u5SQ5r+8K567Qkga0gfu3NdIsImulR0uj7SYwtLDuAugjXgFd87fLXwcMz7Yr9CrgbXzPQp39Swxlvgf6D4GhhXUXRB/xron2WnZxFsCmtEu0dnCeHXrCVXbp7uSPVinZVWBoYd0F0Ue8+wq84pw0FmgtC3gQQ+OkYD03S0aL21+o0b8DQwvrLog+4t1ktJq0UhT6+Nro/A11kCPI7Eoi7n08WklqV4GhhXUXRB/xLjB07D3xRnilDtyzf05HB1JKtbLWOR8FhnYVGFoM+wfRR7yzOkqxrGlsjmcBLlyh8pjQhBcOtF6d3hP92422mPYPoo94twh9diH0CsrfNqUxdgstPUOZK81Eef/NR6OkdhUYWoz7B9FHvFxJmmfJ1nZlXgS7LhO09Jl5s22iRxqWHhHtN4Ghh3kXQB/xzo4e0vpChtHYdtPh34WsjrASp5Wk2+RHXxj6TWDo4d0F0Ee8rNC7xRhVN8HyLfan3U+zLMizfssbORd/5N35TWDoYd0F0Ee8O8rZxy6DLYNp28/Cb59SrUkBF/deyJH80YySXwWGHtZdEH3EuznSJrX1OmD/Ked3lTNDTQOhjDXn9/2KyaPJaL8KDD2suyD6iHdLdsuQuVtp6PStu9M8wbgRmC+t/dvUgY/iFb8KDD2suyD6iHddR86Sc9H9GqT6fTPbwebYXYe21nRK3X/1nujfgaGHdRdEH/Gu6yBLa1EGJFFgpwVNVgXa+kCcu/V4NKbkV4Ghx7B/EH3EO++urlKKFkjEDLya7RrdEyjOWtTnkFfD/n4VGHpM+wfRR7zrOoZOlZag4dhdB69vlLQXoNEwTbOP6vdE/wwMPcW4fxB9xDs7ejLm3XpA85qAv4sVlhpCz6hjqk7SN0MdJV0Ehp7CvAugj3hnddTdVfjKUHFN4FoMPC+C0iZRE1Ktbx6G/wb6Z2DoKby7APqIdxW6TR6sCCXJBtrUdxe9f8wpfTWmRPpmq8G/gf4ZGHoK6y6APuJdhf7OfYsjZB0CXIShUdsPREolr0KSHsUr/wb6d2DoKay7IPqId0aHzawrCSSf//QcHWouAkvX6EvEBr2Z9f8P0T8DQ09h3QXRR7wiumDp355daP8s9u9112iZA/YvM7nu+t3fWHf/IfpnYOgprLsg+oh3X694SiP5NwptBsw2wGUtGJKUClKWR+vu/kP0z8DQc1h3QfQR7x6GMicaMmS2r49239U6OYyau8pyz49uVfyH6J+BoecY9g+ij3j5FbhnxEwwMX9fgesC028BDQuW3HrG+mbY/z9E/3ajc0z7B9FHvPQ6mGa3AkLyLUJvCerXdXT13WDbxJXeXOX8D9G/A8Mc4/5B9BEvx5RQc9mPQueO334w3jXaeXcdpY39RuTxaD9YyTeBYQ7zLoA+4p3VIcTN84TdNXdgNIc6vMLsNEu35aO/B/p3YJjDuwugj3jXRU/lhElg9EbfybcJhoSwxvcFuOqsZM+B/h0Y5rDuAugj3rUcyZqr7Caa626iGR3Ma4HSzDfOPld7D/QfAkMM6y6IPuJdic67w6hlwvzaDR6K0IobWJ3Je3KlVt8T/TswxLDugugj3q0kRbJVU4ae5/hqdIJaqMDCjoOtY12P4pV8FRhiWHdB9BHv3oWLvY8N8ya7AFfaXQd7g1WHUs/WsP8Fon8HhhjWXRB9xLvjK9LTWrmBelHgsjbR1CfkklbpnmdPj8aU8lVgiDHsH0Qf8e6GoY1donVAbzyBqQ5oiBnyLKuhK9L6C330bzcaY9o/iD7iFdFeMaU5ClDtAtxIwLMN0MxWXfsG/VEEnq8CQ4xx/yD6iHffzJZSm2KBjMX3y7BNaN8hluWa8uLSy3yz16DgTWBIYd4F0Ee8uyeUKXWyDmt8gSGVAlZmB9Eqolys2HugfweGFN5dAH3Ey7G7mmtGhVkXAk/dFfq7+ya4fBUeqaZHXTTeBIYU1l0AfcS7vf6ttVWtgvXFu4mWBs2bQpt1psx5zfRoMhqvAkMK6y6IPuLd1ytKbE0UVm8LOE0FywkhLZFZy+gobxY4/ofo34EhhXUXRB/xiuhhufp+/sHMtpsObAi1b6zzSl0yVl3zfdPxh8CQwroLoo94N6bkCZESQdXpwAURjGvaf+m1CmZM+heI/h0YUlh3QfQR74Y6rHBC3v8a/Bu8K/th6EM66CIr8xu2x0cROF4FhhTD/kH0Ee+I9jbZq8AwMmDjDvt1aLut5mnugz2/WeD4H6L/4EbHtH8QfcS7MaXddJShFXYbXYD7JPApE4rn1pr0gem9G/2HwJBi3D+IPuIV0SYjre8MuGIlYPqu22dyKGuNLnWk+egWeKGbwJDDvAugj3hnR4tww2wwydq38G5B7SggnbkjztVfrQejm8CQw7sLoI94OXbXXLo4bLAzsCcEo1Ug1bm76UKkr7Ya0E1gyGHdBdBHvFvTwa1kLQ7d0gD+zr75YoRBRiw2XeXRFnS6Cgw5rLsg+oh3RC+ZlUsHzt/W6NIWeFkNFplUGTT6qzUddBUYclh3QfQR79bdpVlmahWmlgWsQ6GpFzBcwkZ9N9N/gejfgSGHdRdEH/FubbQk60l284yFgacoWEsVCo4quWjSV0t26Sow5LDugugj3pnRbeUshIDL7Vs981l3NmF6S21Wx/kqXqGrwFBi2D+IPuId0bOTrcEwxzcbjbv1cLEMXs1Kt94nvbc6/hAYSkz7B9FHvIvAu4/m+2Xoy+t+Hvb92ySFannsnsM6rkfblOgqMJQY9w+ij3g3Sjo9mez3YG55bKK/Rehl99HDrDWaVYo/cu/4JjCUMO8C6CNeLuqQWmQ/DPHDmHm3H81nAayjLasJ65LnQP8ODCW8uwD6iHej0eZ9YU8wctvvQp27gf6fK/e5mGHypI96Dr4JDCWsuwD6iHdmNPXeab8I8xz07fVHMB8D0sq0Mu/ynR89C/kqMJSw7oLoI97NdCB1apxh/6OZwG0sqN8BFlZHmqMppkfWHV8FhiWsuyD6iHddNC1qvQwY+NXohQ7u2GEmbSmR5F7fPwv/EBiWsO6C6CPeWXfZu2HbNTpLBp5I4DgRNulDMHdZ89EpcL4KDEtYd0H0ES9Ho/c7sNQOtPsM4F4KeJ67Wsus2Xw31/XRrD9fBYYlhv2D6CPerbv7vGjPCar5rtH1+wq8ooELK5ZVvjO074n+7UaXmPYPoo94t5LUah/1s5/9G1NCd7CsDL165m7FVno0psRXgWGJcf8g+oiXX4GjbaAVck+b6DEyVOSv9RC12WryVwvv5CYwLGHeBdBHvEvAl+Qi2TbGae3mOTdolPfrULT3PHIu+sjqkJvAUMO7C6CPeJevNNNEOKDW1oG1CzQpE1CwYO2liz96F8pNYKhh3QXQR7wzo5eM1XMHS/J9lGX+HVCuYJZwLZyG8qiJlqvAUMO6C6KPePf1Sp84xTMg0e45zPrun9FBaaRRRq3UHpnRchUYalh3QfQRLwPDjIuG7aK88ib6i1fqfiV2xzm86Mr6aN2dXAWGGtZdEH3Eu6/AtU3vo8DoKwH3VHdDLQa5FC6cG4vk90T/Dgw1rLsg+oh3i9DdW5c0ofo3P2prgYlswNPS1ibpxEf3seQqMNQY9g+ij3jXR7POaSXD3G9B4JkdauIEaxSl7tykPBollavAUGPaP4g+4t0oaW1jtILgK8t3rKJA6xm/dR0z7f9KqY8icLkKDDXG/YPoI9710YPWtEwgbUxgnA7WbEKrpqN/L8XxqEaXm8DQwrwLoI94+clsamz12wz2XchKnxOtRUHYHXNNi+zRStJyExhaeHcB9BEvRzo6ekKDyWN8V2bHt2O37TItQn2OvOqjfKXcBIYW1l0AfcS7Z2FDwVwGGJt9QLdvuAPB+u6hq9uU9Wivf7kKDC2suyD6iHczHbMgzp5Bpy/gxV/PMRCw7hqNc/8nP1rgWK4CQwvrLog+4t1agz7EiQUaV/2+MCzQcjZYZb8LMXer7dEcabkKDC2suyD6iHez/iljSjMBYv1qdB+b6JFh5Fk9a++l/4Ua/TswtLDugugj3pnRVKp2Iqhi+2G434JgdeIXHQ4duVjFR2Z0uQoMLYb9g+gj3kXgs3H/eg0Rm5vjb7X/LL6b6cZUv1l/ezQbXa4CQ49p/yD6iHfxSp5TjARI867M0zbMqPk7leWlrIl1/gWifweGHuP+QfQR7/IVo8pkBXj0b5vB10dLIpDUO81Zp/GjbUp6Exh6mHcB9BHvzLulyzlPWCXrLsxewcZgcC21d8ko85EdrTeBoYd3F0Af8W5PRzXl79qbNk+7TOMC268xIMasXFLV8WjYX28CQw/rLoA+4mUC/s2Opg4j2W45eP/WPqpZvWjKUqW8B/oPgaGHdRdEH/GO6O8iRSsCs+fNcWsITnUBVm1WvywxPdpqoFeBoYd1F0Qf8e6a0MqaKynkb2M0TyHwXDpgU3W25qs+ilf0IjDEf/7ZB9FB9P+7b6MdNZtmWL19t1cKQUNUUCqcBw/q/GgyWi8Cw010WHdB9BHvvgKvs+3/aydQ/ZwOKWX30WsXahvcCuNMr5bs6kVguImOYf8g+oh3gWFrOZeZYX4ws7JARSWQNVZ1dkqv1t3pRWC4iY5p/yD6iJebOmZmE99EN99EI4Pj2C/DKTqxl7ryo70GehEYbqJj3D+IPuLdy5DmWtgm2PoG70rPsPsQglRLTaONOfzRmJL934HhBjrMuwD6iHez0WlOYdbdN88EbL1BzYLQHL9gfCr5o4eh/d+B4QY6vLsA+oh3o9FDEsmoMPlb7D/nrtXZCmD3JqIrWX+Ur9j/HRhiymHdBdBHvLPusq86Ou9GY1Vg9wXevIG2yc1HbUMerVKyi8BwEx3WXRB9xLvAcLfKXTFB6rafhawN2igEQ5V9zZFqf99E/wwMN9Fh3QXRR7xrOvpuopPvfw1FvxuGc8HunQkKSfOJzjweXQK3q8Awh3UXRB/xrkanmbJ6gd6nAaMMaHVm6K3UobJrJD2KwO0qMMxh3QXRR7wi2qRRbyow1jd4J+nro8VgdCxpUXN6dTnZrgLDHMP+QfQR77y7kpVkN86iuIlG7NAyEyyX3W9kS/jq+opdBYY5pv2D6CPe3ZnNvFYhhy5lvwxxKbhWBeSZS3UsNB6NktpVYJhj3D+IPuLdfrCh1rQTtNa+YxXfkt0hCdRX6Si9jvFoTMlvAkMM8y6APuLdJ7NtpK7fKXBUBC6UwZkrVPFedEhXelSi/SYwxPDuAugjXu7Y7XnOJZDa+ob9p2yWa9ld9OpJRl2JH3l3fhMYYlh3AfQRL78Bz8Izle9Y8m45dPbvyuwEqeoqVobie6D/EBhiWHdB9BGviG4uhQgTzEoMLGO300oFhDrpN0va5JEZ7VeBIYZ1F0Qf8fLrlV2Ep9SNMNOu0a2BLzUQzJvxqSW/uo/lV4EhhnUXRB/xLl7haRUFAfW7vcItQ+si4MmwqCLK+gtE/w4MMay7IPqId4N3zTzRP6OjuQB7/QLDMSANKdXWVK6P4hW/Cgwxhv2D6CPedR3qXNkTjPlt6hgyd41uBFbY+uy1F3oUgftVYIgx7R9EH/HuZdioSMX/Ge8H3v+AwIYlkJERaWza26PPV/wqMKQY9w+ij3h5UGh2tKnQx9o1+vs0y6jth2IaalO8kr5x7zTdBIYU5l0AfcS72Wii3USrQ5L07YpOHap9p8BVjKVXEXkTGP4b6N+BIYV3F0Af8W40mhDH6gKzlN1z1LHfhZgGfBcMa67aeL7pov8N9O/AkMK6C6CPeL0crJVqsKSm78psg0qFAHNjaf6td3zzyey/gf5DYEhh3QXRR7yMwCvTLsNQWseviS5QXRH6/FaGZWve3pjR/yH6d2BIYd0F0Ue8u49lyHmYfivBOrBJA68LQZa31vtKiG8W+/+H6N+BIYV1F0Qf8W7WXxahI0Ky9H0FPjJYngUKGs7dRiPpX6jRvwNDDusuiD7iXbzCbOwNAfsau0a7gPW6ia5GbTTO/dHa6P8Q/Tsw5Bj2D6KPeLfurpaRihWY3XcfLbNCkyUgxXvnPlta9p7o3240x7R/EH3Euz66tp5764CDBbiPATb92+dYuKFrmX8hXvlDYMgx7h9EH/Fu8K7yaosmjF6+M0KyoKktqCXh9DFae7SpQ/NNYMhh3gXQR7yzo1P11o1gzm8P+qgDKn1XK74lu8ZpcHuzHuzfQP8ODDm8uwD6iHdOR5u034G7i17YgUtJYKUnGGVZbsO+2bvnQP8ODDmsuwD6iHeXKkbvdTUDTf6t6Wh1A/1dfCuMw5unkd5MRv8b6D8EhhLWXRB9xCuiJ4mTT4VsXYG/DWGexwScfU5eSfKrIaV8FRhKWHdB9BHvInCknlbdTcfsu3eW2qFJrsA1K+rKtfb3TccfAkMJ6y6IPuLlInQbNGcG7d/tFfIEVZbB+C6++fLG7dGYUr4KDCWsuyD6iHddhy9Jjb9dMy67MheGOlqGkUpak4dX/Qs1+ndgKDHsH0Qf8bJGF+pkCdLQ3XV4L9DWfh4uyTk1aSjj0Wx0vgoMJab9g+gj3kXgXlpZtiDR4m+1fwYjNUimU+w7+tb/gtfxOzCUGPcPoo9413VY6nNsmOv6xv0xO7hvwHuua+U5h9GjCBxvAsMS5l0AfcS7Pei8dCbcGGfnbzZawMU6sPREW6rV3xxO/jfQvwPDEt5dAH3EuwqNLDh8gqhuoD0v8FEq+PJhvc/uj45y/hvo34FhCesugD7iXRO9sLeRJ1D3z7r7Ttvb9yzMWXWt7j0/+noFrwLDEtZdEH3EuznSmac1dhj+rbvr3wb0WhRYS060S3R5tAb9P0T/DgxLWHdB9BEvvzDsq9IqMEfJ+1nIEypRA7Rcs9alg/N7on8HhiWsuyD6iJdEN27f7W9ptCvzrAUqDwexXaA51Yr8yLr7/+ydTY4kqK6FV2QJsDH2cvjd/xIeZF+kykHk84QYuUsdyjw1yqpPlDnH2MkUGLJbd070FW2dpF1qjqOCTCmnqSNBHXLaO2JHiYU0P2qNTqbAkL3Z34m+onH2TA5Yz7Pvrrw51nQ2JzOEEhG5cw35vRn9R2DI3u3vRF/RRHSeIynPATX1ecw7BE1aoaU59u+FGMp78+6PwJC93d+JvqLthWGIC7kViGN0oKAELfQAq5Q6Qz77sx5VHWgJDIubdw70FW0jSVNcVCXCKGckadMBLRY9VMuuo6m1V0UHWgLD4t6dA31F2xh0wfOKcFcaemqOERVq47UP7DBGOW1385EbjZbAsLh150Bf0VZyzBDWCAKztrxLDqqgs3cIvUmPOEZ+tMPwX6D/CAyLW3dO9BVtZvSoFHEtyHwegbfcYBcaFaSlGPPoHPOjUUpoCgyLW3dO9BWNndGKOU+FRPsySIQCdehp6uDJMlop41FgiKbAsLh150Rf0UY0SYnlbJdtcZfRpWeQkRqwYm/pVNGU3hP9OTAsbt050Ve0BYY115llABNGoKkFlKoC50E8eNb+aLn9L6I/B4bizf5O9BVtZ3QMnXBXHVlxnnVCEUTa/lvhIrsOGZPro2Z/NAWG4t3+TvQVbWOjc+5dK0OT2oAUC0ilCcxzphH3/VC+cEZ/DgzF2/2d6CvazmgJKa2zOVln3lVHqNAqVqg4cg1pLe3rDdFkCQzFzTsH+orGfUKrZ4z7YrhiPC8MJ9TIAoFZ1ypl4asjmiyBobh350Bf0bbDUHZhUfbhjJp5A427+sjaINQSQiXR+KqRlCyBobh150Bf0QT0KEuRosCKJwEXEhCdBJk4pjiS5lfXQjIFhuLWnRN9RVtgyK3RrLtqXj/Dz2cBxVRg5a5zcW4lPhp3R6bAUN26c6KvaJzT0RT3+Qw9yD6jN9KgIzCoUF9LRsrzUWBIpsBQ3bpzoq9os+72j8cjnAFK1IH6jKAxLugb6EylnDG374n+HBiqW3dO9BVto/0rc0irQg4xAMU0ofYe4KxMxsk1zPTo9QqZAkP1Zn8n+orGrZxcteQIu5Y+VsfGWmPtEEaVOVecqo+G7JIpMFTv9neir2gz7/qImTbRecy6b4ajnLkGAep5AhB5lFy+UEd/DgzV2/2d6Cva3sxKiRi1QOGfrZyEUBMilMFCkiZ2eeTeZUtgqG7eOdBXtI01ECpdWQHDOL3RnPYRPRsELHOEyQPTowQ8GwLDGNy7c6CvaKs5Yh61zQWLaNccJzWUfWRD7FNDHRPDqxeG2RAYxuDWnQN9RVtLB57husxQz7oKamHtkoMH1JhLb1EF26NrYbYEhjG4dedEX9Fm3a3S0uQMcZLsI3oK1LLaaVJKTXj/8PXRC8NsCQxjcOvOib6itehoXYghhDyA9skMWlKFSJiT5nJSlvdEfwwMY3Drzom+om3yTBw5h5yBa6v/i1ekTpicsI+cKo9HI0mzJTCMwa07J/qKtheGTUbVvqCU0xpNJYDSKJBj0jVrE3y1fCVbAsMYvNnfib6irY6OpEVS3iX0WEAnDJfUynlmyExhrBjfWx2fA8MYvNvfib6izY1uuZcRO2iu+4xmXFArKvQxN96BmrYvVB0fA8MYvN3fib6i7YVhwQ3wmWsQRgKqZyRpCgSpzZJClzleNd6xITCM0c07B/qKNjtaK2YsFVZJ6WzIOkCvXX7EOeMcWmt99CCLLYFhdO/Ogb6i8UFWD5kzwYjIJwFHqFMDjBpXr22MpO+B/hwYRrfuHOgrGq270lpJE8bKASjsG2GTyBBiKnFtykN6tNqeTYFhdOvOib6ibWp0DRUpIIQZClBvAkq9Qy2clsSidTwyOtgUGEa37pzoK9rGRkvqc9ca0GPZVXSLETR3hYlNWqORan9kRrMpMIxu3TnRV7QZHVlSLDwglH0lpF09Hx/6NCzlFErPZb56vcKmwDC6dedEX9HW1FFalCJr3wlrP0QnENxE46gz9qhnteF7oj8HhtGb/Z3oK9rq6In1nITAbZcedFawaFWGvEuRlluY9dWkDjYFhsm7/Z3oK9qqjrk0EiLklStQxtMmzQnCyEt3WZ0w8HuiPweGydv9negrmoiefYw01y6h55pAiTs02XfEkWcss1bq/ZEdXSyBYXLzzoG+oq2nY+GgkhRKwV1LjxKhzdkBeVKO0mMfj3qjiyUwTO7dOdBXtAWGEfOgfUKHuE4CPjPUkCNICVxSWaOnR1V0sQSGya07B/qKthO6StrcFhgz0OkjbdCYCAYu1joWojzqUSqmwDC5dedEX9HW699pUkoRhs59RHcOoIMVYtBeqgoWfXQtLKbAMLl150Rf0TZkN6/a99UPVj5EJ84gKzLQkrEapV2SPOqMLqbAEN26c6KvaCN6dZ2YJug6ZfRMY5fRddfS+3TsG2vWb5zRnwNDdOvOib6iLV5pg3JdZ050XUAhF5DTWFrKxKG1zImPIvBiCgzRm/2d6CvaBqEPDqsLQeX2U3UMaK3vr6Tq6q1Lr++9uz8CQ/Rufyf6irYBjjTCpJyg5Un7jI4IiiPtM7qs0qXEqu090Z8DQ/R2fyf6isZ2/zh7RoUYez/b7RPUuiq0nlPfNUjQ+WiCo1gCQ3TzzoG+ou1iiItSUtxFB+4jWlsGiYKn5X8kwUJpPrI6xBIYont3DvQVbc3+NSmP3ADx7E1eHEFrHqCz176pXrU/CgzFEhiSW3cO9BVtCXhPdY1O0GmzTLt0hponAzGt0eLqlB+9xxJTYEhu3TnRV7T1+jfpqGkB9iL7iCaCijighBoGpjKb0HuiPweG5NadE31F23CwkBI3LtBx7TN69ZOsLIHVeiHGlEt+tHtFTIEhuXXnRF/R1hldJtc+IqTST3v0vhxqWAlyrCmlFVKj90bHH4EhuXXnRF/R1niHPay2CqQUd9VB+4xulCLwijKwnwj8UeOdmAJD8mZ/J/qKJqIrJ5VZCqjsSyHNXkHq/giTmq6x8qqPZs+IKTAk7/Z3oq9om3cnbZQSBGJYZ5/QwLMGfEJbpKI8y1iPJnWIKTAkb/d3oq9o3Mqpq7QWoeWwb4Y5TJAWaBO9cmmZ9wH+6IxWS2CY3bxzoK9o6+mIQwqvDj3OtoFOa5fRY8Dqo0fe9TXlR313agkMs3t3DvQVbS0dk7C2XqClNE5rdIZak0IYQbRzmP3VvVAtgWF2686BvqItAU9Ra0wRUqu4i+i46+eZ466kJyau2Ourzmg1BYbZrTsn+orGMR01YEE5NUcHEt1FdCj7bqhdpeZYWnnUpKSmwDC7dedEX9HW1BFqkMkRypnuT8QLdG6iI3LpQ/Ls+dF7LDUFhtmtOyf6iraqQ4fU1CMsKvH0+jOIVNpE51V6UsT2BaI/B4bZrTsn+oq2M7pNWp0SBEE8geFZvnJGkvKgsvZtMb8a4KimwDB7s78TfUUb0VmzzjyglNR2HT0UtNUOKD3miqnk8WgXuJoCw+zd/k70FW2BYe+xpjpgLC1AjQrUuRRiXiHGUAfVR4GhmgJD9nZ/J/qKtsCQJgdOAiG2nzNaoC3MMCiKxIwsjxrvJFgCQ3bzzoG+oq3oqH2VMMs+k1sG6hhACxYQ1Z4WYlV9Y979C/TnwJDdu3Ogr2gbg06KZVcdkMd5Mnva7urZAFeX5hiVMLY3geG/QH8ODNmtOwf6irYTWkJPrUyYEnGXHCWA5DFBd/mK+2Y48NEOw3+B/iMwZLfunOgr2kYp9YK1qsDkuGsOGh3q/oGhNt31Rk+E+Mbo+EX058CQ3bpzoq9oI1qJexsD9vWv/rcJvCpHWCuOGTfVa74xo38R/TkwZLfunOgr2qqOoZ1XJFhVT2DYxq6gqUEfM7PuUqS0N29mfxH9OTAsbt050Ve0dZLmfQEMvcMYaV8MW2LY/08ouKKWuBLKe6fjj8CweLO/E31FE9HIJfUSC+A6Wzk5JZDzHhzbRrkFScrhPdGf3eji3f5O9BVtraQDRwhnp71mBhqj7Uvh/pAumZrmIo/alH4R/TkwLN7u70Rf0Tg2urRdLicIK/ezZ7aD/rwwTIRxrobr0eZkiZbAsLh550Bf0dztrxQK9P6zOJkZqopC3phP7ZglvZmD/i/QnwPD4t6dA31F4wvDojQHQeaBQOnsTU5JYDaMoUifXR+50dESGBa37hzoK9o2vo02ZNcdMEoWoMC75BhJIXGpGXPdB/Wja2E0BYbi1p0TfUVbH6mW3LU22PQSEK8EiinBqKWQ1LoGvy+i/wgMxa07J/qKtvdYXDLq5jidR1lEZ0xYnQNiW9Jq3uf1fLN75RfRnwNDcevOib6ibVWF6FhNBTKxAuFYULsqLKbW1z4iUd6X0X8EhuLWnRN9RdvY6Fpw5LWr56n7YlhTBWHZROvMhJE0rzej/X8R/TkwFG/2d6KvaPPuWpGQsQCNOIDa2cq5CkLrSHNEFclfqKM/u9Hi3f5O9BVtROdYqNQAPfS1z+jMoHEppJmF6uCWypsXhr+I/hwYirf7O9FXNA7ZRR272NhlxjhtSpJPHR32t5qoyFqVHuUryRIYqpt3DvQVrU9mtYdRIe6fcwOtFRodq2P1XBh32ZEePchKlsBQ3btzoK9oW1UhozJlBaS4S+k8w74X1gKLW91XwlhY3gP9OTBUt+4c6CvaAsMWVux4WjrmBApEoL0kKL1LL3kpvYpXkikwVLfunOgr2jqjVXDMNYB4nDWzglAJJ7AwCYWJGB71kSZTYKhu3TnRV7Sd0cfnGLvKoF1mAMUeQdYuqrFjj8pZJ37hjP4cGKpbd070FW0ReCub3U10H6sDYZnQmi6YqQ7RKaHURy8MkykwVLfunOgr2pyOqboqJch9LqC+AvzMcwyhlJFHzDU8isCTKTBUb/Z3oq9o22G4qObRClQup+pgBR117jOalSbOmeQLZ/QfbrR3+zvRV7RVHUtxtlQg1Vh3MT0DVIwBmtZIYQTCL7jRfwSG6u3+TvQVbW1KMtfo0kFFB1CQCoJaYPVdQ8+yIi96QzQaAsMU3LxzoK9o6yRtQ1NtCcI8I0knN2hnInrJiXKWOrCP50B/DAxTcO/Ogb6i7YXh6FFrTRCr5P+a/Zv0sG+IumJMOU965EajITBMwa07B/qKtgQ8BeEc97Wwnrn+Pe+vwowQmVFyLTjzox4ltASGKbh150Rf0VZE90g9DD5n8iaaFkEdYcDc90FcmEoaj97MoiUwTMGtOyf6irbAcFWUiQUwxwXEOEFiQlhrpRao4dbfE/0xMNz/gjjRTvT/RNu9MBTeCCtw4l1Gx6qgiBWQdxUdZSOdH73HQktgmIJbd070FW1mdBmt1Z4AY+lAu3AGaWPfDiuWFuKMaz0KDNESGKbozf5O9BVtgWEaLZZdR2tYE6iEfUZ3brB0KY6WRMaj/VhoCQxT9G5/J/qKtpthi+10JEHjtevoGCpoCgSzzIQcYyj6KDBES2CYorf7O9FXtLUpRewxNAYedROdY91VR20wY+3MMlLDR4EhWQLD6OadA31F28q3VZak0zo6sAFhiKCxEjC1lbET9tSfA/05MIzu3TnQV7R5d7NjqCsD1vNkNlOCKliBMaUwFsY2H1XRZAkMo1t3DvQVbddCLbQmLqg4z6Oss2BW9oHds8jUkTV+oeT4IzCMbt050Ve0EY0dpYcEI+5yg9oIILEniLg4at1VtT56j0WmwDC5dedEX9FEdE7MddLPDsOzZ7btayHltYnmrC0PLq+2CZEpMExu3TnRV7QFhp2ZuDNkHKfqkHDG3REEkZ5GnqPl92X0H4FhcuvOib6ikegeo65dOMd15hpQhDajQMC8SiCNubx3Ov4IDJM3+zvRV7SZ0Q2DKGXI63RER26gMTEU3HfCUgL39YWq47Mbnbzb34m+os28kzl23bxgja67jg4MbZcdoKWnQpVxyqM2JTIFhsnb/Z3oKxpnzzQtBRtgoTOpIyHUnhVSYW0cqo7yaFlFtgSGyc07B/qKJqBHmr0rInBk3mV0H6CkE4ISc1kxEj56YZgtgSG6d+dAX9H2wlCn9ryvhKW3sYHWfS+MYQM9kTIHHpwe5SvZEhiiW3cO9BWNfaR1rJB3EV31JOBhQSNcEFqfeWCrsb0vOf4IDNGtOyf6iraaQ5sIpgY5xAbHqgOZoe6P0VsILeCreCWbAkN0686JvqKt6KDaVyv7MtjOSqG5zrVQEuRRAk6SEV+NJM2mwBDdunOir2gzozFObGGX0fyzOXlX0HV1BUwjZIm0S5JH8Uo2BYbo1p0TfUVbYMh1UUsdBnMHSiVsokeBPpkntzUSP4rAsykwRG/2d6KvaCK6l7GrZS6QW9s3Q9p1dCVSmJFK0TPcvz56j5VNgSF6t78TfUXbzTBo39evDvvf9wFU5wRJ+7TmMrrsy2LeV8T3RH8ODNHb/Z3oKxrnGqyWQ1qQYlCgcpo6gmbI3NqKsS+WR1UHWwJDcvPOgb6ibc1s6alpRsCc63m/EmHXznMX1NJXEZLSHpl3bAkMyb07B/qKNqBjHrmWBJQzAfUooLk3kJJCjK3ui9kj744tgSG5dedAX9Fm3Y3N7YlXBGsDao2h5n1gt1BarFQL10czdtkUGJJbd070FW3xypzS866fM6eyic4KSq2DhDHGolYmvT+i/wgMya07J/qKNqOjrlxwKHTZHJOmfTzrqJBSX1FrV9RHRgebAkNy686JvqKtM5ryiBIC9JZ2LT335bANXFBar53C1MiPBjiyKTAkt+6c6CuaiI5DqXPJoGPKPqPP2OgeFmQdo486d1H9KAJnU2BI3uzvRF/RRvQumLVKhILhDEI/w0k5TqiU97VwlNTao0HobAoMs3f7O9FXtI0kHWnzXASYczzvsTrUIGkf1DgGhhbTq41vbAoMs7f7O9FXtM2emUzCadfROZ7R/tKgyhzAUSju2yLm+ojoYgkMs5t3DvQVTUA3bNr6yhDPFnDKfdcbvaZdeYy05qgtj0cbsoolMMzu3TnQVzR6d2HKzATYWgEaLYC2lYBrqEpFBdsjN7pYAsPs1p0DfUXbtTD2wDmfInrS2TKbQUbosEbCrAG50/uS44/AMLt150Rf0VZEYyIuiyFKPGY0M9RaB8xYpqxa26rzPdGfA8Ps1p0TfUVbH+nSOM+cDkpE581sgtaaQNCqjaTv333U1FFMgSG7dedEX9Fm3e0ao67GUCj1XUYvBR2rQaJSw8/at1fWXTEFhuzWnRN9ReOuik1u3ndC0bAvhgELNBwFtFIQ1aZd63uiPweG7M3+TvQVbd7dajhHjoCcZJcelUF+3rFUqWMETaE9alMqpsCQvdvfib6i7c3sHF1E0641zuZkyh0krV1MJ5WImcISfU/058CQvd3fib6irY4ugrGOBbnJvhly6KApVgiYdPVAXPDRC0OxBIbs5p0DfUVjTwdL51JgpZHPBMczkrQPSMyrhoExzkcXQ7EEhuzenQN9RZt3l/cZ3GcErlTPOqFdRes+q+daMoU5Fno0p0MsgWFx686BvqItAScaXOp5A37m+p+9QjrPe6woJawW6hqPimgxBYbFrTsn+oq2IbshrUWxbKJbBOp4uu4CQmOpUldpKTwKDMUUGBa37pzoK9rGGojsGropzLIvgxTCApmzgoSs2AJHye+Ljj8Cw+LWnRN9RZt1NzpJHAui1A5UOUOjEc4g9CyMu6Luj16viCkwLG7dOdFXtLUp5dwQy4C6dq1BLUzQzgUm5tXamGG8Wm4vpsCweLO/E31FWwQ+eh5n+wrPE4GfDiXhHKCOKGvtQnqNR8sqxBQYFu/2d6KvaHwFPrl2DDBzPxvfFKGmTXRWZqwb5xW+UHV8DgyLt/s70Ve01dFKg9u+ClKMEYgXg9KZFBZmk6oSc300qUMtgaG4eedAX9E41qDUXTJvluuZg65ZoPKoEIuGvi+MHOejF4ZqCQzFvTsH+ormJiWKolDiIKBcOrR9KAO3lWZuiyg+mjyjlsBQ3LpzoK9o271StYTMfV8G6z6m8xTQmgokqZlHWKzx0ZNZNQWG4tadE31F41ZOHYSb6DXjBDq734R0ANZWmGlhql8g+nNgKG7dOdFXtAWGNXcdItCbnFJ6Lmi9rE30vhIKU0nhkRmtpsBQ3Lpzoq9oqzpkFx29VJhB9r1wxn4aSXfpob3lsaFu+oUz+nNgKG7dOdFXtI32D2PlzhNGPzsMKa4zkpSgamtdVkDKj+IVNQWG4s3+TvQVjW1K3HnkBC0oAkXs0BYHyG1XIzn02l9tX1FTYCje7e9EX9H2ZrbV2lTSyVPOXANGUN71x5qp7tJ6dnz1ClxNgaF6u78TfUUj0SRlxrPoLeybYTor3zSGXXWkHPMkZHzzClyDJTBUN+8c6CvazLuhocl5vxLSvhguEajYAoxYqPSGRfBNGf0v0J8DQ3XvzoG+ou1eyKnGyG1jPPYJvTqCjP0xRBHLPqfpUSPpv0B/DgzVrTsH+oomoLmSxE6nM1rDGQ7WdvGxD+xYJIcaiUd409LxL9B/BIbq1p0TfUXbm9mCtTImGP28mU1TQbF1aENK7YWCIL4n+nNgqG7dOdFXtLXdhZEjZjnvsTbR+3yGxrnuIztSXBxaojddSr+I/hwYqlt3TvQVbffCFSsyJ5DJCMSxQE0k+9vVlFtAwTdDdn8R/TEwxODWnRN9RdsLwxIq8y44VM4spf0laGsRsCvvY7pUXG9er/wi+mNgiMGb/Z3oK9qIFhlzrl1wUKtAeF6Br0Yw2upVexolvbc6PgeGGLzb34m+oq3bf+VZ2mTARj/vsRZoKhF44kgrxSj65j3WL6I/BoYYvN3fib6i0euINdddcGDJC6jiADmrwUMbnHPXpo/er2g0BIYY3LxzoK9om+AYaS2tESSfxcl0xoP9TESfWCceM1reA/0xMMTg3p0DfUVbFR2VO/YEc5ylnPUkLUMqpDWZ62hbfTPB8V+gPwaGGNy6c6CvaCuia1ItLUIvMZwlWQHqnLqL6EhjjkaJH1l30RIYYnTrzom+oq2nQ+aYs/QzAb0ClZFAVsnAowxFnTjxfc3xOTDE6NadE31FG9GkY7RMQKPMg3WGKvvb2QqGOo9X/WbI7i+iPwaGGN26c6KvaIvAU1uzSoLMZZ/RLRaQTTGU2HvgWRKnL1QdnwPD6NadE31Fm9PRsNc1+j6ZVwbKx7qjIRCxbcZ1Xw3TIzM6mgLD6M3+TvQVbVbHrLGeNZxU2jgb3xLUsDbRrPu/dRYoP3q9Ek2BYfRufyf6irYFWUtam2MA6sGaCsOuqvdHqUU5Fqb45oXhL6I/B4bR2/2d6Cva2v1FhGPoQL2fZRWxgtbZ4KyCq53KHOlRc3SyBIbJzTsH+oomoDWFHEqO0HtsQEkIRJmgj9lTJeSwHr0wTJbAMLl350Bf0TiSlOKMC2Gcc5laUKj7TghpKYY+zqiORw+ykiUwTG7dOdBXtA2eCZpGQ4auCYFyDqAFFWSscmYazEqPzOhkCgyTW3dO9BVtRCcpIxaF1ekQPSq0ENo+sVfPsUfE+KgzOpkCw+TWnRN9RVvRwVVKkAyb3FNF73pDZl3AYdQqibf8hTP6c2CY3Lpzoq9oO6Nz7fuIrjBjODl4PIM6hEHXGSHNqeVHw8F+Ef05MExu3TnRV7TFKzRSKHWXGdoSkJwH4FgLpLFGHWXWoF84oz8Hhsmb/Z3oK9rG3Y2ZxowCsXQGapRBsZ4dhiotNF7l1euVZAoMk3f7O9FXtAWGs46JMcCYu9ag2gTa6gUma9ZwVs32R93+yRQYJm/3d6KvaLsZUpZIU2CpbqL7qCBrViihLJxxdklvttsrWgJDdPPOgb6irZN0xbUEI8R5Vr6lMHbRgQ1wrvOCZf9eeNRJipbAEN27c6CvaAJ6cV4zoMDAcVZViP53Qg/WlnvPkft7oD8HhujWnQN9RVtntNaQUca+FqYMtFoETdgh5MKBlUKv4TnQfwSG6NadE31FW9fdTMwH4TE1Ak1ikJAqNMkhUO29xEfDwdAUGKJbd070FW1td9jzPokjhErtdEYrnK2GwNhnpqBj8qPXK2gKDNGtOyf6iraRpJ2ztp6gaThVx74hSp0IpYwZMWoQpvdEfw4M0a07J/qKNjOatGhMC9aqJ15hghbKWQC3FmMdXV4FhmgKDMmb/Z3oK9rmGsQUca0IterPkF3cJTTvi2Ke+UTgyvSFquOzG03e7e9EX9EWr+gKuZQJo+ZzRp/nK1zyWfsmRXoMKO/jlT8CQ/J2fyf6iiaikTL3gRNmCemMjR674JAEKY+UlubRxqMHWWQJDMnNOwf6isYNWXGujgWQwzzD0BkkTwItuYxE1DM/Mu/IEhiSe3cO9BVtQK+VUukTOJ6lnHi8uxQrjFzyiKsw50dtd2QJDMmtOwf6irY+0rgWj9BhtalAPS6o2srpv8tCIfUpj57MkikwJLfunOgr2no6sIyQpG2iuwCFsG+EE/lMv5OJeY6YH/V0kCkwzG7dOdFXtL1eaSEipgSCZ6XQKh3qYoVYYx6Zeazwvor+IzDMbt050Vc0EV3CkKxjV9A5nVXgsYCGQjDHLjnirNLno3F3ZAoMs1t3TvQVbXU05RY1DVj5DNnt+6OlubGuvce6AnX6whn9OTDM3uzvRF/R1qYUOo6TeWvfH7QPbNDFDUqSU0qXSeO91fFHYJi929+JvqLtZigNqwqDFEpnu/3YdXQegMSDJYqkV89XyBQYZm/3d6KvaHuQlall3iV0x9CAtFcQKRl6XCwcuWyo3hCdLYFhdvPOgb6izerAmjHK2ZBVFhAnBKl5Vx65ssw4wpRH48GyJTBk9+4c6CvaWqNzwZZrAVEaQNLnrjmGwMSVWiZZ9Qsn9OfAkN26c6CvaEvA29rczgW8kgIVrFBTOo504jh6bFUe9ZFmU2DIbt050Vc0EU2ztNDrglRxF9Gy2Zbje/RFMdTUeiyPXq9kU2DIbt050Vc0jlJqbWBrwH0KUDxmdMAEK6ZdcYzIUd8XHX8EhuzWnRN9RVtndE1C87/d9hloZgbZl0HIWePqRfJ4tWc2mwJDduvOib6iLV7hOQbLgj7kDELnDLVuwLmmGEPqbY5H4+6yKTBkb/Z3oq9oq6NplxwUBhRNa9fRPEHHCicMT31QDpLLe6I/u9Hs3f5O9BWNraSzEq4EjMfr0H1HbFQaVJmpC64xw6P3WNkUGLK3+zvRVzRO6ui4S2WBxXkA1Z6gzl16yCittZKblEfuHVsCw+LmnQN9RWO+snbRcR5k1dGAYppQMe+vqkbNxD29mrHLlsCwuHfnQF/R5nQMxDRngqRzV9FjLKhhl9Iz7ttiC2HqejTBkS2BYXHrzoG+os3ooJYbKcFA2kD3VGBfDQV4jrPnXjHgo3iFTYFhcevOib6icZtQyC0OgoWp7mvhQBDkAFp1KXZk1kd9pGwKDItbd070FY1GR1iJcj/DDPYZTdqgUT67V2rsK6CG9MiMZlNgWNy6c6KvaHuPJSnXUvdfwygBqOkEabgBDz3EnEKMr95jsSkwLG7dOdFXtG3ljBjKknxG6zageSbd9V5hzDMHXVj6evRmlk2BYfFmfyf6irY6OgeitiZoVz0jSSO0iAvSTGtu0ntu+J7oz260eLe/E31F23us3nMuSDDTGRuNKUItK56NFSVRiT292ifEpsBQvN3fib6iLV8Zsa6KAzK1XUefAdIttwEyRqj7j6vV+MiOLpbAUNy8c6CvaAJ6hEPtPpij4gQabQO9ZgbMXFKWNOJ4VHQUS2Ao7t050Fc0rnyL2JIUGF1x3wt3Ad1iIVipK1GQrPyoNbpYAkNx686BvqJtrn+rKwWNoLLrDmqlga4RINRF1CMR1kdvwIspMBS37pzoK9qO6KZ1rjZB1hnTcZYny1CFXXekVHuiPh9dC4spMBS37pzoK9riFUTB1BF2wUxAtDoo5gll9ShtzF7Ko87oYgoM1a07J/qKtrkGQ/KuLxSGxnY2J0+oSSJMLWvNQLmFR53RxRQYqlt3TvQVjfFKYs5codVczg7Dsc9oEsgr6Grca02PGu+KKTBUb/Z3oq9oO6N7SitghLSvgucV+K6jpwQYI+2fe3Di9t6M/iMwVO/2d6KvaLsZhuNnnMY7nQmo7/qjxdKACWPgVCq92jNbTIGheru/E31F4wtD0lwSA8WqQDXt+iMLgrayGq6CSR69AhdLYKhu3jnQV7T1RlOevcX4P/OOuIBqjoCB2ghlzhoe5StiCQzVvTsH+oq2KroERqkd+viZpTTGRrssCCqtyuIawqNmfzEEhhTcunOgr2jruqMySaWDdI277lCCtlaHkLGQzLT28f0c6M+BIQW37pzoKxrXzFYJizvEdnavxIj7iM4EZZfWfZ/VHF/txxJLYEjBrTsn+oq2V+B1SN1Yw/qZg35Sw5qiwKQyWunjdHa8J/pjYEjBrTsn+oq2Ibuph5xjgooisDHOUHtpkHnRLqxnk/ioTUksgSEFt+6c6CvaXhhqpZh0AdV9UNNIfLZWIFBrM8ewRuVHY6PFEhhS8GZ/J/qKtlZSLL1nUug18q46Wtt1NBOkWGpZxC3VRxG4WAJDCt7t70Rf0UR0aIX77LivgmMTvVIFaZRBZFcdPGtv8qjxTiyBIQVv93eir2hz7+IcrbcEHPkMvJsDpEuA1KhWbKd56VHVoYbAkKKbdw70FW1HdKZRW8WzXLaeR+ATWioKWWhijRPx1dRoNQSGu8J3oB3o/4nGBVmrxHyezCYMG+jNchMOgH3fFzVzK1SfA/05MIxu3TnQV7S9XsnY8y4vACPtIpqxg452Bs/Uzu30lcZH10I1BYbRrTsn+oq2moNbK6PhPp13JU3IE2pcCKMXjmHDzfjIjFZTYBjdunOir2i7Fp7XV2NmGOs40jIL7GO7QQyCpWnWQY+6lNQUGEa37pzoK9oi8BJqW1FB59kzm8sEEQ2wL4Q9hrZWaY9WVagpMIxu3TnRV7TFK5O5zo0wz7pLj5AQNtAdSkcMumYe6b3T8UdgGL3Z34m+om06WK7Sz7i7lFs+o/0ZtOzTOtTSylSKs32hjv7DjfZufyf6irb3WHEDnUaDEn/q6HVmoIcFhXcJW8bCFR/NNVBTYJi83d+JvqKtTSnVjCQIuK+GQCkmaHMlkLF5llCwrDfu3f5jtSSGyd07J/qKtlfgnAYOSjDGkF11xAlVa4BWSeYI1OMj9+4X0Z8jw+TunRN9RZvXkWjXy3nX0SP288YQodHokHHyKGkh0xuv4xfRnzPD5O6dE31Fox+NEzFGGEXCyQzxzOyokGSVyCkX1jdzDX4R/UdomNy+c6SvaOvrkJh2Ld1gpvMQnPdXlUMA6SvmNObk8mYU+m+kP6eGyf07R/qKxtnRvVaNDCXoOCuFCkjZxcdIMo4R0uv4wt3wj9gwuYHnSF/RVnjkflZVVODWdV8Om0JtMgFXnWv2rGF+oZT+IzdEd/Ac6Svans7q4DRpQfhp+ZfAoFIShNOUtzrTqm96O34j/Tk4RG/6d6SvaAwON7rnNfiupRmoxAVao4BGnK3nRfkrSH92pdHb/h3pK9pq6TG4xDM6uvazFFwEhMcZsJSTNElL5c203d9If44O0Rv/HekrGhexrJKIdqURumykx74eYgsQWh+hI+Ocr0y8aIkO0T08J/qKtiH/xDPPzIB8okPSBIpcoLQ4Ums6WnozQPoX0Z+jQ3QLz4m+os2V7qVpTQFqkBMdhnzeg++yY8OU274wDnqzLOsX0Z+jQ3QHz4m+oo3oUctIoZyFhgi76JiggfZHEkwyaizlC2f0H9EhuYPnSF/RhnTVnJIoRDyjwuLahXSuBFMR2wp1RHnTVfob6c/RIbmD50hf0ZazzEypp37mdDQgyQu0xY20tB4ip9YfTTn4jfTn6JDcwXOkr2jr/V89otYKSidnaeeU3hXHMT56ijL3Kf0qDY+m6JDcwXOkr2hrLB0r6QoCsZZdeCTccAdZ0PHsYUkoU99sY/mN9OfokLz735G+ognpknhO5rhP6YVnNPoZUjoWNG4JMa64Hu27/430Z1eavP3fkb6izZWuOY9JeF6wRKCwv6o5BRh56ZA6G+dvFB6fo0Py/n9H+oo2xwMX9zAYQtVdeLQaQfoJEbPKSmPRiG9mHcSQLNFhdg/Pib6isf1/UphSoZd6Fli0DMKpw1pzxtyW5P6q7kiW6DC7hedEX9HWV0oa15hhXw4XAymWXUnHs1I5hxbaiJnerM36RfTn6DC7g+dEX9Hm4KXVM2+iMdcJVKVBCyQw66TaAivjqydayRQdZnfwHOkr2pAeOWPYII+ZdiFNu+xoXc5UvLqw96FtfeGQ/iM6zO7gOdJXtEWHSUJqPQLKPHXH6qA5ItQWY0MuvHn/AtKfo8PsDp4jfUXbiHSMY3JqUMKuoilpPZ3SCmuMqS3N0Mo3TunP0WF2B8+RvqIJaQ4y6SdiwXTmhnGFJmNA44ShaWLNrxo8kik6zN7970hf0RYdlt4RM0OqJQOVQqCVGySS0esGuus3rod/uNLe/u9IX9FWSy9pKGmBtF1uUF4LWmgBsJ3ZHXFoz68aPJIpOsze/+9IX9H2NrzUJTQWsK4GVOcEqXSSRO6Nd6GNz5ql0RIdsnt4TvQVbXVHpFUDbqJD67vukAjaQ4cUo46ls+RntjRaokN2C8+JvqJxaSdLLUww8bw13F9CTSMA45DBice7kTRoiQ7ZHTwn+oo2ovfli3ttkHWFTfS+JSrWCkE5DM5pcn01NwxN0SG7g+dIX9E2kaamLCsSlFDD6cELUMeuptfkJjWpcPpCIf1HdMju4DnSV7S1LI3j1XGC3He1QblU0FoEBnND4lhyezWRBk3RIbuD50hf0Xg57L1POvvB6SDdThfeQNgVR9OKQ6XkLyD9OTpkd/Ac6Sva3rNIbeGMVdJ58kPCDA0jQp8hD4kUR3wVHaIpOize/e9IX9G4jbZNUozALZSN9GogPQzomdbsXFG/Unh8dqWLt/870le0OR7KKcQUYOk+m6m2AZq0QSpcZxXMlV9NDkNTdFi8/9+RvqIN6Y6l1Z+3hptmSriglSyAmUtq6yw/fPWQlizRYXEPz4m+oo3o1XJCFKgFFaiXfqJDhanC56lLSunVIU2W6LC4hedEX9HoSi/kqBvhhgSkFUGEJtQ6k1AYW/kC0Z+jw+IOnhN9RWMYrouidmjzDFkqi6ClOWAf2yUlDbOmVy/DyRQdFnfwHOkrGpv/qSU8T7Rm/jmkE6jWAqHMgiOWsL5RSP8RHYo7eI70FY3N/ykJhw7jFNGku/hocQiUsmvpOX/i8C8g/Tk6FHfwHOkr2vazYKphxAGzp/bfFq1aWoNOcR/eqdc0v3FKf44OxR08R/qKtnEHNeKYPUPKrEB8FsPFtiCsMBLukzroF26Hf0SH4t3/jvQVbdHhrqRLaftmuGL/r2eptbD/VnisEvpCSa9G4ZEpOhRv/3ekr2h7ojUlYMIBafV0xh1M0BbOK/F9Rvfels5X7f9kig7F+/8d6SuakF60D+JeO0zsYx/VqUNdacAIOEMWnOPZ2/BsiQ7FPTwn+oomoqdkarxhzj/9HWmN0ys9oXYNYa6VNLy6HWZLdKhu4TnRV7Sd0apj1MinN3oCDaVdSS+GSC1PKrokvGrCy5boUN3Bc6KvaLQ7NOHSCEixnlF4A2rICD2MVZusPPDVrsNsig7VHTxH+oq2J1pME2vuEOe5G8aFoNIV8tmtPFqfM3+hkP4jOlR38BzpK9rsjn1Kr9gDZGyn7pgbaRQBHr2OfLqWyhfqjj+iQ3UHz5G+om1gacyrUSOocbT/OqVFkKGMWWlRD12+cUp/jg7VHTxH+oq2WrqI9MkD6Od2iLmC7gIapgSh2FsJ89W4g2yKDtW7/x3pK5qQxjVHn6HCGjMDhRRBFhKEVFk6YdXwKjrMpuhQvf3fkb6irZbuUWPLa18P674eUqXT/t8hRK1aNCjmV5PSsyk6VO//d6SvaOwsxThiydDL2oXHogAyYz65eOk99ljCq1qaDdFhDu7hOdFXtJXSM2NAltP5f+rp2kBHYtA4mWYmSfULRH+MDnNwC8+JvqJxMxyvNeI5mcPGulICFSwQMe1KWvvU8apjiQ3RYQ7u4DnRV7RN/o+nj2Psu2HUdXYdbqInhtNlui+HcVTprwpptkSHObiD50hf0YZ0DjHlNSDsyhko4y470tlKO5Azcwu8Xjl4bIkOc3AHz5G+om0UXl2RShRACWf0fyKoqVWIIUrTUHGUL1TSn6PDHNzBc6SvaLM7GFva5TLUXNq+HIrAaSiF1HvMorHsavoLSH+MDnNwB8+RvqLxiVanNEaG0X5WDh2k5+zAsYyytdnrqwYPtkSHOXj3vyN9RVvOElMqeSaove1LYY8VdMiCOvqMY6W+8FX3P1uiwxy9/d+RvqLteshRhDRBwV1GE580fO7zumeJ3OeI/Su19MfoMEfv/3ekr2g7pXOpirhAOZVdS6cMFUuByWWVkCel/mpSerFEh9E9PCf6iragZYmuiQmY8bQs5QSCu/jIscrSyHWkV0FLsUSH0S08J/qKtoGluY4Z+oIhcVfSQQe0Qbprj5ZCiJXX/MIZ/Tk6jO7gOdFXtE13bBxWmRV23RyBSlZQ3HX16m2t1na528J7ov+IDqM7eI70FW1IL951R0dotGtoKmEjTXSGLM2li+aSZ3fDYooOozt4jvQVbXbHSMysDXJGBFINoLMyhDDTmbCU47MtWsUUHSZ38BzpK9oGeIRRZUaB0c8WLawKLQ8BbjhFa68tv5rBW0zRYXIHz5G+om3cQUMqs1Uo4ewNH6OdxtLzTmtIrrvwiPkbp/Tn6DB5978jfUVbGj51rJYRMKcJ1FaHqtKhJQ4D80o9vprBW0zRYfL2f0f6iracBUfPpTPMOc7b8BKhrX1RHGkELrpviPVVGl5M0WHy/n9H+oompOlshJNKkGgcE68h6Ni1dJ+ZR55TQn31Nlws0WFyD8+JvqLNw0s51BEz1DXPhhZmUJIEWXvOZ0reWq9uh2KJDpNbeE70FW1heI5ZRRb0gaeS7nMX0ftyiCtzaDONvF4FLWKJDtEdPCf6irah0rmrat0I91160Nhf6ZQJQ1OqPWhsNb4n+o/oEN3Bc6SvaDuk++KU0oK0YgJiniCpZ8gJWUZtEsurV4diig7RHTxH+orG6Y5SMgkCt6i77hCFSi1C5BCwDl64Xr0NF1N0iO7gOdJXNHbhpVC5RyjrvDosWUAzNZC4Qi2TQl2vTGkxRYfoDp4jfUVbzpKIhpyW/8678CilgnYuUJKsNrGMjN84pT9Hh+jd/470FW0NHq2OSLygSZ+7ls797BwSoDRL1CC9p1dpuJiiQ/T2f0f6irZTmnIfMTPQzz4LkgK15giCgXR2jdj7F5D+HB2i9/870lc0IR0ScppKMPfPCYTCII0RZFKZXXIJ6VUarpbokNzDc6KvaOvCI8WBK0JuvQCFRVAlBRiycKRaSkyv2v/VEh2SW3hO9BVtZ/RaMdAqgMfqoBwHVKQMjWaNmzoRenU5VEt0SO7gOdFXtBXSzCXWVIH5jO9II0Dr+2OtUZNwbV1etXeoKTokd/Ac6SvakO6oNbeyGZaN9MKwD+nQIZQV55gp0Xw17EBN0SG5g+dIX9GEtGBIDQcDy9miFReDrn1ec4p9pd4klVctS2qKDskdPEf6irbosIXKMw8obfJGelaom2OYXXOl1bmNV9Md1RQdkjt4jvQVbaf06LRinOet4WksFYR9XJ+jOrSwSg7hWYOHmqJD8u5/R/qKtp6lMxy9cQXlcnKWNqBK3FW1NMmjKI71KjpUU3RI3v7vSF/R2CwdG8cYIPHUfT3cp3SLrcMZHLZ5pljm+gLSn6PD7P3/jvQVja8OY40sCwa1M5SmV2giCn1fDUsKk3aJ/QbpY9z9/9Fhdg/Pib6iLWihskbqDFlCBhpzQY1EMBamllbokx95eP8S/Tk6zG7hOdFXtO0c0l5QeoaBVTbRuu+FYwM+FpcgHfOUR37Hv0R/jg6zO3hO9BVtdoc2ihI7lDoHEGOBOsuAkIekhLH38Ohu+C/Rf0SH2R08R/qKNrsjjYa1I6x9VJ9O6QCN9iFdpwiLyMD4aIvWL6Q/R4fZHTxH+oq2xXCtrL4vgcByTulUcN8NZ4NRU2tllknr0USaX0h/jg6zO3iO9BVtDl6htrSeVyxnixafwY4pCIyRG4dUEn4F6c/RIbuD50hf0XZKa8HYpMAqrECU6kY6Fch5EGsou8z+wu3wj+iQvfvfkb6izcKrVVqpAl0oAY1+9ll0Aixr1EBN66udQ7+Q/uxKs7f/O9JXtJ3SXWbFjDB5ZiBMuEuQvguPlSRjG9TCo1eHv5D+HB2y9/870le01dKTm6RjdrR4roeZQFAzaJQsq87Z2ysTL1qiQ3YPz4m+oq2xVLlOzAqMK5214fuQZt5Ec9/H85zr9GE8J/pzdMhu4TnRV7S50rripJwghLLLDokNaooMZbZTdYSecn5P9OfokN3Bc6KvaJvuOLuOs3KI+q41iPg0LI0KsVZttbUl9MrBi6bosLiD50hf0TgnPfGSfT4n4XbuhuPsZ4mgQUJIqayuXyg7/ogOizt4jvQVbQ9p95E8ed8IF0cEKruIbiEq6EZ87jJEMn0D6c/RYXEHz5G+os3BC0mylE0z17ELjzigpdpgco+hdS69fgPpz9FhcQfPkb6ibbojNlJZ+5QOdNJwVmi6L4tnDN7EmGt+1iodTdFh8e5/R/qKNsOj1xwHKUihBXTmPDZtCiNwiqXRMay/gPRnV7p4+78jfUVbGt64jUEMQ+JZsrzqfxM8Gs0TtaRBr/ZZ/EL6c3RYvP/fkb6irfAYEU/VDMzzrO9ME2osBWZoCamGkMKj8Y7nSvj/R4fiHp4TfUXbQlqJOUc+b8FPdKg/LUsYIRZEbrPj5EcDPP4l+nN0KG7hOdFXNI6k2YcwRYa6joUnG+s2lsDqjBqpsr7aR/sv0Z+jQ3EHz4m+otHuiCz7XgingRMo9AJtVoF9NWwDseAKr8LwZIoOxR08R/qKtvEdAfd/lCGks2I5cgFJEqH2lAbHhdhe3Q2TKToUd/Ac6SuakMY8WxrY4IxyBBqZQRYWCNqKdE6VwzeQ/hwdijt4jvQVbZfDEPf9LwUoq1agVhFq2oUH5zDy6rlofjVkKZmiQ3EHz5G+oq1Vuk9dMwY4JTVQ3x9SdIBInyHWkGf+wu3wj+hQvPvfkb6iDekTd9cwQFPfSJdKJzoUmKuEStpbafELSP/hSnv7vyN9RePb8MBL6i6eZZR9PaSz5nBmGGO1GkqpUh4thvuF9OfoULz/35G+oq3/X3tZnQrIkHDeaCXYB3MFlEwxMPdSX407QEt0qO7hOdFXtHl4jce+ExKEWQhoavrPw0s58VwpnrP7PdGfo0N1C8+JvqItaCklNyHex/Oun2miQKVZQecscWbKGr5A9OfoUN3Bc6KvaNtHq6Uh4oA5cwRaAeEMOAChTTquLlxfFdJoig7VHTxH+oq2J1ot73q51xOsnEL6THfsFKDwylWwaZRXHUtoig7VHTxH+oompGNps+rIsJTOFq390Vad0IsU1CmM61V0iKboUN3Bc6SvaEN6cpZ0hkmHszsrtF14ZBnQkQONRiz5G0h/jg7VHTxH+oq2nIUxxVNuCOEC6q2BrMrQF3Jra7SaHm2k/YX0x+iQg3f/O9JXtDV4LAz57IQrqVSgTAoqvHb1EbWktCLyN07pj640B2//d6SvaJvuKFlnJob8M+6gbppl7oK6r1ljigXLs7HSaIkOOXj/vyN9RVsaLkqp9AoL+5ngQRE0aYGyT+9YOJa1Hq3vPMXG/xsdcnAPz4m+ou2N1mxROUyY+Wez8irQRpXzwKWVtHiuZ68OyRAdcnALz4m+oi06rFh7zAPmyGe8Y+jQ9iG9iV49TC6D56uh0mSIDjm4g+dEX9H2nqXWiqsIFFQ87R0ENWaBkJXHYFkhvooOyRIdcnAHz5G+oq0HT7og5l1In/J53w132bEZB2aavYRdlfQvFNKfo0OO7uA50lc0Nv8XDGep8ix91x1cAqiEBgFJhVKT8mxgKVmiQ47u4DnSV7QhXbLuenkfyynWfTncSLc6Jii3FbCVHMoXLoefo0OO7uA50lc0btGqY/EikF107MIj0ka6KMzNc05dw5ivpjuSKTqM3v3vSF/R1uBR+xpx05z6CkAhd6gtdcDSOsbcz7vDLyD92ZWO3v7vSF/R1iw9MpYiZ1H4GkDKCEpCkCbnKLWw0DeQ/hwdRu//d6SvaGuWTiPGMhVyLrKvh0Oh9jxhTUqhFwpaXtnS2RIdRvfwnOgr2lqWSOeqk2GskoBSqlArdtC+mZ5NcaxXXXjZEh0mt/Cc6Cva3tGunjqFBPOMkiY6rdJ4mvBGwo4tSl5fOKM/R4fJHTwn+oq2Hrwa02hjQA58GpY0QsPznoUolFxaEUnvif4jOkzu4DnSV7RFhxxCFCTQM1CaQqjQlsx9S0wagxSa9GrIUjZFh8kdPEf6ija7I6NULBUUz9ywvI/q/X2EfNqVAve5y+ovIP05Okzu4DnSV7RtpGUusbczMmzss3nVs4x2fyTqK1UKaxfTX0D6c3SY3MFzpK9oO6Vx/4plbZB39UHaBrRaE6zUZAyqgs8Ww2VTdJi8+9+RvqKtlo6ZWtOzr3N0IPx5ddgWpBR6nmM1frahJZuiw+Tt/470FY0eXsC54gD8GXdwUkOhkWDEjXSdPTN+wcP7IzpM3v/vSF/R1rO0clXKClVOz5Jy3oUH7Y/QZ2/cM5VXhQdbokN0D8+JvqJxqvTAfQNsUPuZ8bgwQqN43ofniTVor/NVdMiW6BDdwnOir2i7HM6BWDVCDadVuqwI0vddUTCEtFoapX/hjP4cHaI7eE70FW2vDud5QDsajLavhdSQoY6mEAppoJkillc9eGyKDtEdPEf6itZlFokLEeQkZyLNPqlFwz6ucbLILDHhq+iQTdEhuoPnSF/R9kQL5xhxBhAJBDRmB13zzFw63nRZGr+C9OfoEN3Bc6SvaEK6jdDDIoRBfAZ49F14zNYhd26rLs1rvBp3wKboEN3Bc6SvaJtJEwe1tU9p7Kfc4Dmhto6wQqVGEmQz/QWkP0eH6N3/jvQVbdfDwQu7LOgj0XnPEqCxZFgbaJ2r69QvWHh/RIfk7f+O9BVt0aGUvpQVUsezzyInqCc6XDURrjGDZvwC0p+jQ/L+f0f6ijbHIwyMMZ3h/xtkKijQxmygfU5tPeayXvX/F0t0SO7hOdFXtJXS6zTanY3hymsf0mkf0mOf1KsoCQv2Gl61LBVLdEhu4TnRV7SN4G2jzsUVOK4CNIOAqnQgykgpjZnmK7+jWKJDcgfPib6iseqg2Vtn0Lb2QZ10Fxx1FmgiZzXLKqW/KqSLKTokd/Ac6SvaDuk442qtw8jzzEkvG25tDCGsXtKSTs+eaBVTdEju4DnSV7TNDRMqQTBDWrMCxa6gZzbNeYRIofIuQr5QSf8RHWZ38BzpK9qGLNGcdZ/ToCniLjwwgeScQTvOsnCE0l41/xdTdJjdwXOkr2hCOi/dlUdAGEX2Kd3TAAmj7IK65zriyvyN2+Ef0WH27n9H+oq2wqP0OVcjCKe3Y9fStC+KeQFLiLVzbrF8A+nPrnT29n9H+oq2OUsr5HGcu8xjIz1j3SXIDLugHhJ6p0H1VYNHMUWH2fv/Hekr2l600Hl0KPuUHnUXHloQWmSGXlcIXBdLfnU9FEt0mN3Dc6KvaPPwelEus4GkEs54xwyNZgIcinG0tXi9sqXFEh1mt/Cc6CvaWqU77WJVGMZJWyic7Z37SghImmNW7oyvdg6JJTpkd/Cc6CvazuikqKMhnI33QH00qHNkCAGlhJwGy6tCWkzRIbuD50hf0WZ3xN4n5wozrV1IZ8ogsiKMnHMsff8Krx7Siik6ZHfwHOkrGk3pjn0sOf5GB/o/9s4mtxKV59ZTuROwBNhgezjmb/5DuJDzIVUaOy8ddss5OluplVaqHiGzlrFrEzCVHbuUUrBJKml8AenP0WFxB8+RPuLdNotIDWUwYLAJ1COClcV16j9j0ltdFfYXkP4cHRZ38BzpI14hHZDVckpAFuJu8CCQPRRvdBsjdZvWv3FKf44Oi3f/O9JHvBx30IVHKRB177NYRQfUkhvIXtFiVrGmL5jSf0SHxdv/Hekj3tXSZVXNbd0M2zqXV+HBA2SgQEkhcMtV9SuOx+fosHj/vyN9xLtTOo9Yf9rwUBlIQl619DqlUyy5oGKs5VUbnt5Eh+wenhN9xLtSmtclEMuA1jGvuqNstldRzToUq+aeSN4T/Tk6ZLfwnOgj3rnSDUtCTZCZEahGXZV0DBBZIyFqC2O+J/pzdMju4DnRR7xr/ucZpzKD0MKaes3rWihp19X7qVZksy+c0X9Eh+wOniN9xDtTWoyzmkHueUeHnGBBTGDrvkiq6+aIr8Z36FV0yO7gOdJHvHyi1XUPwwOZ64Oa6h6F16GoDu6aa372nkWvokN2B8+RPuLd5ZCq4lSEEPfcsKoVZFgFIwzGvVsZ3yg8PkeH7A6eI33Ey7fhzDPUsQ7otmrpOlctncuE2UbiTEN0vDKl9So6ZO/+d6SPeDmwlJtommA97jTcIlTrDcRyaH2v0kpfMKX/iA7Z2/8d6SPe5SwaxEbOgMwCNIeAIAoEbTRbWLyPV8P/9So6FO//d6SPePeiBXvEucdKp1KBds1hRTNwmRgppzn4US2dwk10KO7hOdFHvCulNRaaJQJSX3WHIYMIT8jYK+69ANa/QPTn6FDcwnOij3jnSlfWurAF3GkLlW3htR/AETWHzCM+moX3L9Gfo0NxB8+JPuLdwNJixqEihD0tjGrJYDYTtBlHNUkx5Eed0v8S/Ud0KO7gOdJHvJtIg2WUsM07ngvpKAQS1yGtzTAYjkzfKDv+iA7FHTxH+oh3ndIxh85kIKnuSroE0NANBvaAWbpi+ELd8Ud0KO7gOdJHvBt3MFKXMhG6atsrLdYBbaHs3eGDcMEe+JEp/Qvpz9GhuoPnSB/xDmlc/8iqAdhEgSTv9Z2xQRk5UU6D+qsGj19If44O1bv/Hekj3i2GCzgsoMAYZRXUpU6w0DLUkVKMY4xojwaH/UL6syut3v7vSB/xbo1WkzobZRi8V7REHmC7/T/MIQ2bZFm4vUf6c3So3v/vSB/x7pSuQ0ZPCIy6O0ttQi0lg8ROpViwHB8Nw0vxJjpU9/Cc6CPe2dKKFBvWVXLs9v9eIwj1dTtcZciss+sMr+qOeBMdqlt4TvQRr4gumFLLcUKmPewghgpVyzqy22DKWHMYj6Ys/Uv05+hQ3cFzoo94Nya9VouzGWAbq5AOdW8bsgFSm2hNPa8/vSf6c3TIwR08R/qId0inXAfmBCgW95z0ufez7B3iMTWNNY7yhbLjc3TIwR08R/qId5U002ypReijKlDWuHfTBpiS20whZny1NfwX0h+jQw7u4DnSR7xMw2fFEQfoJFyl9Pqo3ARKKcoyYtfyDaQ/Rocc3MFzpI94hbQNjFW1Q9C0kBYkqDkioI3CarXXV6PwfiH9MTrk4N3/jvQRL7v/RyyYFJpsw4NKhtrS2NbHuivWIdy+cUp/dKU5ePu/I33Eu8LDSoyaCoRiaT8Q53VKFwEz6kTILb6awfsL6Y/RIQfv/3ekj3j36rC2IZXTtqUjUBkdhG39q4SeiKVasFf9/+kiOuToHp4TfcS7MNz2kN0yoc1B/wUtgquozhQ4Tiw62qte6XQRHXJ0C8+JPuJd2VF/GqIJYmkNKMQAtUfbW1pGlRm56StXOl1EhxzdwXOij3h3N1z8YmwFWhm239FWsDwaIGXJs697Yn/VsJSuosPoDp4jfcS7nAWlUd4D8NYlEUhqgTqwQhxRw2Dk+Woh7S+kP0eH0R08R/qIlyuH9qKqWSCkPICU0l5rIWCT00zVtNqrlqV0FR1Gd/Ac6SPevQ2fk2SxC0NLBkJikBYFak7Io1UKr3Yd/kL6c3QY3cFzpI942YYns0RroCmX3bNUQa0nwCANBUtY0heQ/hwdRu/+d6SPeHc9THXiFFkgFwIKPezrYV7XQ+nr6pgs4KsnWukqOoze/u9IH/Hu1eFIIe4Hh7OFDlQpgmjv67ZYa95PD1P4Qs7yR3QYvf/fkT7i5eiwWGzYgMxpN0tnA4lNgHPRyDnVNl8hjTfRYXIPz4k+4l0pPSSK2IQ0KwNpzKCxRyhIvZWkZR3h74n+HB0mt/Cc6CPetXcEs1aNoFtclXRpCerMaZ3WMmYfKaG8uhziTXSY3MFzoo945+DVXKnlARb2rAMLvIimBHn9VVmY1Ki9CsPxKjpM7uA50ke8KzuYEFua0KpkoBb0v2UW0te10CQPxlcdS3gVHSZ38BzpI96NwtMWu+q6DIb1QXvOY00jwox1SsC9SevRfpZfSH+ODpM7eI70ES8vh7Vl6xNmGKuADtQW0tGgp8kz4+jI4QtIf44Okzt4jvQRLxfDBSlpMKTaV+Ex5wTRSaCmLXVsDe0Lfscf0SF6978jfcQ7w0OqhGIDMOS2bY4MwlMhj7CKjhh50qs2PLyKDtHb/x3pI96l4d2ENBGMyrqQxgKKjNDbyBTCYJIv5Cx/RIfo/f+O9BHvOkvT6BIXzd3SQjrVCpL2eR1TpMxUEV/Z0nQTHaJ7eE70Ee+IngvpGRkw2l46pLvuUIYhueSgwwp/gejP0SG6hedEH/Hu1SEObDoNouwpS00bWAsGc2KIFnlVHq9cabqJDtEdPCf6iJej8EpjFYU4dAAVQzAbAeIsVJNpwvSqrZSuokN0B8+RPuKd3ZEKcSkdsu71nTh5r+9k4MI266iR5JXdQVfRIbmD50gf8c6UbjOskrnvjtK0K2mGdWbXVUlzx0BxZP4G0p+jQ3IHz5E+4l0p3anEWAiwFAZKAaFqEKC6Z6UHTGPMLyD9OTokd/Ac6SNeIa06ua4vCGnfDlcBDWqMkCSUYJ2tjC/4HX9Eh+Td/470Ee9ylixRyfauwxqA5lCoJgUmzxi1V5w1fQHpz640efu/I33Eu7HSfYgkWzUHhgLUqoH1YJC4xq6VuwX5AtKfo0Py/n9H+oh3naUzDBReIP9MSp85gs2yD21tQajU9my8Y76JDsk9PCf6iHcDS0eQ1ve0A+37ZVaLILO0vUwrRaE+R3o1+z/fRIfZLTwn+oi3D1q0jdn3PlpbZ7QNMOQBsdGqPjLOVF61Sueb6DC7g+dEH/GK6K4yc0oTWHZ7R1kwSywTeuljhFZHKq968PJVdJjdwXOkj3iHdBdC4wqNcD/RqruttCpM3hsBCk0Nr5r/81V0mN3Bc6SPeBcdUqttz5G22Pp+okVQizSgEWtoZLnYK1M6X0WH2R08R/qId3PDqBTVUgC1054blhbStUIPvSl2otpfLVnOV9FhdgfPkT7iHdKJuAeJMPOqoKkXW7fDNIDHGNyUEO0LDt4f0WH27n9H+oh3bXiLaWn7mSGFsE5ptHVKZ4JWIyVtbR3ir8Yd5KvoMHv7vyN9xMtxB33GkieMabqQ1gSmFAEbhqYjjfqVU/pzdJi9/9+RPuLlpPRuZSius3kXHpUZTCTBSMq1T+zxmYlXbqLD4h6eE33Eu/6OwLNOWoVG0t3+rwLK1EBnlWixYlpl7nOiP0eHxS08J/qId2+0YpiUeM+gGT8N0hkk5wGdM7ZSuuB41f1fbqLD4g6eE33Eu7bSkoLIOp5NtAH12EEm150kYqNqc45XPXjlKjos7uA50ke8a/4XQWNrYJT3fpZ1S7Q8VhVCWZNG4fKsrbRcRYfFHTxH+oh3Y6WlJhwzQwmxArWcQHhdEEsZIUwelZ9t0SpX0WFxB8+RPuLdSJoqpeSwjuW4H9L2vetwSASrM+RVSavwq/cs5So6LO7gOdJHvKul56hoWKBSWbW0cQFd9cb6SG1Y7xbiq/Wd5So6LN7970gf8TIN70NTN5htW3iDKuz6GWIWyqON9cMvGB5/RIfs7f+O9BEvpzvGbM0SjLA30taSQKkjlEmVLfUZ8VUaXq6iQ/b+f0f6iHendFvndCur3AjFgOIqPKysWnp0m10tR+mvHA++iQ7ZPTwn+ohXRJdged0JG5QeVyldREBIFGYPqm1yyvXVq0O+iQ7ZLTwn+oh3Z7TmwhQjcK95N+EhVGu7VTry4GKY5Qtn9OfokN3Bc6KPeDc3bChyL7IO5W1Kz5lBamFo2cpEWwf4s5yFr6JDdgfPkT7iHdKlhF5yBs5MQBIq1FENRm5l9Ihc0qv3LHwVHbI7eI70Ee+a/00yV6kQExagzBMEWwPczaZFZtbwatoBX0WH4g6eI33EuzScUpxqA/oYBpQarcth75BzlWZRmoZXk9L5KjoUd/Ac6SPetUrnkUpAAtYx9zqLBKKtw1xw62hI7VnOwlfRoXj3vyN9xMt9FillEdsPWHDV0jhAGhcoXdOwub6+cj387EqLt/870ke83EiruRaskGQykFKAmluAxsRxldKUn01K56voULz/35E+4p3jwSkjWoYZ8yo8JDXQRAM4R43Yas7yqpaWm+hQ3MNzoo94NzmMKTOmAkP3O1piWaV0X38csY/QJM9nA0vlJjoUt/Cc6CPeheHKY8YwoQpVoDhX2ZFahlV1dKnY5myv3tHKTXSo7uA50Ue8G5NeYmmVO+Q+CAhjglVZr5K656w8WyN7NetArqJDdQfPkT7iXVupBZKYFdQCAtXZ91TpCBGFsE9qMb+KDuUqOlR38BzpI949pJ3WZzADs7qQHqVA5dygpLzO6FmnjFczeOUqOlR38BzpI96Z0kWSBV6ndI2yVw4FkDgTSKs9SMgj0Bcuh39Eh+oOniN9xDukAxrFOkFCjUChhFVLM0KTnjjWSqrfqKU/R4fq3f+O9BHvepaGoWhUyCXYKjyEQKPtqUu1lGSp2nz1kFauokP19n9H+oh3DR4zseRkMLvtwiPvWXiFoSO1MNvoZXzjlP4cHar3/zvSR7x70RJlDusVRp0VyKaCVBlQZ2mz17LK6VfXQ72IDiW4h+dEH/HOlm5F5xwRLOoiuvd1O5yBIZUY1BJNfTZVWi+iQwlu4TnRR7yz8Khm1q4wq61KurcG1ngCKgZZNTaHZ6P/9SI6lOAOnhN9xMv3LH2YaQTJEoFKz2BjFEg1ixRisvJqFJ7eRIcS3MFzpI94hTRZmzjWIT3EApCiQl2FCMwyplFW1viqrVRvosNVyDvSjvT/iXfLLFAq8kwwOeyt4RFh3cfWUd07SqnNcHyhkv4cHUpwB8+RPuLd5ZCYY+e9CS7oKjxwldLVCvQ8Eo/CNfdvFB4fo0MJ7uA50ke8nLJUrK8SelUaZTt4lUEZ507DY4sqwZ4tWdab6FCCd/870ke8e8/SFEdsArnUVUtbHAvpsb4bs1FOTC29GnegN9GhBG//d6SPeJezSGuMJQKueyBQWIWHmCRIua+KpGoI/I3C42N0KNH7/x3pI95NSq8DC+4ZvC0wEOe6ag7rUEKNHAoOlkenNIab6DC6h+dEH/HukC6tjRoqpHVWA9W2+zsmwxiqNfagteN7oj9Hh9EtPCf6iHeXwxGmjXU8z7pH/0vN64xuBslip2RZRno0v+Nfoj9Hh9EdPCf6iFdEB5qmkhBsP2WhLgoisUNNmFi1aQ6Pmv//JfqP6DC6g+dIH/GukLYhKSaBPmUhrYNAsWTANKlmGpXoC4f0H9FhdAfPkT7i3ZCldQnsCQVii7aQ1j0oPQ7I/Wd1JzKHR53Sv5D+HB1Gd/Ac6SPeFR4iOlsoEGMhoBQZLFMBDD0GTa3V8Oht+C+kP0eHyR08R/qId42lGIjWTXAxLLyb/8d+f9ghtTFwGtZ1VfwC0p+jw+Td/470Ee8Mj2kZI1UYrcjeSGugkSY0VZlTUir4qA3vF9KfXenk7f+O9BHvhtJoaymFsGjei+FW6QrWJENEDDEY8tRHD2l/If05Okze/+9IH/Fu3MGwEOIYwBgRiC2DcEuggdV6zbXjq8Ij3kSHyT08J/qId+ssZo1lCkLtu7G08yJa6oAUSus4JJfxqL/jX6I/R4fJLTwn+oh3rdIxUp91v8yKe42WVqgpVegxLKKNa6ZX7R3xJjpM7uA50Ue8G99BQXPVBNFSB5qjQQ3TgGceg/O6IaZXhXS8ig7RHTxH+oh3pnTSItQX0sEaULYCUhbXs6yiI4aZxb5QSP8RHaI7eI70Ee9eHRqrKgdItmimFta1MFYCGT2vKjsJyaNpB7+Q/hwdojt4jvQR796zpMKdKoK2uU7p3VxaYwuQlYakzEHo0WK4X0h/jg7RHTxH+oiXOUuuTXoA4yGr8KAKlkyBC7WWRZnjN07pz9Eheve/I33EuwkeM07cIGcqCUhjWLU0CaQeOGpVzePRhpZfSH92pdHb/x3pI945HkFGCWVCQ1ynNOkA4fXHmqz2OphS+8Yp/Tk6RO//d6SPeDkMr6eWAgK3vK6HuJEu02BOxJJabqv+eIR0uokOyT08J/qId73SM2KNIwGnMBfRI4KWOoFjqS0Z1pleeXjpJjokt/Cc6CPetXfERqtaXmXHnuxI1hLUnjKEiCQi3YY92kf7L9Gfo0NyB8+JPuId0RMHFktQhMY6o3OHqiNAG5SrJJVKrwrpdBUdkjt4jvQR73KWUHHmaoDIHahpAa2twogxGpe0lC8c0n9Eh+QOniN9xDukh4bayjY5cNUdeU+koRCBuFbtIbK2V0146So6JHfwHOkjXg5Zsko647oN7k7psUfSICp0LV2xcms5fQHpz9EhuYPnSB/xbvi/UI2DI8zcaY/CmyCqAQRxUGuYaL56opWuokPy7n9H+oiXDR6JQygNuqRVbsyyN7RQAq6TRmqJab6a4JGuokPy9n9H+oiXuw5p/StXgj6p7zlLBHV0hFIkSE2zFX2Vhqer6JC8/9+RPuIV0l3boCEVWtj7LOYed5A7A+eaZaqitFejw/AmOszu4TnRR7wrpSePoSkBjrBuhzTWId1JoAw21tostldvtPAmOsxu4TnRR7wcdmBcY2ygrbZdSQtU1gFDRo4BgwV71SqNN9FhdgfPiT7i3ROt1iUnaXsOTQaqgUDY1t0w5G7WRmN5NVQar6LD7A6eI33Eu0JaqlrhDg2TAPEooFMDDLJYtFAq4VUajlfRYXYHz5E+4h3So+RQt92Ri+7AEEET7kG8SqvkwK74aIvWL6Q/R4fZHTxH+oh3SIdqOEyg0TalZb86JDPQzgFzjVb6F0rpP6LD7A6eI33EuwYPoXUl7Itmsw6UgoBVYcASLI6xbouvliz/QvpzdFi8+9+RPuId0nFqRpuQdBceRQ2qiUHqpaeRYx7xVRseXkWHxdv/HekjXrrSOHrWCBLzTsP3rkNkAqMgHS1GlVdzlvAqOize/+9IH/FuGF6XMJkUct8badMqQTTzKq1lWOcSYgqvTmm6iQ6Le3hO9BHvDumwagvhPSh9yqo7RodacgGUVYfMtER99Y6WbqLD4haeE33Eu+2dKUnvq86IOTegWhfRdRgE7sPa/gyvmvDoJjos7uA50Ue8c/AQmWuWVWsMBhqr4BCzAetollqm4iyvevDoKjos7uA50ke8G7JUJaaRChTsFSgXXtfCvIcsMbbKMZX6hUL6j+iQ3cFzpI94V3d0pVxX6Wy6dyxTkFVJc4HEvDcst6LPVg7RVXTI7uA50ke8Q5o6m4wEGMZYpXSOoJgQVOMMtaQ42zeQ/hwdsjt4jvQRL9PwkqflCikgAhUyqKEnmLMLcQ97mOkXkP4cHbJ3/zvSR7ybwZtnTLEpaOSwaumZwX4cvVmbzSgjPxscRlfRIXv7vyN9xLs0nGsamhtIwbmQxrwKj7LgbqY5iS711QQPuooO2fv/Hekj3o0OUyktyK455kKaMYLIQKi1CEvhOuMrEy/fRIfsHp4TfcS76DCNlKYUSJMi0F4KJ6vg2Hs8uRpzYXkVtOSb6FDcwnOij3hHtK1rIM8BvKrmRfS0VUmPAiWprkNaqqZXrdL5JjoUd/Cc6CPeNSwFjT1igrAugauQbgY624QcOLRh3FDHe6L/iA7FHTxH+oh3c9JzTDJEAWNOQH1V05ZCg9pzC60XtPkqOsxX0aG4g+dIH/Fy9D+OVoLBwByAQpigfZUhKVohkjanvHp1mK+iQ3EHz5E+4t3AUi5lDqsQy+6UtnVUiyUFVjSaWFTrFy6Hf0SH4g6eI33Eu1qaojFaBmmVgKhVqFPWoV1Cbxan1PbqPUu+ig7Fu/8d6SNeDv/PLIEjlBJp7xzqUBMhMGq1whWjvZrgka+iQ/H2f0f6iHcDS1MYZYYOJdq6HmLAdUrnAoEx2yxpzvCNU/pzdCje/+9IH/HuepioClqEWfqqpbUXUF2Hdkex3DBkG69O6XITHap7eE70Ee/a/w1TIRSYmfcerU20zQCNpKUYGumz/o5yEx2qW3hO9BHv/I5UV62hFUbu/9exJLUkKK0jD8uz5FcWXrmJDtUdPCf6iFdED8zKfY9zlB0dhiYgUxhC6LMZTlzV9Hui/4gO1R08R/qIdz140mroPGHg3E/D0UBam1BYWJLMKuVVf0e5ig7VHTxH+oh3lfRouUYxKJoRSDCBYeswaCatFq3Tq8Vw5So6VHfwHOkj3pnSdf1+pgkCr7OZSqhQeSD02nruZYjZq5E05So6VHfwHOkj3j3RIs697gF47adVOhCojgxasfRUS6P66iFtuYoO1bv/Hekj3qXhQmpjndKV257uaBlszgREBdWMRw6vtmiVm+hQg7f/O9JHvGzD26uq9uusWOdOwxWUK0FeZceYMeRVinwB6Y/RoQbv/3ekj3hXSzeTOWaFWOPedcgIJrv/v1QKNkWYX10P+SI61OAenhN9xCuildCipQohawcaezNcsAJx1BC5TNTyqpTmi+hQg1t4TvQRL8Pw0KUEhcG6Lby+KumuZRUgVuvkGHW+au/gi+hQgzt4TvQR787oNmrVbjCLxs1xhqqIkIhF1ZL1+Cpn4ZvoUIM7eI70ES8P6RlwHcew4QXiWHcaHiBvU7rFVZHMV/0dfBMdanAHz5E+4t10x8LdUgjQxXg7eBGMeeyppShGGgu/ekjLN9GhRnfwHOkj3p3SOFadgQSh4CqgLZZ9OZwwkasNzHEpX0D6Y3So0R08R/qId42ltUjJY0DC/ZCWeCE9RoXZ9uB/wVHxCw7e5+hQo3f/O9JHvLseTh3UQoTKeQBJULBpAoNyq1bzTP1VzsJX0WH09n9H+oh3naWWA+sMoEFkndJpd5ZigJTinJTyqPSN6+Hn6DB6/78jfcS762EOlFJqQGm/DZfRF9wxAq+yuk8N3J4hLTfRYXQPz4k+4l0p3Vu3VBRq7mWH4Qy1BwbsXBtWxCavhuHJTXQY3cJzoo9414Q3EhqPCFjjuhyWPsFwD8RrSSZimDm/apWWm+gwuYPnRB/xsr2jx5FmhNQJgZpO0EJ9VR2cZmPrCb9wRv8RHSZ38BzpI96u7+ymPCDtpZ2UQt9Ir6sitxG0F+7xC4X0H9FhcgfPkT7i3XuWwFWq7eWGJe+t4QNs/cbAoaWYuw7Lr3IWuYoOkzt4jvQR76LDXJsGTZBtrxyaC+n9wgX6rKX1rPwuOpSr6DC5g+dIH/HuPUvHymYELde6Tuk09sWwgsZkRLnELq8aPOQqOkze/e9IH/HOwptT1n8MCdvuWZoNtBYCtlkTagizvRorLVfRYfL2f0f6iHendExqvUcovf1spM0g3NcdMUvKxTA0fLUYTq6iw+T9/470ES/TcOrUVwU9F8JAWXDV0jGuwqOjjNGk9lcbafUmOkT38JzoI14GLRKIfsY72ral54BaB4FISN2ClshfIPpzdIhu4TnRR7wiOs+ftRUZ5l4KR9PCuhyGn/xQUsPJA79A9OfoEN3Bc6KPeDf53/bIu7E3wWFfVQclMNb10XobljjW8epluF5Fh+gOniN9xLtDOtpI+5DmVrYpnQhsXQohhlx10Lo5xi8c0n9Eh+gOniN9xFtTWmLgDLnl/TY8RbAZBoREZdUcXYeGLyD9OTpEd/Ac6SPemdKtTpudgHEUoMETKscCQj21HrGk8cqU1qvoEN3Bc6SPeOd3tGhMSaGkmIHCOqqVsELmvq6GpTPjN07pz9Eheve/I33EK6RbLJoHC5TZKhDTAK15HdrrjG7Yagz2KmfRq+gQvf3fkT7i3Sldskxlgh5TB2oZoe41AE1r5yHaB73qWdKr6JC8/9+RPuJdGx43bp1tXQ9tXQ9HM6jNDOKMo/Rac3zV4EHhJjok9/Cc6CNevjo0i1ZlwYyL6MYZ6ogDWuszhRKl2KNS+l+iP0eH5BaeE33EOwuPcl4VQIMqgxbW+9VhGQV6CSallVVKPwpa/iX6c3RI7uA50Ue8G5Nu3KmFBDj3q8OeBsgYE2ZX3m/Do9oXiP4jOiR38BzpI96l4a10THEHK7LKjhIVtKcJTQa2dWSbyKPo8BfSn6NDcgfPkT7iFdIhUCiSK1Tac8MoIVjsDDlJotAn46tO6V9If44OyR08R/qIdw5e2Ms757oS5tbXKV33ULxowIlIZyohJ/wC0p+jw+wOniN9xLvm/6IproJ6ndK7DY+sgqUUgbtabetXt/Jo3MEvpD9Hh9m7/x3pI95Fh5IDy54Z1igD1dzBLAyYNOfM1rS86iz9hfRnVzp7+78jfcS7U3qmzLVV6GFb05USaKyroC48epgFKT1a0fIL6c/RYfb+f0f6iLdBi6Q8IyD2CSRVoS6SV+HBNvLQNvOr6DDeRIfZPTwn+oh3Hl6kVLctXRobUFYG0bI+qMWuMzZrr6LDeBMdZrfwnOgj3o13VFk1s02wyBUo1ARVtMIU67kVTt0e7Tr8l+jP0WF2B8+JPuJdId0U6xgCNZvsiTQKEtZpHUqb0rvl/qqt9F+i/4gOizt4jvQR7/o7Zq+rWjXguEfhCdMedtBW7THGKDVVSa/sjngVHRZ38BzpI17WHaS9SIaArcEqnwNUmhkISWM0U0uPOqV/If05Oizu4DnSR7wrPCL1nuZu/t8zeFMSEEGBYjiE1jlN9g2kP0eHxR08R/qId214XGMZYQfhSYFUGcxIoXXuvexJvPqF2+Ef0WHx7n9H+oh3DR7acFQdELsspLEXkJkSCEmWoq3O8A2kP7vSxdv/Hekj3l0PS6BEeUJp+0GLxAomOcBYd8ahpeVhrxo84lV0WLz/35E+4l1nadWEFAbkvl8dqiDoOhmh5r0MlmLu89UpnW6iQ3YPz4k+4l10mBs3wgwhBgYyErCMARpPW/fGFoX6e6I/R4fsFp4TfcQroscqpWORCjFL2x1LfW+zIFj/W05jjNReudLpJjpkd/Cc6CPeFdLJSgudYdUYCagHAmnWgQIK10xZwquGpXQVHbI7eI70Ea+QrpYyck7QbE/+HyGD7ZylFCkjdi7z2d0wXUWH7A6eI33Eu7ZSy1NSjJAnzT2RhsFqH6CztK6Yh+IX7oZ/RIfsDp4jfcS7woO11jASFKJ1OaRWQDBEiK0Qs7GaPFob/gvpz9Ehu4PnSB/x7okWa6ql8h6wVFYFHVZVPTWsy+I0pHVzzOHRrsNfSH+ODtm7/x3pI94VHmJpSC57n4UspMd+naUTSkjYJpllSV9A+g9X2tv/Hekj3jV4hFFqjhMixQ60AAdrOxxfZTXu4YrM9QtIf44O2fv/Hekj3tXSaK3uh7Qj7lpaRl21tFVok3soOOKqQB4hjTfRobiH50Qf8a7uSINjsr4KjahAnAcYSoRQS7SaxHp5ZUvjTXQobuE50Ue8c6Unp0I5QB4UgWYW0CoMRUaPCXEd1K9cabyJDsUdPCf6iHdEB+qUu0IME4FIF9GNCmDtungypfTK7sCr6FDcwXOkj3j3nkVkmOxhNLQz8PU9KHKEkiq2uH4w6qtReHgVHYo7eI70Ee9MadU4GSPUsU/pQRnUWoZWJcQ86jB9NWQJr6JDcQfPkT7iFdIl6Cyl70ZSIqAyCGzoqkMyrmo6TQrx1atDvIoOxR08R/qIl6d0r7ENhYFkq/qQ/TqrBohJwpjcy+jjC0h/jg7Vu/8d6SPendI0srWwR+FRANorw6UPgYSJQ8ihxPlqcBheRYfq7f+O9BHvHtKOaoFahdzKQnruzlLN26ROo7BMifNVzxJeRYfq/f+O9BHvCg/TErkWoF7W9TCuMlrTqKuqDqWozjpfLVkmuokO1T08J/qId0SXEWoIHSLiAKpWoVYWCMj7US2nWV4ZHnQTHapbeE70Ee86lsreDTc7tL6uhMSrnLawJ/JOHHURLbW/8jvoJjpUd/Cc6CNeEU0jdMOyiM6jr9KDGeoYA/qIKi3rSM/uhnQVHao7eI70Ea+Q7iOPgFIXw12AdJvSexSeDVl1R244w6tdh3QRHeLPX74j7Uj/v2ukeZUdNkaE0tu6Ee5rYe1RIUxuMoRmT69eHdJFdLiQdgfPkT7iXeERS13HdIPRy0I6cwfZ45ZCq7lmU8v26j0LXUSHC2l38BzpI97lLMiceTbAJD+m9EI6G0Gf2jEllfRsUjpdRIcLae/+d6SPeFdLt1V12GK45DiAODaodcHNOU2ZSLPxN5D+5EovpL3935E+4hXSMyXCVCNw2JPSsU7QoXUd2vstIjcs/OpBC11Ehwtp7/93pI94F7QMmbW0DJnD2B3TCho6QkujoXTKKb+qpfP/jg4X0e7hOdFHvAtacKZK0kFtMuz9FWCzMoSeZmiUDOerLrz8v6NDDNEtPCf6iFdE52ySov6MSF+XQ5vrjI4BV00daP3muWB8Newg/+/ocBHtDp4TfcS7Qnody01Hht3IAdRpN//3ARioFipt9Ppq12G+iA4X0u7gOdJHvNzPIqOEnABLXYV0KgtpLgIx9FjHFOTxak56vooOozt4jvQR7walD4yaLMPM25QuWkHCOqoDWizcei72DaQ/R4fRHTxH+oh3l0MRagMbpN2uRGrrmjhyhJZCaD0ljOOVg5evosPoDp4jfcS7nEUKSsQMQ3rb6zt3Go4Ie6VnbI2Czlc5S76KDqN3/zvSR7xDulrqmvb1cL9iMQpQVddF0dZ1cdgCD7+B9GdXOnr7vyN9xMvJYUU0lATrtI4b6fVdFAP7afwobT+m/QLSn6PD6P3/jvQR78Y7Zsw1JwKs+2145wKLcFt3RMFAGiyOV7Z0uYkOk3t4TvQR7w5pwViidpgie4/WlFVKcwSmyJko1/ksaCk30WFyC8+JPuJd0IJ5BhLazUrrjG62y46cIYTUY57FWnn16rDcRIfJHTwn+oh3DUu1tslBoRl1oMlzVx0NRom1Cec++quBpeUqOkzu4DnSR7wzpUemOFKAYmndDWPpUHl04BhVarCE8dVEmnIVHSZ38BzpI96l4WGyFsMdHeKqO0oC7ZGgJtbYi+mgV4PSy1V0mNzBc6SPePk2vGPsMqH3vkfSrAPaLA6YLdXGNkekb5zSn6PD5A6eI33Eu4e0ueznLAKhx1V4hFxBBxqk3uO0hqsAedWGV66iw+Td/470Ee96pZMWadYg6F7fqXOCxSDAmm1iLmFB9QWkP7vS6O3/jvQRLxs8prYgDEGaAAkzSGoFQs6SV9GRqn7D8fgcHaL3/zvSR7xzPOZu3kwCQ3fPElfb+ywEcjIrPUmaz2ppvokO0T08J/qIV0TvCR1paAIOP114tUJVaaueng3H4r3UVwNL+SY6RLfwnOgj3ll4dQ7ea8LXBXGVHQ07SOwDbKZRtc02n1l4fBMdojt4TvQR78LwMGqoNYDMwEAzNVhFx4R1KWyDOMZkXyD6j+gQ3cFzpI94hXSYHFpuvBs68h7/byAWCkihYYZmo7ya7shX0SG6g+dIH/EKaSwtC891GSRUoNjmf9MObO9XZq0tPHuixVfRIbmD50gf8e4hbU9zUh0QcU9KH72A5VxhiOYsPxfEVw9p+So6JHfwHOkj3o2VVi6NrEL6eaKl66iWUhlKyoOJd7v0N2rpz9Ehefe/I33Ey+7/OUqWDDXruh7m3kA7MbSA2WJPEvIXLLw/okPy9n9H+oiXbXjC2kqEXuIEkqCguh8C9JItZRO0L+Qsf0SH5P3/jvQR7/r/M/dQWoRhNQLNFhbSVmBVHXkELpjoVc+S3ESH5B6eE33EyxctKddEBeZ+TEuZFtEp7rXhPGLIQwq/GlgqN9EhuYXnRB/xzu+oaqvC4HUyh3U5pKK7vWMCLr0gx2Dp1bADuYkOszt4TvQR73IWHWXwHLBO6j2HZj/Ryij7PUsclLn28YUz+o/oMLuD50gf8W7lUG3a8h6FN4IA1bTKjpYYhLPRLCPEZ7sO5So6zO7gOdJHvHvPwtV6XcdyjGGd0hH36P8yYHSLMlpJFl7ZHXIVHWZ38BzpI96V0m0V0yMX0DLyKjxGgspme3C61llw1dPfQPpzdJjdwXOkj3j3RCsWWyd1hDqNgIYQGO6hS7UlaVQkPBsrLVfRYfbuf0f6iJdI54QhVGhj3QwJKYKKBkBMJUvgxukbp/RnVzp7+78jfcS7Bg9rq7aoCIPydqXnqqVTIpik2jllSfMbSH+ODrP3/zvSR7wLWmaoueUMI/Z1PaQ2QZIgqCrKVJo9v3pIqzfRYXEPz4k+4qWHF2odSJBysf00fELN654Y8+x13Qx5PHtHqzfRYXELz4k+4hXRNgtxHAFClrYuh6umNtICOYr2mSrOZ+0dehMdFnfwnOgj3hGdbGrTBrmWPYJXAlS0DNI1hSI643wVhutVdFjcwXOkj3j3kJZHolwFwt5FS9ka2G5bosYh2RCO9g2kP0eHxR08R/qId/M7mkgZsUKNXVbd0eq6G/YJJbWxcJ/cxxfuhn9Eh8UdPEf6iJf7WWIZoRXAVgvQxA7GNUOpNVmVUTi8mv2vV9FhcQfPkT7iXYOHUlfjCX30CoQ5geJMQMpRUsy9xldteHoVHRbv/nekj3g3Ci9tpotAl05AcSKs2yJDbsZLKjraFwyPP6LD4u3/jvQR73IWCSnsS2Fsq4KmtA5oS4PXxxwdSy/Cr9Z36lV0yN7/70gf8Q7pOGcfo8MIktf10NYpnahD0RxGIi0LqjdI53ATHbJ7eE70Ee9alkIPHLtBonVSEyGCRQkgEmIKYZARvif6c3TIbuE50Ue8C8NLMdNSQWh2oNozWF6AI08dWlPk9siV/pfoz9Ehu4PnRB/x8h1tz5NyAU77He3EVUiHkFbpkSnUuaqO9siU/pfoP6JDdgfPkT7iHdKU69jrOzNHAwoaQaIUSLVYMEWT/sju+IX05+iQ3cFzpI949zY8zh5yXPWz5VVJx1VOa2gEbYuaEtH4BtKfo0N2B8+RPuJdKc3NUskGMe0ZvHUQ6M7FA47M03BdD+sXkP4cHYo7eI70Ee/8jllxlRgCHBH3uAMDmTYga0Bm6ZLio8Vwv5D+HB2Kd/870ke8Www3lXPqDJFHBGISsEoNeB3P6wubyqNJ6b+Q/uxKi7f/O9JHvLse5inCEyHQbv/XvcpixLRq6SmZuQ8Mj2bw/kL6c3Qo3v/vSB/x7pTOxnV0BbGGe3RYAFNJ+zkALdpj7fNRGp7jTXQo7uE50Ue8ux1qNmEkGKoFVp2RoNpQwIir8EDJMb+KDuNNdChu4TnRR7ybkz4nl7iO5yZ7vCMVBF31BqSsvWDR1unRLLx/if4cHYo7eE70Ee/es9icxWaH1rOuu2GndTfMCFjE+kg5hfDKlI5X0aG6g+dIH/Gu7Ohhrlshw5Te1yGtBqsQ2fu0ZFZSEtNXaXi8ig7VHTxH+oh3K4cw6Qysq34udafhCYzanoyHqZoFxPKqZSleRYfqDp4jfcS7J1ohlxp0AM62F8MtmrWvOqRbndpS6DZfRYfxKjpUd/Ac6SPemdIzywwYoGPIQHNOEMoCMySzXkKU+GjK0i+kP0eH6t3/jvQR796Gl0Jj/QeWqiykpYMSDoh5VRyBUrD2KmeJV9Ghevu/I33Eu1N6fdWaMnDCVXgIMhjHCZFCNYlDe3/0NvwX0p+jQ/X+f0f6iHedpbjrizlglR+6bel1PcRYIQ1LWUQrj1e1dLqIDmNwD8+JPuLdtAMNtWGpMOtch3QfCFWKwZSWQ5dR1F7VHekiOozBLTwn+oh3RFdqe1YHiNQOlNc10ZgKpF46M8ac86uX4ekiOozBHTwn+oiX71nSbCMrSC5trxxat8TZB/Q2hw5ug9oXqo7P0WEM7uA50ke8Q9qKqGQBSftp+E/HElOAGWeLowbiZ/0d6SY6jMEdPEf6iJeVNHHcN0Kctu6GSQhqbQ0SV2s0VDh845T+GB3G4A6eI33Eu+hQSCmlASWOAlQygVgIoHnOjta0ji+U0p+jwxjcwXOkj3jXs4SpdmOBmPbw/z34QLAyaDOsVvOM5VXzf7qJDmPw7n9H+oh3+yzyiJhrh/RTS4cyQYLUPQ8vMiXUhN+opf9wpb3935E+4mXhEWZII0JrMeylQ+uADoOhpBwMS5+hfaPw+BgdxuD9/470Ee8aPLCWnAaCVNLdhpfBhmQYQVMLOU96taIl4010GN3Dc6KPePeipUoIUwqUOtYhrWggpU4YYqNxw5Taq7oDb6LD6BaeE33EuzVayBTyOqNb3pW0mfw3unRIFLE+uWp8T/Tn6DC6g+dEH/Fu1gGNjc0qOEqU/USLoZokSHWVIlQyhvZqIg1eRYfRHTxH+oh3Ocvo0/bcMNSwXx3OAEqtrbq6ifGIleqruWF4FR1Gd/Ac6SNeIc0pjYjBIM9EQD0VqK1UsDmxzBh6ebU1/BfSn6PD6A6eI33Eu5ylWSgaGrQ4B9DgCKJKkEaz/eYw9PYqZ8Gr6DC6g+dIH/HubTjXnrQYlJISkLQOtgoO0FR4JqvE9oXb4R/RYfLuf0f6iHdIT7YyQ16n9F4Mt2+GlUj2ULw6I2bl0r+A9GdXOnn7vyN9xLvoMGNvoQyIpeqqpXWuMjopIE4TNh3y7IkWXkWHyfv/HekjXtrSU+rguaffGVBZSGsRgomtjyCp5P5ob3imm+gwuYfnRB/xsr+jt1bDqqLnbixlybCqa4ZCaYQpsbO8GoZHN9FhcgvPiT7i3T7aQDNLbBBCzOtyKAxVMMBcV0aJyGnWVx1LdBMdJnfwnOgj3hFdcfSI60YoRuugjhFqrhlSG9vpGHNP6H9O9B/RYXIHz5E+4l10mEYvoTFQpVVISy2gurtMbcro64xu6ZUpTVfRIbqD50gf8fKUHlEVGfLIi+s4KhiKratijRrTnuDxagYvXUWH6A6eI33Eu54ltCK59U3zKqXHHrdUc4KQ+khacBH/qsGDrqJDdAfPkT7i3SmdZ5DJe2RYjquWXke1lsAwY+1VmQanVzkLXUWH6N3/jvQR75C2mXuxBbLE/Ta8ZRDbDR4qvMppia28mu5IV9Ehevu/I33Eu420tqf+jwTFbBUeGAVkfUFPmVNrccSv1NKfo0P0/n9H+ohXSCPFGLOss7npzyMAhjqqgnHHVLGgzVcmXr6JDtE9PCf6iHeTw9bfSc8mEMbcdYctmAtX6ChkIhYjvao78k10SG7hOdFHvGvvGKOXXtN+QtuAQs+gQTMMGRxq3NtqX/WV5pvokNzBc6KPeNf8PwstbDuEyLIKaWqgY2+0qCSCeXR6NmQpX0WH5A6eI33Eu+iQI+XcAmjaW7RkVRy1TIPWkrUS27T8qgcvX0WH5A6eI33Eu1Na5yw1EsxVfay6IyewwBkCSs+hVBR59eowX0WH5A6eI33EO1N69sqNdL81DOty2CdU7QZBSw+xNsL6Bbvjj+iQ3MFzpI941yrdIpZ1DwSmjfS6KoLFEKEJtaFRy+BX71nyVXRI3v3vSB/xbtyBEY7EDUaqtGrpKWBUO8ygs+QFdhL8AtKfXWny9n9H+oh3M3iJRSLNRXMaQDN1qCkYYBwFhdaxjV9wpf+IDsn7/x3pI16uaJkp7bn/LfUOlDSvWloEilUtIrXU+SoNLzfRYXYPz4k+4t0hPco0rQo1j71jWQvo5PUReNZIASe9aiwtN9FhdgvPiT7iHdE1xzm4Q857a7ilBpZUoPHEnFR7mK+2d5ab6DC7g+dEH/FuIo2KWpH9Oquvu2G2BhtjKBTyFFx3xfQFov+IDrM7eI70Ee/mpE9utiCGkOMqpJkEDIn31kNsvRYc9RtIf44Oszt4jvQR76JDy7PWwhCVEGikCYpWYa4imnKpnPEbSH+ODrM7eI70ES87pffytzrBNAyglvJ+2bJnLpG1PdSjhleT0stVdJjdwXOkj3iXhrfY7ScDDzKBwh6SrnlAmNZLb1gLvWosLVfRYfbuf0f6iHdteCGuiyGWVW7s6BBRoNaUIEoOZMj4rvu/XEWHxdv/HekjXq7RqpLHjKC6lw61ueCm0cFSScMSxv5sKE25ig6L9/870ke861mKzDlpALU5t+ORwazs9tKZ4yqvccxXDR58Ex0W9/Cc6CNeET1SC0LUYNbFMaVeQRp1iISqJY9W5dUAD76JDotbeE70Ee+Clp6oxlmhWG9ApSJYX9/V3OIQixz1VdnBN9FhcQfPiT7iFdEyU7KBCTSI7idaDXTOBGWmHMc06vXVUGm+ig6LO3iO9BHvkI4RR0sE0WSvWA4Mom2VHaHkRotrmq+mSvNVdFjcwXOkj3g37UDWEV1qBEKRdUrHAtrrBEwyJQxOsX2hkv4jOmR38BzpI95dDjOXUaTCFOZdeBSopQ/oHSfisJK/cTn8Izpkd/Ac6SPe3Q5Tk4yFYdGLQDs/rGEK5NhamKqrHHmVs/BVdMje/e9IH/FuuqNqyE0QKqcGZI3AZq5gXWfcjjXzFwyPP6JD9vZ/R/qId9fDEGNeVQYY4R53sODWXA1KmLFRnLE+a8Pjq+iQvf/fkT7i3fWwM41ZGbhYBWJc57UhQzFGo4E66VUtLTfRIbuH50Qf8XIznGkLvYHVPQyv5QnSrMNExZDDTC2+sqXlJjpkt/Cc6CPeze9I2dTmgC6lAHWOIDUIhDlHTpgY5VVfqdxEh+IOnhN9xLszmtB0xAIhlAwU1dbdUPdiOMbeo7LRF87oP6JDcQfPkT7ind0RqYVQJ7S9tJMiKmhdtUdan7j0VWe/GnYgV9GhuIPnSB/xCukYxJJ0gU57fWccuu6GY31Hk6jPMLm/SsPlKjoUd/Ac6SPe7ToktdyqgvS8SumMA+oUBOM491xplfFqYKlcRYfiDp4jfcTrV4ea0oAYeQANWbV0tlWH1B5yHaWsgvoLSH+ODsW7/x3pI969Z7FKIzSDlkIDSjxBeyLoaXSqODXRq/cschUdirf/O9JHvLseYkRLdUBR6kCFMxjuGbwLZc5MqvRq+L9cRYfi/f+O9BHv0nCT0eaIEAqFPVY6QM25QUCNxqUm1leFh95Eh+oenhN9xLsRvLN3CZNXyYEZ1pm87ol5DkizJ5zGfeqr26HeRIfqFp4TfcS7y2GplaVlKGKrko4yQAUX0VhEWpXK9VV7h95Eh+oOnhN9xLvxHZGlc1HoGgmIJYByKMDCrVHDnuKrtlK9ig7VHTxH+oh3Q5asBg7EoLXtjRazgpD03eSRSzMK0l6NwtOr6FDdwXOkj3hndyTcHf8dONRVd1RN+4nWhECNJnEQza/ScL2KDtUdPEf6iHeXQ81j5lVzSMB1Q+yrnra+7oqL7VJ0FsP0hVL6j+hQ3cFzpI9495C2CFFN61jGvUWLVglituuQqQEJ827//wLSn6ND9e5/R/qId9GhzJzrYjiEmoC2e2ezdMg8uVdeV8X2jcLjD1fa2/8d6SPeeXgjZQyZwPY6OIoZ96zSCcakkZFptldvw/UmOkzB+/8d6SPejTtoYXCVAqPvHZ45rKqaqEDiXloOjAkfOR4lXESHKbiH50Qf8W6dxTqby26O1hgNiLtB5d3BZIkHRa3r7+w90R+jwxTcwnOij3j36jA3nmHDnAPunn8D4T0s3TKPaiPk8YUz+mN0mII7eE70Ee+iw2bNZD/MKjsM557Wad0ydFKVkUMj/gLRn6PDFNzBc6SPeBcd0khpoMFsLQHVMEHWAb1uiWX9IKRo+uhu+Avpj9FhCu7gOdJHvELa1t2w1kVzjutaSKIMklclPVrM0zThHI86pX8h/TE6TMEdPEf6iHdDllKZVFXBco97rHQEiSoL6VBiJ9Y+HuUsv5D+GB2m6A6eI33ES6SxaxIGxqB7YGkAaalB6KzUZeCwR63Sv5D+GB2m6N3/jvQR70zpUGNXTYvhNGE/ywJtUaCk3uMYseircQe/kP7sSkdv/3ekj3h3SlvgEcMAjqMBTSRQGby47k04D2F59JD2F9Kfo8Po/f+O9BHvXh0O7JlChxA6Ai2IQWlWCLnWkuceS2OPkI430WF0D8+JPuKlhxeQMq0quuxB6cyL6KQZFueIYrVoeFVKx5voMLqF50Qf8a6vtOcmlBgs0yKaKkLtfcAMnXLFsqqSR3PS/yX6c3QY3cFzoo941/zfJJe6CmnMIa6DOuy5YTEDj6xpJm35VQ/ev0T/ER0md/Ac6SPe2R2GMxN36CFtU5oYKitBW+d1DHkV0ulVGh6vosPkDp4jfcS76FBSrLoHlva4M/C2R+GVVYHkEVSylFnqF5D+HB0md/Ac6SPevWcZIWpapfScMtcp3RU0NIIRC1uIC+9n0WG8ig6TO3iO9BHvaumaUi+YAGkkICkDtPGEzrRO6dlyjt+opT9Hh8m7/x3pI95NSu9DBFGgpVKB0pxgY1XVmaRmkSS9vcpZ4lV0mLz935E+4l2ztLK1VV/sU3pdD2MtoDQ6zKxjFE1j2jdq6c/RYfL+f0f6iHdvtFhyTW2dzSXtJctBQGtSaNxWOULFWimPkE430SG6h+dEH/HukLYyCxpD6GMsouvuwtsVSC8W8sSs9VWvdLqJDtEtPCf6iHfDDmq3SrafGe5dh5Ij6C6saUoss6KG/sqVTjfRIbqD50Qf8S4MX5VqM6yQFW0RHQdYswY59Wa1ttwwvyf6j+gQ3cFzpI94hXThprlzgCat7v6OvJAOc7eVUiGzzOlVp3S6ig7RHTxH+oh3pnRIyml2sEhjrxwqIEELpFnSKDVam69altJVdIju4DnSR7wrPKQPwmgwwgj/DfAwagWYTeuM1KZ8oZT+IzpEd/Ac6SPe5SylIe9FQ+lnBi9xBMtJIfAqrsVGiP2VKZ2uokP07n9H+oh3k9IrS7HYoYbds1RaA60xgMzCGQuvc/vRFq1fSP/hSnv7vyN9xLvCgyZtWwGGjv2qpQSotArqhTLXVLSOV0uHfiH9OTpE7/93pI94Fx3OFnFGBCassKpqhr2zBfZjlpbrWLS/qqXxJjok9/Cc6CPeldIpiMhsYHWX0joraKgTglSbVfoqZV8ZHngTHZJbeE70Ee+iQ2uaeDLkIrtjCQeIRoNVjIQ0x6qqld4T/Tk6JHfwnOgj3jX/I3frWvbIsD1kKeS9RSuBpNyysU2yVw1LeBUdkjt4jvQR7+yOKLXKIEhpT3dEbVC7DJg4cNr6Yc/fQPpzdEju4DnSR7yzO0JYR3EyYNYBZLvBlPrimq3X2EfU/MruwKvokNzBc6SPeHc5zKUOowQlWlpI5wLaSwdtxQhL1s6vepbwKjokd/Ac6SPejcKrIUrAAD3puh2aJjANBUwaSq+Csb9a0IJX0WH27n9H+ohXSPdRpgWMUBN3oHVMgzAJxHVAD0Rq0l+9Dcer6DB7+78jfcQ7pBvnMIJCjl2BKioIssI6u2tBslrjqzQcr6LD7P3/jvQR74bSTMu8r4f2/9k7kxxLb10Jr4iAGrbLUbv/JTyp7hPgGmSBkz9HLNsHJ8OjKn+QyQiKWpzuKhq6y/8zEC+tk81y+ipoQU90SOHhBdFP9L0Mlwkn5g6ttH1KaTnfsCqQkomoKvavwnD0RIcUFl4Q/UTn6v/USGXBnq3dCy16auqSINkYPLCPnr+6R4ue6JDCwQuin+i7zyKn0Gi9wjw94l2FV85pnTOM0erW3svkr8JwdEWHFA5eIP1E361D1dVnWjBqy4B1GJiJgqwxZq+8SX8D6Z+jQw4HL5B+og9pbjSrno6QZdzosIPpIKg8dZW5aNlX91nQFR1yOHiB9BN9Dp6UhHkh7HaqaEQuoAMVWHuqWuae/av3WdAVHXI4eIH0E51Ip5VxnMKjUwHcGe8YXociPZdeDZl+o/D4OTrkmP4PpJ/oS8O1Y0EtUGmfUzpvBku8T0E9Jm2Ror9hSv8jOuQY/w+kn+g7pQsxX5DzUDvtYbu5OHaYeVEyLqc//AUP7x/RIcf8fyD9RJ8t3ZfmUzND7toBhRtYtg0Dea8m1vJnY3jkiQ45PLwg+om+O1q7WSlZIdHdKr3Thj5TgVxG30tbMf5qUTp5okMJCy+IfqLvPdrRxc6pfOqMcprD1Qx6bQRjzKxos6X51cQSeaJDCQcviH6iz5RuOvsqBO1uWkKzAjawAVupqExr5K9MaXJFhxIOXiD9ROetQ+uyd4Y9kgJyXtC5MWxhHTaGbPrqySFyRYcSDl4g/UQX0mWm1joPSGueUzqZguHckK2OJGnipl+opP8RHUo4eIH0E32vWcycazqn9PXKADuf5lCHQqlaZ6lcs35lSpMrOpRw8ALpJ/ruhtu2hXlCPZ0gYJl3DE8RtEkpd3lYKV9d0SJXdCgx/R9IP9G5KT33wbnAsC2AbS9QJYNcmHPruW39KmchV3QoMf4fSD/Rl7NMS6utAoyzA2qb0NQSpNHK3Qgz6VdO6Z+jQ4n5/0D6ib7VYbpWooVgrf5ZHdbBeOrhuvdzQutK8tUTLeyJDjU8vCD6ic71jii8EwL/ec4irUM0YoOVtSKd3lA/e+uQPdGhhoUXRD/Rd0Zn7WVvhFxJD9GnL+xzVGhdcK6SiOQXiP45OtRw8ILoJ/qiw5X6Wq3BTOv0hvdmSxuWoWumu76Uy2e9IbuiQw0HL5B+om/zf6lL6mkG5zjVNJZh0JpWSF3KVhRMJf0C0j9HhxoOXiD9ROcQHnPWPWHaXYWXeYFuHZBsyxamQfwbp/TP0aGGgxdIP9G3kqbkIXiq6NLXKaXbLaW1Gdg4dbStsmr+ysFjV3So4eAF0k/0peGtb0ISEKt3DA8RtPcBu8+pxLln/WqtNLuiQ43p/0D6ib5autNsTQQoldMechfQpQY5t91rb6t/Nv3PrujQYvw/kH6iz/GobZZRT80h99ZhP42i7dqBesvntM7b8DeQ/jk6tJj/D6Sf6Cs87tPgeRkk1nXf0Rqnlk4JhOf5VRvy+Co6FE90aOHhBdFP9BGNadueC7LyqTvWKNDlvt5ZbI05cxv81aND4okOLSy8IPqJziG81DBrBsl4H2hpFfqeCmv2nGSmlfgrV1o80aGFgxdEP9FnStOkule9t1hO1cF3FV63CjTWrqc7HDi/WiotrujQwsELpJ/oG/5fyLvLhlbvKrx64G73uL5rO9raTIy/gfTP0aGFgxdIP9F3Snfkoqc3LLzn6Q3vsxayBlRD7IZ3c9gv1B0/R4c1hYMXSD/Rd5GW87QyMsx7lQVlV1DcCVTLbDwQR/rqYTjxRIc1hYMXSD/RN1g6u41TasDY9yJttna6w9pgj0K7W1rjs+2O4okOa4rp/0D6ib4XaQsOHalBYm6AiwY0QoGOKWXjrlq/GvAQT3RYU4z/B9JP9LWHXWq+Yx0ZawHsd2aJlgDbQsqcuc2vxvDEEx3WFPP/gfQTncPSpxnsu4PONuCUIR2s6R0vbSUrqY7PTDx1RIc1hYcXRD/Rt1W612F1DtDMd/d/r2A28fxY5iaS+wzR90T/GB3WFBZeEP1E3y48TMisHfafoKW3DdqxwlydBUevy77yO9QRHdYcDl4Q/UQX0c1sUMENqdzHLMw2WO0E0gdh5XkX4n1P9M/RYc3h4AXST/TlLMaMeKc6Mp1DeuidWBoG2NLQNg/V+NUrWuqJDmsOBy+QfqKv7mAd65bOXKXfjTTl9IZ5wtwiNFEGjt9A+ufoMIeDF0g/0TdXuvLm0f/cZ0mA9dBsXeU0hyttujNMn+3+V1d0mMPBC6Sf6HzOom4tuUNh2YBYMtjqE0amTjZ3m/ur+yzqig5zTP8H0k/0zUr3sg/MA0YrA7Cvc0q30qF2u6TPOX6llv7Zlc4x/h9IP9GXs+QiSwsCSj3tod6LtHy6RSt1Tktm8iun9M/RYY75/0D6ic5leJU27wRDSgXMa935f4WSds6jMOL+at2BeaLDEh5eEP1E31bpdJ+wQAJk66eUzgP02tIrt77bqUhUv+oOzRMdlrDwgugn+vyOMfLOpyVM5RJtMqDjfXiIdY/Bq1b8hTP65+iwhIMXRD/RN4PXTg9YR4eU7hUtUoZ+l+KpKcmsvNL+6j6LuaLDEg5eIP1EX86yez/wGuR52sJTNdNtCwfsvZloTx32G0j/HB2WcPAC6Sc6o8NZJ1e9D9/zOaXvkqWqGdaenEWoS/uFuuMf0WEJBy+QfqKvOcx1tt0WmJV9X7O4qWGxu25ptlKV9bMXac0VHZZw8ALpJ7qQ3oMK9c2gVU4tfQCGLpWgYmlZjXOvX+Us5ooOS0z/B9JP9I3h8TmLsRDQpgLINE4t3SaU1dbYuXbs/ReQ/ocrHeP/gfQTnY7HPaMxH4ap3pmlfQoPGZAycSXrq+WvduGZKzqsMf8fSD/RV3gY36e07uOGaR6k62kPudwXABalVMvo/NEpLckTHdbw8ILoJ/qes1gzVdoVEuVTSu98Sum8OuzdttnBvX61Oey/RP8cHdaw8ILoJ3pvHRJ1zafOSBuwlwKntE6g0hfhGsL1ozta/yX65+iwhoMXRD/Rt/l/a+lUGPK6j4bPlU/VwYdtTblOXF2+Wir9X6L/ER3WcPAC6Sf6DmmS2supM9Zc8+YsBfSc2iDtNItjJ8X50VjpX0j/HB3WcPAC6Sf6Kum61jQhSIPu8P/pEm02gVpyksJDsH2Uhv+F9M/RYQ0HL5B+onPAQ/bCNKGndTelJ4KWikGXteXoq+ovNIf/iA4xHLxA+om+U3rLwCUT7Jp32McpPGYqgFlylj5UfqM7/Ed0iDH9H0g/0RcdplZsUD6Fh95HlnOC3ixDafm+Z9G2tI+2O/6F9M+uNMb4fyD9RN8VrYbNMDFwSff5ztagKxuk3ntFqXvNjzaH/YX0z9Ehxvx/IP1EXy1tKa3GChkbA9aDdKNhQEkXj9lXyl9Fh9kTHWJ4eEH0E322NBnqqA0W6imgFwvoGOekHlYO2hv7Z4d09kSHGBZeEP1E38QS5p1uvDLS+UC9L2idegMQG5WZOs/0lYWXPdEhhoMXRD/RV3XkZm0yQrKbsyxT0HpbxcSFKiZa8pXdkV3RIYWDF0g/0Vd2ZCzGoqc3vJPS5frRAxOY7kw0Vhvto+H/v5D+OTqkcPAC6Sf6TmlNdRdSSLU0QL6PAPS8YVbC+7RFyoV+Aemfo0MKBy+QfqLz+U4r5T4WvgvfnIUYekMDktpsbGtLP7pI+xfSP0eHFA5eIP1E5w7epLRGgpZOuYFrTOhlHq4HZWOrdeyPtiz9hfTP0SHF9H8g/URfLS11SV8Vxo3EkamCrilgfREp7l72L1h4/4gOKcb/A+knupAuzCxpdNhW5ZzS56juIgikuRQVYu5fpeHZFR1SzP8H0k/03TrEknpdBLOkeidLGWzmBqUlHsP2ml+9SCvFEx1yeHhB9BN9i9Jz7vVOkqaxGNBwQpvjsq2Nca+btnxP9M/RIYeFF0Q/0dccZuVko0FrdxdeskP0sgx1Jyqta2nrqwstxRMdcjh4QfQTnYX07GW2U0iv84F0n4gre8HuLFLG6pR/geh/RIccDl4g/URfIV0Pz1IUdJoCCvM5pPs5s9f5VQlLrV/N4BVXdMjh4AXST/S9z9IZl+0CNfcMh+AOuqWA6ZTaaKvKR9sd/0L65+iQw8ELpJ/oQrqNtIoqgtk6p3Q5VXTfPEHyqqNh4fHZFF5xRYccDl4g/URf4bG417E29Hnvs7QlcF8DgIyrGVvqRr/g4P0jOuSY/g+kn+iLDku6I0sDCvJ9ZHkSaNoC3EojbKIlfxUdFld0yDH+H0g/0TeG12WKzQGz7et4EMGpRTa0PBtnrbTTV9FhcUWHHPP/gfQTfTda7k7S1DLctzoBRxt3ZmnD7iNpIhuZ8COkqyc6lPDwgugnuojOjLUekKHmlm7Q0k6fKAXmyntg31T5q+6weqJDCQsviH6i74GWwqcAaAp94TmjU8pguSJMslTPCV1Rvwpaqic6lHDwgugn+kxprtpVGdrWCohbwXQZaMtrbZtlfjb8X13RoYSDF0g/0Wd3NGuJ+gTmdW8dstw96RVWmoNXyprGV1e0qis6lHDwAukn+obwUt1GKUGrNE9vOBJ0bQ0KD+Z2+kMZX62Vrq7oUMLBC6Sf6CulK09h6kCy1zWlDVrZHXbHMu8JXsdXpnR1RYcSDl4g/USfKV0b1Zrw9ISln8JDFZQ4waomKbUDdfuNwuPn6FBj+j+QfqLPlLaCibdAkj4AJQu060xzWrl33Qn3Vxs8qis61Bj/D6Sf6BuW7kZzMQHqOaCx3/N6nW+ks+a1G5XPhqWrKzrUmP8PpJ/oC1oIlTsZZLu19Ck3oOHpFhcvFd6zcPqqPURPdKjh4QXRT/RN4RVSJWKoiteWvu9oHbghd+Jc6jD6bL4DPdGhhoUXRD/Rd+tQrS3JE5rovssO9FTSpwoxG/d5Fm5Wvpr+R090qOHgBdFP9BXSkzLyMuCsp5oeaNDv9fBarNDehjnb90T/IzrUcPAC6Sf6CuneCk/eQKOfsoPl9IaUB/TEsw7JmepXdge6okMLBy+QfqJz9X8xGdwgz50ApWRQTefQ3iNJqlOofZWzoCs6tHDwAuknupCeq2vijaB8S+mcFui8z7XkJmsY7iW/0Bz+Izq0cPAC6Sf6dvBKZZRsIK0ZoHYFLXlBosa5l6krf/V8J7qiQ4vp/0D6iT6k1yhdR4Zc86mlN+Odmk6wLWm2Sd3kN9rDn11pi/H/QPqJvnUHLWkb22AjrlNLrwW2GgPXJLTbEklfDUujKzq0mP8PpJ/oe75zlJR5EEy7w9K8OxzKE6Stk9rqU+pXSJMnOrTw8ILoJ/pGljabYb+b0UsCnJLPN7weXmGVRHXxV5vDyBEdYgoLL4h+ovetw8zWT50x6AYtu4ImZVitD1y8l5WvXrMgR3SIKRy8IPqJvt6QhiJOA9sDAe/DnZakn1ZRZ+IxS9lfvXVInugQUzh4gfQTffdZqA2Z3WCkOu99lrvsIJ8f56znnO6l21cOHnmiQ0zh4AXST3TeDZ8kq3dIpOeU3qmDsTG0tKVmIunzN5D+MTrEFA5eIP1EXyndiqZSE+TGdwqv31L6HNq15lFTZf3uRVryRIeYwsELpJ/oTMPxHMd32v++ZIG8MjThde+GV1lb2jWPv0f6x+gQU0z/B9JP9E3/923IlaD3Q/OpXBe0sRvksZJkLqe6/uo+C3miQ0wx/h9IP9G57mAzrnIKj213wEMXGNKCXcRKWVln+upuOHmiQ0wx/x9IP9Fn4tnutUiCkct9R+s+A5A1H6Tz1oELO301WcqO6BBzeHhB9BN9N1oOzqcxRFhl813gMe9C6XrYXneotEjbX10NZ090mMPCC6Kf6CL61BloYw84hLXTHCYDq5zuE8t3soOw0ldhOHuiwxwOXhD9RN8MHukWyg1s3IGlVu/w/01cOGfcXHqhr+7Rsis6zOHgBdJP9G13PCUH73r+M6R8Cum8K1jbE8og1FGttvzVk0Psig5zOHiB9BNdSMug2lI1yNTOKd1HhrawwljZ5syDUv7KlGZXdJjDwQukn+iblO7dctIOm9IA3HJKkLITGDWimlh4fnXrkF3RYQ4HL5B+ojNnoWr3Fa3RsgHinNA0b+BzOlMXW7t/NfzPrugwx/R/IP1E3w7erRMlTchNby1dTuGh55vhKq321AV/45T+2ZUuMf4fSD/ReevQKslkWIkZkNoE5dpglIqT2ii4v7pIy67osMT8fyD9RF97iGlPFgLWu5QmjQnGemeW6k57dbL+1Y0W8USHJTy8IPqJvik83YamEyjXPws8ziF9T+qBe1NehRp/daNFPNFhCQsviH6ij+gqc9WmMMud/l/no/X2Jwwfba+qil9Fh+KJDks4eEH0E333WUbLZdZ9HbwJ2NigoSDUiTj2Ih341cCSuKLDEg5eIP1E5xUttVaSnGZQryltGbrcbbw8Bkov2sdXOYu4osMSDl4g/URfb0hjpqSn7kgjn7pjdGhlFuilT+prngL7N07pn6PDGg5eIP1E36S0ymrt1Bx9Kd/3WRI0Swyjk4lwM0q/gfTP0WENBy+QfqLvOQuZuHlNqAnvThphaG0usN2wjMUs5aucRVzRYY3p/0D6ib7l/4NYWtswVeqdWdrnlEaB2uYop+jQtL5adyCu6LDG+H8g/UTn3fC8+ugddu0MfxZM98kNOPfzvRUZ6asLLeKKDmvM/wfST/Sl4Z33HKvfrFAA+VQfmg7cqe/CPOph+qu74eqJDmt4eEH0E32DpSvV1faCcpc6otV56o57tyXRLKtrGfbVfId6osMaFl4Q/URn0NJxtMJAKSdATKcvbDnDWmWa7JRW+epCi3qiQwwHL4h+om+sVPqyKQidqN9VeBvsPuaJVRJxEt3rKwdPXdEhhoMXSD/R5+CNncqgBbleB6+2DZ1bOQ0iTexNUO2rVXjqig4xHLxA+om+nAVLnzJOW1iTnd5wduiN8n0YbvU+RlufPTmkrugQw8ELpJ/oc/AaSpHMkPjOLBU5p/TMHVYXtlw0tf6Vg6eu6BDDwQukn+hDmqVV3Ao1r3NUr/Ohs2cYrFxHaYf4r1bhqSs6xJj+D6Sf6Fyz1HO3XiC3P28dnoK6rSxgVDOdBnFp/Y3C42dXGmP8P5B+om8pzTo1dMsKXHc+hUdHaLoUEpZRzVKy8tX4v7qiQ4z5/0D6ic4bLcalHoZbzzdo2QlawQkmLeWyS176lS1tnuiQwsMLop/oO6QzLjqtIDDNcQPDDn20u0hsGHGqc9NXCzzMEx1SWHhB9BN90/+bqt0V6X2263fUCl2nARVttZVc8vgFon+ODikcvCD6ic6qo9Yic59aY5/esFa+S5YqtDoF28hjfXZFy1zRIYWDF0g/0ZeG2ykykBHUigE2K2ClECQhXjORlP5VdGiu6JDCwQukn+g7pXfeajOBmSAg3rpjzQqal83a1Vr7jVP65+iQwsELpJ/oQpoxW1NJUBY1wMkZei0baJHy5D3nZ+sOzBUdUjh4gfQTfYVHZkpJDMapWs8pvTfYLg222Ng5Y74r675H+ufokGL6P5B+om8Mr53iIi2GjKf6QMENPZcJsxC3arX3+guGxz+iQ4rx/0D6iS6kV66i0gh4pPvI8iyga9znO+umVsdk/Y1T+ufokGP+P5B+ou9luJFrI1yQUtE7XirQhmSouZLSnAv5o+hQkyc65PDwgugnOhelm655OOaS932QlkG1nArEFq+VB+750WDpf4n+OTrksPCC6Cf6bh1OSrmtUzpnI8DOC6zWc2TrqFJpmn715tB/if45OuRw8ILoJ/reZ8HV6zmnQfsegNkmdEkLZsV8fq2R7KNJ6f8S/Y/okMPBC6Sf6DOlbW/sg2DLRVpqAuuUYY6xlPS0hvkXyo5/RIccDl4g/UQf0mm3RpWhr3IqacwTGi4BGj3RzNLy+Gj1/19I/xwdcjh4gfQTfYXHOZxPuVxAq9Z7RSuDlVNZC9Jsc1AZ8yNT+i+kf44OJRy8QPqJPr9DWXCsBMpsgOVuSt+tQ9vnf/lTedf80XbHv5D+OTqUmP4PpJ/ou3U42uZTYMDd5XjfDR9geRuUU3Bw7iPv/Bvt4c+utMT4fyD9RN/4f15Z8YDc8n3FQrucWnqe0tqk6sqNS/mNWvrn6FBi/j+QfqJvYamlWqcaZEp4L9LWU3jgBqMxROdO5aulNJo90aGEhxdEP9E330E0R64Cpc1+6o47NT2XAhXjeXOWmdb3RP8cHUpYeEH0E52VtEoTRegVByARg+5KMLkOnnvKrh9daPkv0T9HhxIOXhD9RBfRvabZuAlk6xkwSYd23Y/B/fxp6excvspZsis61HDwAukn+hy8Iq0knbBXX4ArVzDtDaoy053w6OUrBy+7okMNBy+QfqIP6TXm6HbXG4yLdOObhjPcvY57nd86j6/GSrMrOtRw8ALpJ/pKaZKBBStwOTRjnwbNSoI0eZcuRJg/Gv7/C+mfo0MNBy+QfqLPlNa1qhJBzfduONuGlseGyiTnN26r4VeDpdkVHWpM/wfST/SZ0rgt9dRgWCp35l/BmAfwNDO20hZ/FR1mV3SoMf4fSD/R53iM2bKqANVxHx0qC3pTAynLpp6/af+G4/FzdKgx/x9IP9E3hpd1N+MCGbOd9rCcU3rtDdTKmNKoDf1oB68WT3Ro4eEF0U/0vXWIPWFfCL0fjnHsCpa7QFeqrc5aGn3l4RVPdGhh4QXRT3SupNmLdlqQeNz34ChDa6empi2nvmZa/NnEUvFEhxYOXhD9RJ/dwUxlLoa5aQFOyWC7JZi1z1p5d11fmdLFFR1aOHiB9BN9hbQyNi4bkjUF3IVBufGNDmedaazUvprBK67o0MLBC6Sf6Ks7EpX7kDLskvjUHePUHVMEdi7NWiskXz3f+RfSP0eHFg5eIP1EX+Exbupt+dTO/ZzS61QfbWC9r8P13JS2la/mSosrOrRw8ALpJ/r2hu3ed6YB0m0DpnLT8HNKT8VaByVM/TcKj5+jQ4vp/0D6ib7CY1rHWeXu4E2ADQ10pwwrjdos90Qr/QLS/3ClY/w/kH6ib2bJEmPm+w5t7YAjD9Dc+ukWC3ZLuSv/giv9j+jQYv4/kH6ib8BD9vhzN/zukT619O5gpz+ELsuUlySUj5b/a3VEh5TCwwuin+giOudUehkC3PqpO/Zd77hrhaQ0xq5tWM7fE/1jdHhq+SA6iP5/0blUmnOloUB8b4brOETnasBpyFpjz2lfbVmqjuiQUjh4QfQTfWf0qL1RRSCcNzrcGUzVoKfN9zFx7PiVKV090SGlcPAC6Sf6CuktNVM9HWFfBFja3RuGCfrkopq76G8c0j9Hh5TCwQukn+gbwstasHC7o9ENUE7d0aYS7JRpprrHyr9xSv8YHVIKBy+QfqIP6UTFsFdoo53msGcBTXtB7qtJH52afhUdVk90SCkcvED6iS6kU8l836SFte8pfQ/oU2oUKKeGJuG5uXw1hlc90SHlmP4PpJ/ovHUoeS48hceYdwfvQGiZFuxBq5Rke+BXV7SqJzqkHOP/gfQTfad0bW2kIsAiB2k0PSVIHlDlnNqLTfqvFB4/RoeUY/4/kH6ib72j9rpX7WDZ+kGaBqgmhswdTeqYfYyPkEZPdJjDwwuin+h7Ge6c0bUhA/O90SJ1geE6P04taoSM/JXhgZ7oMIeFF0Q/0UX05KZmrYIknoBpnuaw8vlRci0siEW+2t+Bnugwh4MXRD/Rt76j7WJ9V+i2MyCtBdobwpplLFl4erOvdh2gKzrM4eAF0k/0HdKdchrE/ys2cNcCmhRBxZRKoa7tFwrpf0SHJRy8QPqJvgEP7EmSMJTVDdBsgE0sQKmezpApiXy1Cg9d0WEJBy+QfqILaePBp3bOUOy+ZrHLhn49D9LaU77LavirAQ90RYclHLxA+olev2MnrB16mac7XIjQNjVoNoa2NHDgV/dZ0BUdlpj+D6Sf6LuiNaW03BQEBwEiHrgHEdDCTYMtU/sqZ0FXdFhi/D+QfqJv3QFx0zo37F0TYBoMvWuCrHPOPbVu/ioNR1d0WGL+P5B+ogtpXit3KgK1Ufn/AQ+Wc2iXtjMtS3N95XiQJzos4eEF0U90LsNrnHpb55Dmc0gXHtBG7zC46BiT5rCvbGnyRIc1LLwg+okuokcruRsh1FnOGV1RQCkNkJybZUmI6xeI/jk6rOHgBdFPdBbS41Cb6ukIRQBzYrjr/uH8UVVS01zWV2E4uaLDGg5eIP1En4OHSValBn21dg9pAytpwVh7r8Q0TiXyC0j/HB3WcPAC6Sc6Bzwq0bx3w7vifXJog5lMKFZKmSPjbl8tSidXdFjDwQukn+iblKaSxjh9Ydt8Tmke+5TSNmHs0XPqp3Wsv2B3/CM6rOHgBdJP9HWHfa5+GkTYq+VTS9/7LEILtGGhbYbSf6Pw+Dk6rDH9H0g/0TezNFftxRbIvpvS86ml/yBtSUw7Igp/tbCUXNFhjfH/QPqJPsejDtOlBC01uW8d6mkPa4cxq6iQrTy+utBCruiwxvx/IP1E34BHU+qk52zW+3xnShVMmOEU0mssGTnXr8bw2BMdYnh4QfQTfdsOuJbr00HO5XSH/S7DmzND1pYsUZ+Sv1rBy57oEMPCC6Kf6CO69VRFJqixAopm0LkZZjqI11alf9Ycsic6xHDwgugn+uwO67nsLHATFcB5Cg6dWGEwttpza+mzQppd0SGGgxdIP9H3PsvqNO+F8HFTQ9xcoBM2yExt2ty67KuchV3RIYaDF0g/0fmKVhtppQXlz5KlVipoRYTU99akWqn/QiX9j+gQw8ELpJ/oszsEU9ulQOWdAHND6P1wvWYi47YK6VcXadkVHWI4eIH0E32r8HLPOWOHZSufwiPr3ftfgScdmqumjL/g4P0jOsSY/g+kn+jc7rh4ISPYnueUxpxBWRFqWyOP3aR8NobHruiQYvw/kH6irz3EuRRpnjI6nQ/Zd1O6KaRRSdO2XuU32sOfo0OK+f9A+om+NPz0h61lhlWH3FeH7nsWm2AlbTjqpJy+ukgrnuiQwsMLop/om5W2vHKTU2gsQ8A19dQddL6dD15MmedX2w7EEx1SWHhB9BN9lfTdqbQoQ8ujAN63tCx3Asw0GXPJLF81h+KJDikcvCD6ib5dB1QyloWwZHTAkheYLobca16Vrpv3VXQoruiQwsELpJ/oe0Vrp7aQEiRSuRNLCWxQg/tI7bw3aQvbLyD9c3RI4eAF0k90puHcaqoGcxYGHLOCnfoZTEbJI3Nu9Rd6w39EhxwOXiD9RF8a3ttMFSeUel/RwjJAS2fgNSdWRUv2G4XHz9Ehh4MXSD/Rd0r32izbhJ5KBZypnFN6DuBa19A05ypfXdESV3TIMf0fSD/RhfRmZU5lQ7M2bnSIcL5sGNx6WrKS9F8wPP4RHXKM/wfST/RtSqfSKiLCwN0BdU9oZRJMnHnpWNLlqzE8cUWHHPP/gfQTfXuWSk17JYSK18QjG9B4Flh7rkxST93xVXuonuiQw8MLop/o8/C6VF2jwJR1ie4KmkcFTnbOx9VP5/jVekf1RIccFl4Q/UTfrcOui9K4l7KynubwHNS9k4DVgdKsJPxsT7p6okMJBy+IfqKvN7SJZmJAtugU0tpBm26oXbrWnIp85uCpKzqUcPAC6Sf6esOhPPehedfNF+kBmu42Xu5bpmXC+dWTQ+qKDiUcvED6ib4Bj7sHr44Jac4N2G1D55nupqWdpm0c/NVaaXVFhxIOXiD9RF/OMg7TuyTo+/SFmOq+q/AIeqU1UbJW/eo+i7qiQwkHL5B+om8H7wF6q+gpNw7IuNqExgOBiv5Z+yhlfnWRVl3RocT0fyD9RJ/hUVMvWzIY3QGP1hrY6qf6kDpwkaSWfsHC+0d0KDH+H0g/0edKI1pfVaFlXKfwmBn6HAZM8udlT1m/gvTP0aHE/H8g/UTfHa3ExoIbxhztFB71nNeoCoT9bg3L7SD/EdLmiQ41PLwg+om+O1olUeGVAI3LIZortLIKpM5cxkzTPtt2YJ7oUMPCC6Kf6DujdeQutzm8y9KRikGvuUGbWXE00z6/KjvMEx1qOHhB9BN9Dl4pJc/TFpqw3DXp6xTSJsAt7UQ2dv6NquMf0aGGgxdIP9GXszDNnraAZLuPhtsG3WnDVJ7Uc5tlfzVWaq7oUMPBC6Sf6FsrraUnKxW2Gh+kT/HRW2FoiWnlSqXXr/Z3mCs61HDwAuknOmeWKrWc7rXw8mf430DrGmD3KmJvIrJ+45T+OTrUcPAC6Sf6LtLqGl36BKZ7N7ylBFYTwsqp1E61lPXV853mig41pv8D6Sf61krPlKrozcB1H6TzgJYnwhi3mh6qil+l4eaKDjXG/wPpJ/qe72QZ1IWB8qEZ69zQek23Dkk93f/v56/G8MwVHVrM/wfST/QNS4ueenkPKFXaqaXXBh13y7SOVtbqqdf8DdKWPNGhhYcXRD/RV0pPzWnWfAuNfBd41NMYnu4wr9JJkCfpR4bHf4n+OTq0sPCC6Cf6LDxJM3M5zeE4tcefLUutpXNQo44x9h67fOR3/Jfon6NDCwcviH6ii+iZh+XcCszKdIg+VUcf8/yIRRQLlfZVzvJfov8RHVo4eIH0E517wwSllg7S5rp2RwO1nWHVTbU17lU+mu/4C+mfo0MLBy+QfqLTwRsz7bZh4H1jeZ1vZgfunWzWqdYXfnSR9i+kf44OLRy8QPqJvgGPpIQyG5x/GmCvBNpowWgFSdPqpfzGKf1jdMgpHLxA+ok+B6/f2yxLYA68D8ORQtt1Qe2oVnQm7r/gd/wcHXKK6f9A+om+9hAxja5/roXf1+E4Q9e7W1pKPxXI2PmrAY+/kP7RleYU4/+B9BN92x0bI1lewOvu4E24oWeZ98WWZLQO4umjHbx/If1jdMgp5v8D6Sf61h2kTbmuO6409d5oEeitN8g1Jyt2mG5ftYfZER1yCg8viH6is+7oKVETkH6fDRdj0FNew1LqawjVSh/Nd/yX6B+jw9O8BtFB9P+LvluHQ+dGTZCprXszvMIhmSHRLtw6cfpqF95/if4xOuQUDl4Q/UTn5v/JvTWCcaeWsAyEtrGDVqvU9baGX9kd2RMdnkI+kA6k/1/05SynUiYdC+j0hf9Lwxv1u1U6dZ2pnYL6o4u0fyH9Y3TIORy8QPqJvjQ8jYx0Co2B52zGfvd37L3Adi2yUkUtv1B3/Bwdcg4HL5B+oq/w2IdgTAayeJ/CozLYslN4lJIm05RCv3FK/xwd5nDwAukn+i7SUiprzgaJxwTc65zSgwXuyNLtFRH1o+X/fyH9c3SYY/o/kH6icxVebsRlwKk22qmlhaEzFchl17VGkp0/eqHlL6R/dqVzjP8H0k/0udKrJFNlOKVzObX06QyVGkLRbrkhs4yvrmhlV3SYY/4/kH6ic2bJdExVyH3LqaVXhnZ6wvvSMnM7YHf66pQunuiwhIcXRD/RRbSsrHnXfRC2BCiSoE8V2EvWnrJpla8O6eKJDktYeEH0E33LDnbKY0uFlO/C0t1Pc2h9HqI5UW5SM381hFc80WEJBy+IfqLTwctzS27nZKYFaGTQizRganyO70rWvhrvKK7osISDF0g/0Vd2ZFYdf7aFrQ040oFbuoJIH2WvJGS/UEj/Izos4eAF0k/07e/gnQ/RCNw23f0dpzfkA/fmnKilniR9tDfsL6R/jg5LOHiB9BN9Ax5JkO7znXUuu83hBB2nnk6VR2tZeclvIP1zdFjCwQukn+g7pdMpL/BUGoPK3e6oHTpzAk2li51CpLavosPiig5LTP8H0k90XtGy2bDIfQluHKR7giaaYXQSkl7W+g1T+h/RYYnx/0D6ic4xvDmFNUHHvABV9W7jXUB9tdWrbVryC0j/HB2WmP8PpJ/oQ7p26q0X2HjKaLxBuJbVYe2Cg3vHzekjpKsnOqzh4QXRT/R1h8tqyTZh0jx1R66H6DEQ1ppycF6721eDpdUTHdaw8ILoJ/qIzix5iMBq4xA9KUMr0oFqbhun9T6+ig6rJzqs4eAF0U/0RYe8ak9qsDDfvWHaQfW+z1JqzyJT8KvN//8l+h/RYQ0HL5B+onP4f+HAzpBbz4C7EjTaHXBsaTQO7OMXCul/RIc1HLxA+onOumPU1XlD7rUCyk7QT20NKxsenq0Kf2V3VFd0WMPBC6Sf6EO6KKZUN6x9X9HCqWBWCsyx77IDY9SvosPqig5rOHiB9BOdpjRbnsygpxU8p/Rc0PVuxktFZk9prPlVzlJd0SHG9H8g/URfe1jkHMpoMPo+hUeWcZDeCyZRFmt80/JfQPpnVxpj/D+QfqILaaTJaRFBnbL+N4anpS7Yq05avfX02YBHdUWHGPP/gfQTfbX0qBktnf8MiueUXmtCy3J/PAVJrdZr+uiRZUNPdIjh4QXRT/RN4ZF0nVVhW2mn7mgJ2jx1B5cuiXu/izy+J/rn6BDDwguin+hrDnMfU2zA9esAd6vQaVaQNbhIxar81T1a9ESHGA5eEP1EX84yORONCpvPyYwl51N17FN6yGjaVUk/20iDrugQw8ELpJ/o20hjo9V0y47cO6DS3VWK98Vlsmx5i+xfOKT/ER1SOHiB9BOdbx3ymp0SWDtnM7KcU3qmDmtZ17Qszd+opP8RHVI4eIH0E33vsyxro88EeZ6aA+8329xhE0vJ1HfaXw14oCs6pHDwAukn+p7vtEraBkHmeYf/0wTLXIBn2prY1v5sZgld0SHF9H8g/URfe8j1zv8rYL5XtJYuMKwMjWYh64YpfzWzhK7okGL8P5B+onMpjXBb3f5YHIBTENppC6EqD+5pVk2/gfTP0SHF/H8g/UQX0k0xrUYC2c4H9lNGK5Kdb21MTd3WZ7Y0eaJDCg8viH6ii+jU2/zzQssstZxS+nSHvVs/h3RaQr1YT/w90T9HhxwWXhD9RF/ZcbrDUvuGdQAGPD0h6BwdztndW6KtK31165A80SGHgxdEP9G3kaZnnGYbMq1zRiMPaH0plDryQsJk6yu7g1zRIYeDF0g/0Vd2jLw7VwXNe59DekxoJhOkiXKlvcb4agaPXNEhh4MXSD/Rl7NI2/ngCzIZAXUxaD2EN5XeMJto+2p/B7miQw4HL5B+om+uVNocuRLIrh3wbpRuZdXzI9eWsGr7lVP65+iQw8ELpJ/o7A77rHaK51M3G+Cf+4daDtzbGjGz5PnVu+Hkig45pv8D6Sf62sORW59MQHXfxWF3zVJb7ZTWpS60clvHX0D6Z1eaY/w/kH6iL2dZdY5CBjZLAiy6oREu2LvwQiyj2i+40v+IDjnm/wPpJ/putAiiWUOYLOl/Jp6lPWGuzDjTvSf+VRrOnuhQwsMLop/oMzw0D6WcYU7c55DGBJ3TwboISe3cuOn3RP8cHUpYeEH0E32utJiu2Qg4y2kOWRu0lAeUrG1qH6Xkryw89kSHEg5eEP1E31ipyG5GDLmXec7oodB7UUibtyD1Vcr8nuh/RIcSDl4g/URfb1jWvbqisGR1wEQNbOcCUkUqjdZn/sqUZld0KOHgBdJP9CFNWmoSOdXGvXU4dUG3TNBrspbbLrZ+oZL+R3Qo4eAF0k90IT1Gn1Zyh5nqXeDBC5SVTnO4EevgU2b/BtI/R4cSDl4g/USfg8cNLZcGc7QMaHpqabvrDriOJROF5lemNLuiQ4np/0D6ib51BzyH1VSh9juztJaBds4gffe2U5e0vlorza7oUGP8P5B+ou9uuExZZRBUnAIoZYIJMdiquGTLKad/IWf5R3SoMf8fSD/Rt1Z6r7w6M6yZ7oCHDdAtBpRaRk1zlM9utIgnOtTw8ILoJ/oMD8m73NezaukVsNR86o5RQVOfOIvs0yV+T/TP0aGGhRdEP9HXHO47V9oKrGSn7Lht4qmh96lCFqbWky77ypUWT3So4eAF0U/0Df+X3tVygZ2k3XHpBWZyjuxUbSbdvPmrVXjiig41HLxA+om+xyxs4aik55C+G2nWWNCHDmipnPI692r9q95QXNGhhoMXSD/RV3eg7d02wVh6kMZyaDaqh3BBPlgnbV+9SCuu6NDCwQukn+hDukqehOl0gwdk/BOEJ2RQZhMap2XUr9YdiCs6tHDwAukn+m4dTlbGVoHTGIC7ILRTQIOMzTQmc5KvBkvFFR1aTP8H0k90Id1lFduyz9ms5Q54MHQWg74JZ7aZM361Ck9c0aHF+H8g/UQf0rvbOY83tJzWQRo7mA0BET7lyCxt/4Yr/Y/o0GL+P5B+ou9GS01Go00oTArY5EaHmoGm5TYwa/tswEM90aGFhxdEP9E3snRfs9ilwbJ0x/+3nMaQOpwieonsxNy+ClrUEx1aWHhB9BN9YfhILHxt6JKvK93plB1qUJfMdJeo0/jKwlNHdCgpHLwg+om+6DDrOFAP6Hg4xiynkL73DxNyMaKuQl/ZHeqJDiWFgxdIP9FXdnRSzrXcESW+G2ky9DEbiKVaxpA18lf3WdQTHUoKBy+QfqLzipbMdd+h3XudUxpXOuf1RKiFGpZF1OyrVXjqiQ4lhYMXSD/Rtwovqa0+NqR6d/9js3NezwmyVtfc9tyfTeGpJzqUFA5eIP1E58xSYbqr0Q/ap/CofULnVs63XCruqgftX0D6x+hQUkz/B9JP9J3SjL2tmeCuJz0gS767SgvkQaS9jcLtN5D+0ZWWFOP/gfQTfbvwqFfOSjD0PgdXK4N1K8Dj9I2q0vv4alhaPdGhpJj/D6Sf6DulZRZsvULa993wO+XRWl5AWvW+3dJW+mqttDmiQ8nh4QXRT3QRPQsNwZmhGNfTHeI1qHsGyhPrzmzzs/kOc0SHksPCC6Kf6CMaO/WcBCx3ApwpQ18okLAZjk3t/Pvvif45Oszh4AXRT3QRnReh3NHokaQArlNDN2sDahqbxcZK+FV0aK7oMIeDF0g/0beDF0cerQ44x7MAWl3QkAjSGnvrqtL0q+jQXNFhDgcvkH6ib1KaExvRhk12ekO5l7Vk8alARs5tbBn41UYac0WHORy8QPqJvgEP7DwaMpAdrrHvCmZIYJWSDdVq9atbh+aKDnM4eIH0E31IE80k61QamNopPFICG6dPlJ6anGKk1vIbhcfP0WGO6f9A+ok+w8OyCo4GU27hUQefwkPmqUNWMtJty756z8Jc0WGO8f9A+om+AY+ZDPtcoAn7Qfp8a3VnmLwK1lpPKf3VUhpzRYcl5v8D6Sf6FpbqWno7wzr0IM3nWzdpsPZaorbzyN9sSi8peaLDEh5eEP1E340WIuGJ9XA89G4OG6cx5Mu29lZ00sJvgpa/iP45Oixh4QXRT/TdDB+qfVmDstoAHKc5bDUvyAflkrptwm+m//8i+ufosISDF0Q/0Vd1jFlmrwp7s127Q0EnTyi5rJ6rHuUXqo5/RIclHLxA+ok+u0OW2aoGM619esM9oOlIUJGRMqU5Pxr+/xvpn6PDEg5eIP1E594wzMt4gaHoTcP/PN8pp/gQpcpta/2NU/rn6LCEgxdIP9F3kXZv2nMlQB0LMN8XaXHSObQ5pYLYWb6JDv9G+ufosIaDF0g/0beTRjv1WjbYnPeUbgl6KQb70N2tYOrrm4u0fyP9c3RYY/o/kH6i84pWKd12umX0OaXVENpYChkTE+UydvtmZulvpH92pWuM/wfST/TV0mY21jmlJ8kEbCWB4r0lvox2W7aafLOD92+kf44Oa8z/B9JP9NXSTEkzIaxq7ZzSJNDzYDg4p1N6zHNsf2VLZ090WMPDC6Kf6PPwZkqUFoPke4+2YzuHdEHQJIemugvlb0aW/iL65+iwhoUXRD/RdzPcVGbC0w1yOuU0qYCuWoD73MjUTuPYvif65+iwhoMXRD/RuYKXuUjtsKne92i1g6WtB+s0c7Na8vgqZ8mu6BDDwQukn+ibWGqSkqbTG+KdU6qnpNaZB1hPPcvsudsvHNL/iA4xHLxA+om+h+FOC7hmSUAtzVN39IN0Sxmadbl7HzN9Fh1mV3SI4eAF0k/0rTsovez7WPiclQD5FNW2O0OfSmOuhnt+s2Tpb6R/jg4xHLxA+ok+pOeQWRtBS/vU0vfx8FbTKTwmStuWZym/4Hf8IzrEmP4PpJ/oQ7opLsMNuKqewgPvAb0nZNppMvdZ+JsrWn8j/bMrjTH+H0g/0fmexe7L+gKlXk7hwe0+5JkBUdagNtfsv9Ee/hwdYsz/B9JP9Jl4wlOR6mkP756lOU8tnc6hvUoWm8Jl9a/aw+KJDik8vCD6ib6gBTvR7gp1X8NDT91hk08pbW3aalt2+mpkqXiiQwoLL4h+ou+M7l2X9gx2GkPA3hSsrApbugyx3jl/NbFUPNEhhYMXRD/R1xvWiivhAKaFgKVUMCoKaaVWGmvN8tXAUnFFhxQOXiD9RF90iKOuVO8VrbQA66G5014gdni+e8O6fLXsoLiiQwoHL5B+oq/uwNxKuc8cztHuK1oKjTaCdpGaMp1/+9UVreKKDikcvED6iS6kuabZDCe0+wAAUq+gMhbsfkkvrcyPnu/8G+mfo0MKBy+QfqJvgweq9HZO6XNSH6RzHqBtblgp6SipWaZfcPD+ER1STP8H0k/0Lf8fWblShrLl3g23AW3bAs1VE+feu3zzMNzfSP/DlY7x/0D6ib7NYQ3nartAapsApZT76NAEstoW5l7b/OaJlr+R/jk6pJj/D6Sf6ESaRr1BeJ28L9IdrHOCPtruCZEEv5pZqp7okMPDC6Kf6Cult66973twpdyVB0NPKd1OKY3nr4O7ZPyq7qie6JDDwguin+i8o2X9FBfneMaaAcc+xzOlU4Xw4XnNntf8qjmsnuiQw8ELop/oO6OFmQvqqTpOR4ht3VuHk2FiWbu0mYy+Gu+oruiQw8ELpJ/oM6Wn0dZKp3zWO9/BDVop7TSI+1TStmf/LGepruiQw8ELpJ/oPaVTVzaof16kNRpgLScY3Uy5lLn1F+qOf0SHHA5eIP1E52sWi4XuBZZ7NmPTBlrOUc11ZrY92sSvtjtWV3TI4eAF0k/0vaKFU5RswpjFAMtoYKUUoFNiCwmW3b4ypasrOpSY/g+kn+hCWlouNWmBJbc9lHZqaU0Em6nkbbLp4PY90j+70hLj/4H0E50zS+0AXRNIuYt4FQVsJYXac6ZUR+vjq/H/6ooOJeb/A+kn+u5ojV1nawh73Q0eemqOQ3GDUimvtqis/tUpjZ7oUMLDC6Kf6Ks7ekm5lXpNu3FHljJ00nzKkI60SjesX10NR090KGHhBdFP9DWH51TOoxGcP5q7xEMUmhjdWLxKNxm0foHon6NDCQcviH6iz8HLOla1AV2xApoitLwFRCjpyoPGZ70huqJDCQcvkH6i7zELrJJH2bCoyk3DMyidVrGklfM+VQh+tvkfXdGhhoMXSD/R95jFXD1pScD5vsoiQ0BtduCKifpqWvdXe8PQFR1qOHiB9BN9aXjDRrwm5LkO0jdxaXYO7VN1TK61jEy/cUr/HB1qOHiB9BN9D8PlOk8PWMEkG9yL4mCd5qk+UrWOren4he7wH9GhxvR/IP1E35tD0svpBxHSYjrt4bjvhtuGwjWlVVfPn711iK7oUGP8P5B+om/5f00mlgfMfj4wZYF+3yAqs+FaYrusr8bw0BUdasz/B9JP9EWHHcei0xlmu2ulB+5zSs9DuMyV+2itylftIXmiQw0PL4h+otOWFipiBXDR+cC5zyF9N+KVqVWJTyX9Vd1BnujQwsILop/oLDt48tIGYxoCTmr3UjiCaukb67L92ZYl8kSHFg5eEP1E33jHMm18U0O5H6gT+tINm2duTLMafnVFi1zRoYWDF0g/0Rcd8imYtRBgkbvdMe9bcSRoPa92mJYxf+GQ/kd0aOHgBdJP9EWHy6rpqTu6tH24NoNuO4MKd1Pc9t37LOSKDi0cvED6ib7h/5wqd6FbSqeDdFboO08ou9+HaqlZ+WolDbmiQwsHL5B+os/v2CjrXjNMvTMgjwaNbMEQ4fs2nA37DaR/jg4tpv8D6Sf6ZqXTwCp9Q6102sO1T3uolCH3dRdNa937N2rpn11pi/H/QPqJPqSp7zJLh8F2a+mB94kWhj3asJVn2+Oru+Hkig4t5v8D6Sf62sNGIw9UUBIEtHlOadkN6sRTcqA2SV+ZeOyIDjWFhxdEP9HXHUqRUptCNjNAaguMSaAlSmUUy4P690T/GB1qCgsviH6i80LLlq5aIK92z+h2b4ZPgXX6wtwyS/qskmZHdKgpHLwg+om+SWnWzqYKRKaASLfqEALRZoVLK6l9deuQPdGhpnDwAukn+nrDmXKeOmDVXQBbukuWOMNmXj1v0lm/mlhiT3SoKRy8QPqJvitaaZU5bYAOIsBdGFqdDYbtocI5j/bVdkf2RIeawsELpJ/onMJrrZsgKOYFWEhB16lD0iyb+tRu/AvN4c/RoaZw8ALpJzofhkPhwy7sPzt47S4szThBJI1ZeJ5y+qtHltkTHWqK6f9A+om+U5ra3eCokNd9GG7KBlPrUBKRrqwDWX8B6Z9d6Rzj/4H0E30eXt6b8imjc+nnlNaVoG8VWLNk5MxJ9lcPw7EnOtQc8/+B9BNdSCtptTwYbPVTS9/1u7paPnWIdpnDToP4VXQonugwh4cXRD/R93onF7JUDLJyP0SPfkrp88Fpc9u0F5avZqXFEx3msPCC6Cf6iJaGktu4z2gVwH1vHd5svA9q1Bqa6i+c0T9HhzkcvCD6ib5J6TaozlNIJ954Cul+V+Etg1kY08h3d9hXM3jiig5zOHiB9BOde9Jzn+t0hDNfU5rFTm+YEjDnzjeAwc+eHBJXdJjDwQukn+hDmhO30RWs9VNJ45+NNEXuOB4lHFnr+mojjbiiwxIOXiD9RBfSbdekp8qAOnMCHDyhpV1B74VDWfcRra/ScHFFhyUcvED6ib4xPKS8+a78r3zO5rIKNDnVh8qg0rtq7l/dOhRXdFhi+j+QfqLvlNZdVusIOk/1gZIFGun9UaZglsz0Vc4iruiwxPh/IP1EX86Ce1TqpymkcU7pUz5D27PBxDZJulCX3zilf44OS8z/B9JP9KXhtGSO+254xnXaw5FBixKsuz7d5uLdvrKl1RMdlvDwgugn+m4djikVcwbSa3gMJOh9TKibFtVU+/7s0SH1RIclLLwg+om+M3qmskgYzm+zAVJBsEt0rjpnRtlY9vdE/xwd1nDwgugn+h6zUM5r7g7axiF69AWNe4OivNFqQsNfIPof0WENBy+QfqKvN5y1DdkJyPLpDcfd88iisGWPQ7vM+pmDp67osIaDF0g/0efg9aR9F4J099AgMkNfC2FSXr2vYkRf5Szqig5rOHiB9BN9hQfKWGgdVikL0LifU7pN4DKorNo1fZaGqys6rOHgBdJP9EWHtZSpkk5jiAp4SmtoWQ3UBvUudCD/BQfvH9Fhjen/QPqJvlnpxG3vtmBsG4B1KPRyH1lWY5SerelX0//qig5rjP8H0k/0LaXhqTY3w0Kt//PwWpEFlg/p02Tm/Run9M/RYY35/0D6iS6kcx2iOS3I+zoeM90dvGPfTekNt1Jv7ata2jzRIYaHF0Q/0efhHWh5rg2c6yE6rwL9dIywMyUxLYvnVws8zBMdYlh4QfQTnfdoJY3GBrlXA9x7QG/7z2PLmyf3yesrV9o80SGGgxdEP9FXdWDD1tI8Vce8pjRO6HUplHNQ1yKZvhtYMld0iOHgBdJP9O0Ny5NzyxlO4cynkGYCxVNNt9V5Dey9W/4FpH+ODjEcvED6iT5TepBQ0g0yJl8Hr4LNtmFJX2NKyefP7BeQ/jk6xHDwAukneiela1fe0GWcUno0AWslAUu3+8JWG/Or+yzmig4xHLxA+om+NLzy/7F3LjmW7jazncqdAAHxIYkcjp7zH8KV8lhAZWPnr452izZcJx3VMcoLLCqCH0kWqkIIUUG0TTDsHWIoKByGVf2C3/FHdCg+/e9IH/Fu3UHDIGMwDF0FWnYubnUq8HoXauI8sr26Z2FX0aH4+L8jfcQrpLkWw6QVMu0xvJkGaJkRcKHexWyW/g2kP0eH0ef/Hekj3t06xEo1hdVBa+sgtEq17umlQpIKj5jHqy9atnH3f0eH0T08J/qId8vwQm4UMQPXtIp0Z4OKpYAOthmMguZHRfpfoj9Hh9EtPCf6iHdtRw42ab0Ge9tDeKr7a62JMHqsmopyGV8g+nN0GN3Bc6KPeHfMYqTMjSoUpLCjQ1xdR6e9PGy9Ga2PoY9M6X+J/iM6jO7gOdJHvDzfOWumzJBrsn2+UxbcOAF7KGVvK231UXT4C+nP0WF0B8+RPuJd3xF7QYsG3HgfsyCEOmRCs5GoGkWm9AWkP0eH0R08R/qIdx/SWuQ5NQBG4VWlR16PQ80Qe69pjMqdHt06/IX05+gwuYPnSB/xzsHL2utghDgogWQy0MoCHYegNcr5G6/DP6LD5NP/jvQR72alZbSOLQAbV5BuBFZ7hFCJMhWeYT66dfgL6c+udPLxf0f6iJebwwyTMa+yvNdKj9S2Ib2KdusUJxWc+OiexS+kP0eHyef/Hekj3j0PO0dWazB0FWipMYI1C5CYA8WUy3ojPkIab6LD5B6eE33Eu0/DZ6FEq0jXWffu/16hNEuQOSD2rjrGq74Db6LD5BaeE33Eu05aS9RUJpQR6n4cMmi0DhmjjNVYFy2vHod4Ex0md/Cc6CNefnXYLKcUYarhehtOBIuR99YDHn2vwsNXDh5eRYfZHTxH+oh3SKfA2iVCn7SKdPyxO3KAPHM2nomaPlrf8Qvpz9FhdgfPkT7iZZXmiq2k1W20hfQ+c6gzKiCFgJ1khvnoe5ZfSH+ODrM7eI70Ee9mlkoSpNV4jEkdhBmhWhKo648KS+hl9i/YHX9Eh9kdPEf6iHfRIdVomQkUa1lIj9VL78FSjagxcxWUL/gdf0SH2af/Hekj3g149MaTJEOREEFK3tZHmdCjzhmDjRxffc+CV9Fh9vF/R/qId9+G20wFQwXSSCC0PTyNsup1jCOPkDq+GsPDq+gw+/y/I33Eu16aicfUAjj2V4d97/KwjtCbBi5FR361KX0/Cf/v6FDdw3Oij3g3/m9W1puwgubeQGJdPyUekKlhTnXmGl6N/9NNdKhu4TnRR7z7jhZTpkEFWsUBkvt+Jk6GomkksVxrf7T6/1+iP0eH6g6eE33Eu6XSqDPFVZRnqjswpACFNUJKTXkX76yvHDy6ig7VHTxH+oiXJ4dw/dU+EtS8kUYxsDgMuNvIuI9ovdob9gvpz9GhuoPnSB/xbm9Y4lkCGXTei9LLtqeVFKYMatS1Ldy/gPTn6FDdwXOkj3i5+3+xK6uLDhb2zFJWqCoVhvKwFDHU8WrdAV1Fh+oOniN9xLsqTRomhQ51FAHRnkBDWq11rYk456W+ig7pKjpUn/53pI9494lWwPUKlA7FAoHkkKGUxhAX4g1zsNFeTZbSVXSoPv7vSB/x7hMtmatIxwBjjh0YIq4qnSOkilTCKPru23C6ig7V5/8d6SPezSyNkTD1sHppiauXlgklGQJqTLGiJtT2CGm+iQ7NPTwn+oh3rbSM2Kjjnlaq+x7cANOUICalFHONLT06Z/Ev0Z+jQ3MLz4k+4hXRViRrrh0k7vGOWBpUpgZl9qaYR2N79Tjkm+jQ3MFzoo94N4NHlSdlhcG8ug7ZxyyCCnAmsdQjYX2Vs/BVdGju4DnSR7ybwZtarUeGUUvfB2l5FemWYZQ46sSEvXyhSP8RHZo7eI70Ee++Ooxmsko1YEkDpOG+Y2EBKK03o6w/r1XFv4D05+jQ3MFzpI94Z3eYYdizd2SF9q3DBtZDgIQjpGBVVqn+AtKfo0NzB8+RPuJdlS41ytwuR9/bHWslUF6Ex4Ett0jc0hccvM/RoQWf/nekj3iXs2At1NqESrxvHZJB3VuXxJB54swxfqNKf3SlLfj4vyN9xCukk9JEIoHOtqt0YNCeJ7RcY4692qBvIP0xOrTg8/+O9BHvxvByqBLHgLh66n3rsEPhnCHUmTLV1OMzx0MuokML7uE50Ue8s6Vj5DFbgxjq/upwZjBWhIwTGZMEqq+2HchFdGjBLTwn+oh3RM84qcedrFgHkV7AKBokaZICSzN5ZeHJRXRowR08J/qIlwNLuq26CcW2KR04QZWxz7WkHDrWrOHVrgO5iQ4tuIPnSB/xzsELMeMQBkOaIJkLFC0DEqZqiRGHfaFIf44OV3vvSDvS/xOvkJ4UUi4lgcz1IpRYFbQ0hcYlDmbULK8+0ZKb6NDQHTxH+oh3Ax61s9TRoCkurkPbe8MSwyrOnGLuPdirdQdyEx2uvzwcaUf6f+LdgZYYsuYxoOE+OaR7ZilzgMg1DOxCKl/wO/6IDtGn/x3pI15W6Zj2AhqgvHOWyR3MVgtipevsLVClb/TSn11p9PF/R/qIdzt4ucUhEoCbCsheg1da2YmLCA2hMOOrDR5yFR2iz/870ke8S8NTL1p1z//XCNKoQxlztSDYKNWJaOXViZZ4Ex2ie3hO9BHvNoc1KjJTh8Z1FWkLAhZSBDWhlrFl5le2dLyJDsktPCf6iHcLS61qT6EDJTSQOgpoLgmKjhCNOS6k3xP9OTokd/Cc6CPe2R2ZtFtD6D8OXt0h4r61TDhixDZL7OM90X9Eh+QOniN9xMvoME0tGqCkUlfboX11HLVC2jsehQOX+mojTbyKDskdPEf6iHeddFyvwBYiJNb1IpzWQKN0yKHz0Lb/4v9Glf4cHZI7eI70ES/T8FJaaA0kp9V4tKFgvWSYUoTjqEjPVtLEq+iQ3MFzpI9494lWTG1KMCgNCwjWCYpWgZutdgTR1m9/AenP0SH59L8jfcRLw2NIbZkA01y99HoTguWxWmuVUizKIu/VzFK8ig7Jx/8d6SPeVelRIjauYGMVaAkToWoXICra0yrh9uzoULyKDsnn/x3pI94NeGibNkkhxanreRjyrtIDuFLJNdVe8dVa6XQTHbJ7eE70EW+jQ+uZJ7DKeiKGn5Xp1iH3mWLH1IVfzXekm+iQ3cJzoo9492V4SDNqZGjGHaTu8Y6OGWqrOpqUVucXiP4cHbI7eE70Ee8a6R5nH91ghKz71mGCOjJCopwW6D1affU2TFfRIbuD50gf8a5Ic1PdgeEcc4BYjKtIpwJdTGsps/N8lbOkq+iQ3cFzpI94V6VrD2EqQ8FEq+/oAhp6ghLj6qpVS312nyVdRYfsDp4jfcQrpDXKsGYJlBlBBhOsx2IF6rFYUMaYv4H05+iQ3cFzpI94h7Ss91/uE6rMtJCuvKo0MVieFlbRLiO9ig7TVXTIPv3vSB/x7hMt7UxxvQxz21e0hoUFd2GIJUysRZnKq5wlXUWH4uP/jvQR75Auq8XYezs60V53QGF11UOgD5SGktrM33A8PkeH4vP/jvQR76LDWFDGehSidV1VWgfoLAqFY1rNx+SSXn2jlW+iQ3EPz4k+4t34P3MJNeHekd5BKAoo1QoTO9K0PrG8CsPzTXQobuE50Ue8IzpziygGOOpqO/KCuXZCCJVQ91WtYa/8jnwTHYo7eE70ES/HSpvMShFySKvr2MeH6l4vrdxtMq6iba/sjnwVHYo7eI70Ee+iQ82ztySQZMaFNBWoxmkRjrQeibmGZ8P/+So6FHfwHOkjXl7RUrSWDSjUnYbnVaVzoX36kBuZ8myvRpbyVXQY3cFzpI94t+4gIVmoAXQhvJBuBUrSDOtl2GeeJRV5dRguX0WH0R08R/qIdx/SjtlxhtVLj6h7wGO9DgN26MScU5IR+NWHtPkqOow+/e9IH/Gu8RidRlvNc9N9NzyNtpBOHbQXLLbtkP5qrXS+ig6jj/870ke8G8MLcTJpB4w9ryptBjZShRJns9VfS3i2ZylfRYfR5/8d6SPeLSwtKBamQc7CILPKorlkiK3XLF1TeNZL6010GN3Dc6KPeDeF1/IIOwy32uNehrdeh5QVYo2RRZBwvDpIqzfRYXQLz4k+4l3bIaPmUirMIHt/R5qgpAo4R6LeB71b76g30WFyB8+JPuKd3VEbTSkJeDQD6UhgITNE2kZe7V3DqwvLehUdJnfwHOkj3kWHFdfjMAToP9Eh74XSkQkaSWHsJXZ9tflfr6LD5A6eI33EuwEPFDFKAyyvJlpKrqA9G4yegqVOKbT4BaQ/R4fJHTxH+oh3j8OMSVsfIDT6qtIhgwoRUJM8VyOds74a8NCr6DC5g+dIH/EK6VpM5qY51FWbhTmBkTAMCingwKn5G0h/jg6TT/870ke8QjrnfRo8IJQyKghahJrRoClX68GKhG/00p9d6eTj/470Ee8cD2ll7O1KoQ3cabisKp0SaOlTMeRg+dWAh15Fh8nn/x3pI94h3UcJUfW/vR2yU0NtWIGihtJsRhuvokO7iQ6ze3hO9BHvPg0fXFUKwky4inTnvurzeh0at9B67WmOV0XabqLD7BaeE33Euy/DTVNb6ELZI6USRaAWzTC5pRBQxyivpv/tJjrM7uA50Ue8WyqdahBZL8KROIGUMMH21oOSpI6ZkfN8db3TrqLD7A6eI33Eu/kONMpcKpjKbjs6g9WYYIZsoU+y2V7ZHXYVHWZ38BzpI96NlRpaUhboJa8qHVsDzcSQchNKYeSKr5Ys2VV0mN3Bc6SPeIc0Uq+4Vyt1GSDSAtjsBbDLXE9FaWKvZpbsKjrM7uA50ke8iw6jptitQwx57+ANcQ+WRpijVyYhGfYFv+OP6DD79L8jfcS7Kj32ng6ZMFcLsnrpNqAwB2hYU5KumOlVGm5X0WH28X9H+oiXM0tx9FwWw7Yv0vbQoMxVr0MLETnlyvgFD++P6FB9/t+RPuJddJirWZcA+58gPCZY3Ic8YxbrLWAvjxaWUriJDtU9PCf6iHfR4TSltN6ESS2ArJ4DtIlC7syVWxmRHy0s/Zfoz9GhuoXnRB/xLmipuSBR323HXhw2FLQnhBbYaJbZEj/66vBfoj9Hh+oOnhN9xLsajWMghg4Y9oVlxQY15byX8abYVxdN9qiR/pfoP6JDdQfPkT7i3VeHs1gRNajb5JC0l+LhbNBGJirCYWH9BaQ/R4fqDp4jfcQ7U5pxL+rokHOl1UlXhNqtQJutj5nSUh+dHPqF9OfoUN3Bc6SPeFeluyjVrkBN+2o8IkIhXlV6CmYKUax94XH4R3Ro7uA50ke8Q7op9ZQqaBbba6U7VF1VOrQaSSwJ6zeQ/hwdmk//O9JHvJuVTjmNZAlqpp97FhFqibz+6xylzcmzP5pZ+oX0Z1fafPzfkT7inYdHzVa7YWBzf9AyNIG1GACZtn23N+I9Gpb+hfTn6NB8/t+RPuLdWukU8kxlQp5zPQ/nqtcllAw9SufStPb86nmIN9GhuYfnRB/xkmhNs+4PwmPl/UXL6jt41eyBLY2RrfX5KmjBm+jQ3MJzoo9490HLCG29/3jVaG0glcpqQFqFXmqqTVLl9gWiP0eH5g6eE33Eu1V4YqEPrcC5yKrRq5HWaqsJwfVixLpehvTK7sCL6FB+/vAdaUf6/10jHWLOTUUAw+qhZdYO9nOfNheyIBR6/EIj/TE6XEi7g+dIH/Guk5YUaqXdcuzhf+MK1nsEljZWL51wzEffs/xC+lN0uJB2B8+RPuJdGt511BYLyM/WUqnrmZhGBp65d9PBkV/NLOFFdLiQdgfPkT7i3euwrzrdeBXoPPfJoRhB41SI63XY5xbp0WG4X0h/ig4X0j7970gf8S46jB17X0ib7pkl4Q6VewLkiDkG3B/TfgHpT670QtrH/x3pI94NS6dZzYShYVjPQ8MKGnhCrZha2Wfh5jcaj0/R4ULa5/8d6SPepeFqpqgNasur8QjaQXk7HpZrn6wU5qN7FkT/d3QoAd3Dc6KPePcdbaoipBlKahkkDgLDSECceTYya+FV0EL/d3S4iHYLz4k+4qWF15KMVaNJ5yKamoE1qbD66EqFqPX8aBfev0R/ig4X0e7gOdFHvOs6Qu1xrjaDeF/vbNX2mnQDrmOkqdyCvZrBo6voEN3Bc6SPeJeGl2RBc9vmnSykWwSdtrd5hImx56L0hUb6j+gQ3cFzpI9413e0MFNTgRhqBEm494bVAauJ1hC7Wg2vBjzoKjpEd/Ac6SNeId3mtGKdoagQSJUJpcmAvDrrxAt3olcOHl1Fh+gOniN9xCukBVcPXSjC7GGC5MKgfSZAQkUugvTsexa6ig7Rp/8d6SNeId1nqZoJIZjtrw5RQPfidOu5Ze3Se/kG0n+40j7+70gf8XLAo5aYsQPK/kSroy6kRwGhIkWHjclf8PD+iA7R5/8d6SPerZXO6xlIqQPLbNvxQDDKCXqotcVUSw+vBjz4Jjok9/Cc6CNejv8PTgUXzHGPLDEJVBoGq3Bj7zVLH4/OWfxL9OfokNzCc6KPeFejZ1DhmGE1H301GzZAaQG+XoaBB89o6ZWFxzfRIbmD50Qf8c7uGCMN6RX4v+9ZVg9d0pxQplmrVrY3/Z7oP6JDcgfPkT7iXRoeJ5fBGYzHKtJpTKgDC1SuaBzH1PKFtuOP6JDcwXOkj3h3n2X0tvftQu67SkvbdgcnyIVnl45F6xf6jj+iQ3IHz5E+4p0pbVHmXEi3pAyiZUA1nRAx0Wo+OnFoX0D6c3RI7uA50ke8G/BgaWgqkDrN/YH4akFGnUCpZYxcK44vOHh/RIfs0/+O9BEvDY8eozWE3vcYnq4Cvd6ECaSFwTtODPkbVfqzK80+/u9IH/HO8aAsKsGApcdVpUcGjYTrjRjKarJTHVW+gPTn6JB9/t+RPuIV0pnbHNwqjLnXO7Lu6JACYA6SE2YO8dU3WnITHbJ7eE70ES/D8D4VrcHYiw5kDoIio4DFWCxI0YyvbGm5iQ7ZLTwn+oh339GWzLNXghRsEd01rE4aK1iKgXZAPvELNfpzdMju4DnRR7xrpDnuKp2gYy375FCGgvtoOHMb6zf6GF+o0X9Eh+wOniN9xLsiPbHO0AQw7rFSjR0srAYkj6itEfKwV9sd5So6FHfwHOkj3i1ZsrqYzpvh1U5LKh0qKsPAjjHMOCW9MqXlKjoUd/Ac6SNeIW3MVfc0aRMd+6vD1XhQiyADo8xAPc1XprRcRYfiDp4jfcS7Kt20M08ENuSFdA9Qc87QCo3cBLF9pZf+HB2KT/870ke8+zacUh9cCZTy6qVj3gN5ucHgvfgfU630jV76systPv7vSB/xbgxvLmzHyEBj75YeuBqPEOLeMh3brFr02cySXEWH4vP/jvQR7z6k1VrbRIXJJYNIMaiTGbRYQonSc3+Vhseb6FDcw3Oij3jXd2APLGmAGe7x/9ihEhsMo/XvrFSeheHxJjqMbuE50Ue8+6ClpimRFDSM1UmnXsHyfiFaV5tSo5Qv1OjP0WF0B8+JPuLdyaE4sLRugKHQHiZlMMwJrI6k6+/82uTVJ1rxKjqM7uA50ke8m1iSLJV/lizxfhGWfetQVwOiqx+RPkJtr04OxavoMLqD50gf8XKslHMMI0GctpAOs0EV+glbRsslSk2vznfGq+gwuoPnSB/xDunJjVtoUCoKrNaZQHMlYG57gGn9dnplSser6DC6g+dIH/FyYWntKfUBnFdtlmmyqnRQaMnyTCUOmvgFpD9Hh9Gn/x3pI15e0YpjbzWA2nUvpZEAGtLYRXvOpoVpfuN5+NmVjj7+70gf8RLplCR0gyB1VWlbD8WCq/HAJWuNGHr+xvPwc3QYff7fkT7inYnHM2MqEybWVaUT8248CgTEbqEvpOyVLZ1uosPkHp4TfcS7BR7bfm6zrlaaCQRlQKXIMIyxDxoz06voMN1Eh8ktPCf6iJej0qn0Rh1y5736fyqUnAgIi8YZk85v1OjP0WFyB8+JPuLdYbjR+6rGArOtF6GMGKCm2qHWbMGwzNWVvCf6j+gwuYPnSB/xCunY1suwhwTa+v40fFRY70MBHMGa4cg6X213TFfRYXIHz5E+4l2VtpST1gy1x7r3/ytYzRHQ+qRsOkt4ZUqnq+gwuYPnSB/x8hOtwLo3HWBaL0SpG+ncE1hQq4ycanl16zBdRYfJHTxH+oh3B1pGNCYZQHNMEO0R6igNOmqKSZAmv/o2PF1Fh8mn/x3pI96N4SGRoTSYmA0kaIFqoYDYRF0Px1KeHYZLV9Fh9vF/R/qId41HD7FXEgic9uZdzKCpVpiTbYw4Ryuvvg1PV9Fh9vl/R/qId99oFRkSW4VUagCZYlCwJGijNVm/h4Vf2dL5JjrM7uE50Ue88/Aox1wmQgp9EU2rUte6bxDZ6qObqoRn6x3zTXSY3cJzoo94Fx024WFVoYSeQYYOsNLW/ysis0WtavMLRH+ODrM7eE70Ee/sDjZWGghUZYJICGBZO9RSGzUVYnk1/J+vosPsDp4jfcS7K1rT9hbHCXmWCpJjAmu9gc6sIfUWSnk1VpqvosPsDp4jfcS7t2GlxlIaREFbSBtDSdRh4Eh51Dobxy8g/Tk6VHfwHOkj3rXS1nJIjWDGhiBxm9IVB6ikwtS1tvyFVvqP6FDdwXOkj3iHdJmZB652A/e34Txl3zpcj8WiSHViUOEvIP05OlSf/nekj3i33XHsk4a5b8ODQKwOKLiKdqVcsccpFF+l4fkqOlQf/3ekj3j3QQtxGCOsxqPG1Xj0vF6GMRcYjK1Ok5z01cxSvooO1ef/Hekj3j0PbbK0MmCO9TKUHAZY2Ls8Soqlh5kxvHoe6k10qO7hOdFHvJuVTq2WkCOEsr86VC6rle4INXW1ItZbftVK6010qG7hOdFHvHsc5hFjXk/Cvg+GC5YMJjGDau9tlJSjvhrC05vo0NzBc6KPeDfeES0ipgH0363DWaDMFEC7siYrOvoXuo4/okNzB8+RPuLdrcOaMebRwWZbRbpzhBKoQQqcRw0T63iVhutVdGju4DnSR7yr0qKkbBMwYQMZRaEkU0CrWeYQ0f4qZ9Gr6NDcwXOkj3iHdKc08ghQte6cJTTQLAxEM4bW5kB8NSmtV9GhuYPnSB/xsvGoUZAb5LKX/1NfD8NuAZoFjmG9E+uzmSW9ig7Np/8d6SPejeG1EJvU9R7MSfZSGgbTYOuN2CN3DLN/w/D4Izo0H/93pI9499VhWQ+wxhMqBv4vDV9wr6Idg1mZreXxavm/XkWH5vP/jvQR79Lw1vv+DhwI807DU4LSSYGTlj6C8pyvBjzsIjrE4B6eE33Euy9aqJFhzUBG63VYxwQVTFATUqUWjfIrW9ouokMMbuE50Ue8G+9Y3UVuEiC3tNqOHlYDoobQVEcsqCnpq114dhEdrl7IiXai/yfedR0plFT2AVrNdX91GKGkgTBIrZdYk9qr8Q67iQ4xuIPnSB/xbmKpxRQ6JZgJ+b9G2lAUGgUtU7XKeGV32E10iMEdPEf6iHd7w0rs1upqNEKxfTVcYJ8ZgsSVULINbV94G36ODjG4g+dIH/Hu1qGmQTl0CLpbaRwGpVmBGYTrqIHys/OddhMdYnAHz5E+4uVXhwWz9gwR89jbHRFq6wicUEoKAbt9o/H4GB1i8Ol/R/qId4ZHS0ohZcC4SrW0stcdoEBH1MZYC8oXDI/P0SEGH/93pI9413hMHXGBu3uOAMIjQY0WoZRVp02iSf2CK/05OkT0+X9H+oh3z8Pa4pyWgGR/G56KQt0NdcNQ9ssRGR/t4OVwEx2ie3hO9BHvijQVZEoBatEEMlqDOrhD7HP2nKtKeXSh5V+iP0eH6BaeE33Eu8dhICOV/Sn4ehJKawSWksEg3ilLrEyPHof/Ev05OkR38JzoI95NSqdcR15FOaS47Y7ZQeN6G9IM2ViapvTIlP6X6D+iQ3QHz5E+4t2kdIlESgKllQxCg0Dr0EW4UreZZ85faKT/iA7RHTxH+oh3fUeimUQHNOkNJEoAFduntEIt689LLD36nuUX0p+jQ3QHz5E+4mUaLovllCA0VRAmA52r8ahSaorYxwiPvg3/hfTn6JDcwXOkj3j5iVbukqvC1H1kmUIEKzlAqXWUiMaFvuB3/BEdkk//O9JHvPtEC1fHsdMV1dr2zFKDIqzQarb1b6bRvtF4fHalycf/HekjXiEtnKnZap415YW0lPUTawOrdRI1yibfQPpzdEg+/+9IH/FuWDrn3HZgGGcwkGIZatK5WutCfaY0Gj5KwxlvokNyD8+JPuIV0SNJ29dYoCHuZXgmoHFPeqSkhMkS4atWGm+iQ3ILz4k+4h3RXNlGmrA6jNV2aEzrXdgKxF4Tptk6x1fRId5Eh+QOnhN9xLsvw38+WdEOI+gAsVJXjebVSCfJglJ6nY/GSv8l+o/okN3Bc6SPeIV0zSOUKAoYZW+k2SvSlQLgNJwqtbcwv4D05+iQ3cFzpI94d3JIWGdqE0hDBuG9N6yHDrGMPmtnyfmV3YFX0SG7g+dIH/EuDVesoVCFUPf3LLbehQUl/uzgrTmwtfjoq8NfSH+ODtkdPEf6iJc7eFukVis0ngrSJkOxvTwsV7IQ8yivtjv+QvpzdMg+/e9IH/HyeThSxERgpQUQLQIlrK661F6iSstiryZL8So6ZB//d6SPeBcdBuo9SIFYB+1zcGF/cFhAuc1sVCXVR7cOfyH9OTpkn/93pI94Fx2O1Dvt2vzfuoOfexZ9wgyaJtKe8WiPkKab6FDcw3Oij3jn4UVdL8BSYbUZEWSWuDeHrTaEc9WIXHr8AtGfo0NxC8+JPuId0dRkIHYI3FbbEVCh5t4gjjhDG+tt2F9ZeHQTHYo7eE70Ee/GSrmxyDDoq1iDIE7QsloPagW7yUi1vLI76Co6FHfwHOkjXs53jJRTwn02azXSc9XnErNC015W58G150dXtH4h/Tk6FHfwHOkj3u3vkIgjtQIWcHXSYT0QC2mB1kYxHcrl2aQ0XUWH4g6eI33EuzR8zqC4L3em1vdFWgWdViFVM+oRZ4iPNqX/QvpzdCju4DnSR7zcwattZCqAc3UfIkH3N7QZRi0jcoktzm/00p+jQ/Hpf0f6iHf3LEqsWXKAHGsAGZjBdEYoyrUqjtzHqzE8uooOxcf/HekjXiHNmHLVXZsnjz2GZ+unRtApTg01lVK+gfTn6FB8/t+RPuLdBo9Oo2uIMEbNIPuYlk0x6NzK4llY+qvGg2+iw+genhN9xDsPb4ZcZ8+A6x22w3CB2vJextu16ZQU2quvDvkmOoxu4TnRR7wcwmuV97mhMGddbcfqOOpYJRtjKmmUjFpeheF8Ex1Gd/Cc6CPeheEzRMz7ElzlfUWrNKg9rhodKfQsHY1fbXfkq+gwuoPnSB/x7j4Lz1xCVrDBDWQ9BqFIKaBRaLIVa6hfQPpzdBjdwXOkj3g3Kd0b9cq8byzHvYMXwYwrRM2xhaRd6ZXdwVfRYXQHz5E+4p2D1ydH2Y/Dvh+H+xcLYUDDGSo36da+gfTn6DC6g+dIH/Fu+T+P1XkYQwnrTShIfb0OdR+2IC6BNNT8BQfvj+gw+fS/I33Eu1561tkwDsDtTIvKbjxyg7467BSTtfrqfOcvpD+70snH/x3pI95VaayhRjIoC1+QGQTWk5B+XosTSXubryZL+So6TD7/70gf8e6rQ0k0zRJoq3uDR0MoPXdIdfTWClLQV6vD5CY6TO7hOdFHvAvDUxpzRIVc1xNR+hygoTFEqgFlkNT+6pyF3ESHyS08J/qId3Olo9OIE4E6CohohBKxQdPciuxTWvpqy5LcRIfJHTwn+oh3w/9JSmapEEcvi2gmKEEFVt3OZn1066820shVdJjcwXOkj3i3Cs+CtMBjM2wguQVYICuk3pBq5WLj1cSSXEWH2R08R/qId31HCjmOVZZzoz3gYQJWQoARRtKJETl+o0p/jg6zO3iO9BHvDsOZMVMMQBZXKz1a2ieHCNIky8xxzv6FVvqP6DC7g+dIH/FuwKNQxgXOXrC0eunQVy+NtYIJtpFqk/Rsb5hcRYfZp/8d6SPe5Sx5+x0yIHRmEOIGWkKG0mvqYRqX+GoMT66iw+zj/470Ee8cj4Y8MiGk0iJIHRXqz3kLDm3khIHy+ALSn6PD7PP/jvQR74KWtt6BXRuklvbzMHTQYWMvTrcqMc1cXu3gjTfRYXYPz4k+4t3I0rA2eTUaSVreZ8MRbA/ltYKYg6VGz8LweBMdqlt4TvQR70alee8N4wQljH2PFlfbYdSg91CnZo0pvQrD4010qO7gOdFHvKvRAfdoUoZI+zvaWQk0xQqr55jCqSysv1Cj/4gO1R08R/qId6b0ZK5oBWrGtJDmAZZC2d8C1ESixu3Vdsd4FR2qO3iO9BEvvzpcT8BpGSb2sW+FM5QeIvRVunutoU+LX0D6c3So7uA50ke8q9IRu9BqN3K1CSJ1QO2jwrCU+2pKCqdXAx7xKjpUd/Ac6SPezSyFGq1RBYscVpWW9TocNe7vWajWpMrxG43H5+hQffrfkT7i3cJSTtopV+C2BzyC7eUdKULDXlqc1gO/Wisdr6JD9fF/R/qId5vDFHsWNohjLyzdEUsxDcBDeQ5Cy8/2LMWr6FB9/t+RPuJddGhkLauCEf+YeB1WFy3rF45Zc8k8X5l46SY6NPfwnOgjXgYtlBqqwJgl7BV4CtrzhJpm7s1yic8O0qab6NDcwnOij3jXScs+wZITEEUFofUurHXg6j2wZFlE52creNNNdGju4DnRR7zbdcBEAYdC6HO9DSnvT7QkLMCX3g1F66tJ6XQVHZo7eI70Ee9yFiqi+yBtbnsVnuxJj2EVCluNHQO2Z8sO0lV0aO7gOdJHvEM6pIrMBoNHBgnTQCkbhBhqY0SM+o0q/Tk6NHfwHOkj3s0sSQs0ZULHsQ8eIoJhMyhzSAxUYktfsDv+iA7NHTxH+ohXSJfQxFKbwGWu12EpBCXj3iCmq0ivTrvnV9+Gp6vo0Hz635E+4mUvHcogFpixLaTHKFC7DciaZWIQJvmC4fE5OqTg4/+O9BHvTrTkXHRWgT72dsfZVy9dYoXAKQfdq5bs1cLSdBMdUvD5f0f6iHeNR+o1SesQLZTVblAD5TqhkMbSFEutrxqPfBEdUnAPz4k+4l10SGXUuBGedW+VRoVaiwGGKKG2ajO9MjzyRXRIwS08J/qId/s7Wo6thQTdKoKEMUBnWCW75pRzza3MVxNL+SI6pOAOnhN9xMuTQ2k9CiVAD3tgae8qraMTjFqZo0qKz2bw8k10SMEdPEf6iHeNdA84kgywue0Oi2khTQS5UJOWBMd49TbMN9EhBXfwHOkjXp4cytg5B4gxD5C2ftIoCajEUagror0awss30SGhO3iO9BHvWmmKhVLPEFNjEA4RjKnDarAxIiZRfHXrMN9Eh4Tu4DnSR7z76jAPykgFTIn3J1odSsEGNVMlDrS/0voC0h+jQ0Kf/nekj3jXS5doliNDkpJWlbYK2nKDVnnWEWsc9io6zFfRIfr4vyN9xCuk97RdQZwQ4r5DW6VA0ZEgBmqJDCXlbzwPP0eH6PP/jvQR7xqPSDN2IQi6SrUYM1izCXOy7vE8yuXVt+F6Ex2ie3hO9BHvvtHKpLNFBUQuq+8QBkXdP0XWUKVV/QLRn6NDdAvPiT7i3ZalEClrLdD3NhpBHVBXswEtiw6zVGS8GpXWm+iQ3MFzoo94Z0qT1m44IEadm+gMmkqHZqEzytgjS++J/iM6JHfwHOkj3jXSlNiwGiTsEXZYuE1pWYRXiiF2smfbHfUqOiR38BzpI14hPWKpYQyFKG1V6da2H70XTHOMFksRDq9W4elVdEju4DnSR7ys0kSSUEFDmXvJ0gRTVsg5xRIojiyvJqX1Kjokd/Ac6SPe9dJJYp1FQPYXAGKyemkuBI3jaFRTo/kNpD9Hh+TT/470Ee8Ow5U6u+5D4XlXac0KRWMCbCpUaERrrw7D6VV0SD7+70gf8QrpHHD9qWiGWPZaaVu/rCrNUESmldq126sjy3oVHZLP/zvSR7wLWvb2/7qqNKe6u48kUFtahGPXGvLs+dkdLbuJDtk9PCf6iHfL8HJII4wJNcT9jRav+tzS3Osd22g1BMX8nujP0SG7hedEH/Gu7VBVSTmCWYx7y9IEK7HBehOmUEbOo76y8OwmOmR38JzoI97V6BT3nt0ETLZqNK7Wo9q+aKERmyWT8uwwnF1Fh+wOniN9xDuk9wzH/jqrT7LVSPeyD8N1GCP31Bv3/GzJkl1Fh+wOniN9xLuRpaqZwxDQ1CdIp7DHShOM3vMCWqeNL7wN/4gO2R08R/qId/dZRo0tpQCRegdplFbP0RS0llCpCCZ+lbPYVXTI7uA50ke8Q7oNEy7rddgSgcyUoFIUWM1Holp1jGc7eO0qOmSf/nekj3hneKR9d5YVhoYIwrNDic2A25Q00IbFV4vD7Co6ZB//d6SPeJeG8wK6doKCfVfpRXPtNYOlbgVxhKSvNnjYVXQoPv/vSB/xbgcvorVOArbQ3o5HAB0xQSck6ynMPB4FLRJuokNxD8+JPuLdrDRTKaoM2hOuIq1xFemeATngLLlE6Y+K9L9Ef44OxS08J/qId3Ol2cqeLQW0PVxaBaFQI8hsrK0JW9H3RH+ODsUdPCf6iHd7w2YcEjEAjW13pFJAqRCEbBWtbt4fLSz9l+g/okNxB8+RPuLdRhorIQ9anXPRVaQxCBTRDIxRctE8Wnhkd/xC+nN0KO7gOdJHvPtEq00LlQNw3FXaRgXbM9OcpmnhKp0fpeG/kP4cHYo7eI70Ee8eh51rFyagvk8ODVOoMxBwnZlnNpX2Bbvjj+gwuoPnSB/xcrujdEurQIdJFaQxg5aZYeYZEdcLMb0a/v+F9OfoMPr0vyN9xDtTupUUbeJqPPaFFqkTqpW4uOaWu6Y45jcaj8+udPTxf0f6iHe9dKWJq1QDhTZAWBuUHbvk2AuTxZZfrZX+hfTn6DD6/L8jfcTLD2krltYi5L7aDWlzguUxISSdlCfzjI/2LAneRIfRPTwn+oh3fYeMNHNSoGgNpIhADRqhTKylDqyxv3od4k10GN3Cc6KPeDexhKMWbas811JAAilYDwFynsSUZHUlXyD6c3QY3cFzoo94RXTYux2JA/Ta19swclpvw7H6ag59dB0lPAvD8So6TO7gOdJHvEJa9jYlpAgprt5jVWqEYrY/1grN1FpK+GgjzS+kP0eHyR08R/qId0h3khF5pytm+6vDBpo5Qx4Uk1HHWl+l4XgVHSZ38BzpI941Hj2FmnqC0bbdEWOHgilBzJKoNrM0Xs2V4lV0mNzBc6SPeHnrkHJlNKgx71V4lnfOshdMxzLq+mtfwqPznb+Q/hwdJp/+d6SPeLfBYyhpGet5mHQhPXhAaUygdXKe6+mo8wum9B/RYfLxf0f6iHeNhyVpXSuUOnd0mCssxhsEmnkV6rnX0nwB6c/RYfL5f0f6iHdVuiTqaTXPQ1FA8oxQ8+pDYpwRjTAke7RWWugmOszu4TnRR7ybwmupZYyr76Coq5UuA2wutksNse6cJfQvEP05Osxu4TnRR7wimlk6KkdApL5qdKlQSxNIJdXKMrDMV6403USH2R08J/qId+MdAROPNGByt0V0RlBhAzYOSbO0wK9m8OgqOszu4DnSR7x7G+apI0aG8bORJoYEhXTV7Nx4f5FIvT1ahfcL6c/RYXYHz5E+4t0qvMApliQQbK/+n1JBexfA0YuE1U1PfrRW+hfSn6PD7A6eI33Ey8bDckyWoaVcQBARau4VSss15NAs0quZJbqKDrM7eI70ES/9jiasqUMk5D2pVMBwNKhobLg/0qqPFpb+QvpzdJh9+t+RPuLdBg8yTbMPWO1HBBFTsFIC8KQ5LObZ9NXMEl1Fh9nH/x3pI17mLL2WORGmbsdD8+o5NAtwU+JORN2+0Ut/jg6zz/870ke8u3XYdFXlfeEw19VLU9tttPAq1bOFSJVL40dI8010qO7hOdFHvPtGK+roZQboYe47WqNAyVT2OYs+usUm9qqV5pvoUN3Cc6KPeHdzqEuhKBl4n2URowHWYoAyy1TVvWfplSvNN9GhuoPnRB/xzsGbI5ax9yuNEUCiDNCYDUYbRSSr1PJq+J+vokN1B8+RPuJdzlKC5P0By4y8kFbFhXRskDkF3Ms7wrNJab6KDtUdPEf6iHed9FzPwQUOzJYMpGGCYoOghqkJmXKOX+ik/4gO1R08R/qId7v/aVXjMBrMRGlVaSywehEClkSca+CRX03h8VV0qO7gOdJHvHPwcsBEcUCcZVXp/Z1WGXl/zzIqF8Jeq3wB6c/Rofn0vyN9xLsqLaFxyBlymgRS+l5KkzqMHGPPaQT7yvPwsyttPv7vSB/xbvw/c6egHTTsKs1qoFkm5JKs5xkyzldpOF9Fh+bz/470Ee8cj/UsJC0NFOlnZmmAcqvAIUbhlMp89kWL3ESH5h6eE33Eu6Blu3TTEgTG9TpsdULpsip1iZEjxhRf3Vj+l+jP0aG5hedEH/HOwpMWrY4Isemq0TpWJx0oAnVcD8O91FlfTSzJTXRo7uA50Ue8szt6SjxihdasgswqULj09Ytqkcm9P7tHK1fRobmD50gf8a7tQGy4tzt2SRvp3qEWGhBmL4vmMTO/2kgjN9EhB3fwHOkj3h2GC5xTKAw97FV4ohXqzAZ5loA5cGr8KjqUm+iQgzt4jvQR7+6zEFtLkqDs1UpibYAFa7B4Tp1o7n7kC0h/jA45uIPnSB/x7nsW7My17i1LfYJUHaBYFUrJo3SuJcqrDR5yEx1y8Ol/R/qIdzt4Z54WeECLKYFQRbDRCWIIo6bYxkyvvmeRm+iQg4//O9JHvPzqUHJc/4Ha9rqDiqtKZ7L1RuxcxHro8o3n4cfokIPP/zvSR7yLDm2UVHBCrDZAcP1iVBJE7qtKUwtxvuql40V0yME9PCf6iHeGh5SaKu6jcHGfhzNd5TohzLBBp2D92baDeBEdMrqF50Qf8XK8I9faaoRWaX9HmxmsdoWBiqFypTi+UKM/RoeM7uA50Ue8vN7ZkA07RCxjnxzSvb6jARVMUpkE46v7LPEmOmR0B8+RPuJddBjGbLMJ9BwFZP0XUA0FUAwtlj7Gs+gwXkWH6A6eI33Eu1uHLeKcJDBsrE6aUlx9By+kZ+JYVIoJfgHpz9EhuoPnSB/xbhVeYVYJBkVaX0hjAlOtIDzJciGt+GoKL15Fh+gOniN9xLsqXUce2htkKX2vOyhQog5IRMg0ab0dX+3gjVfRIfr0vyN9xLulNHG1zDoGdOa4arMUqFYjlDR2mc5V8hcMjz+iQ/Txf0f6iLfrDhqnbhBM9w5erGBhVkg2qIYqveurpTTxKjpEn/93pI9453gYaq8lAWEj2EeGoGYK0Ea3kErP9ZmJl26iQ3IPz4k+4h3RLZexKjFY4QkSRwDdT0QVSbkjay6vDI90Ex2SW3hO9BEvl0pzTWGP3mmc+0BLBW11gKU+RtUwsYX3RH+ODskdPCf6iHf3WRLHyi1B18WxVCsL5vU25DgGzUV0Ga/sjnQVHZI7eI70Ee/sjmY2ZiKgyQvpnxXpmdZPoVTlZNWezXekq+iQ3MFzpI94N+DBpVVBhjBCXiB3hEJjIU3rd3Aokr1Kw9NVdEju4DnSR7xz8DqOlANCI0MQtrCeiYSA27pbD8MYng14pKvokNzBc6SPeBcdaojrXwRZ91eHuAp07czA0mML1mjIN3rpz9Eh+fS/I33EK6Qnc+G9AG/9c7UbRRfSWCckSr3VNEKX8QWkP7vS7OP/jvQR73rplGui0CHmGVbj8bP3v+R9AcAqa5IZX31Im66iQ/b5f0f6iHcf0sZQokYEwsogVgOUZh1ykJlrTzafLaXJN9Ehu4fnRB/xbrAUU2p1wRxXu7H6jqGLaG6g0ayi9qb6KgzPN9Ehu4XnRB/x7nG4GuYZJ8EIFvaWpT1X+rNCTFR6N6VnrnS+iQ7ZHTwn+oh3G2kQZShPsFQKSF5vw7LP0xadVs146rOl0vkqOmR38BzpI969DVdJblUq6Jxp7w1rq0iPCR3TROTBRl8o0n9Eh+wOniN9xLs0vOOq0TlCMooL6TCgztBX0aZMXGqK5Qud9B/RobiD50gf8Q7pECNPFjDRvO2OPSmdKjTFFFdPPaa+mivNV9GhuIPnSB/x8iJtjLPFCmF/nSU9RKisE1pq1mrSjs+OLOer6FB8+t+RPuJdlZ6is/0YHrODpNqhtNyB2GoPlaXjN56Hn11p8fF/R/qId7vwWs80V5VePbPs4bsKBUVhvcsmtjhTna/S8HwVHYrP/zvSR7z7ooW65BkCCP5sSkeESvuOVpxss2mr5RXSehMdint4TvQR7/oOoVTZEHSsBlr6/jyLUaFIkMkl9/psCk9vokNxC8+JPuLlN1o4S0oCrc5FtClCKVIhS08tK4curzppvYkOozt4TvQRr4gOo+UWJYF2aquRXv1HXS9CqANlEGs0fTX8r1fRYXQHz5E+4t3bcJQqeft2aOttGPNqQCwKkAp37KXm+MqU1qvoMLqD50gf8QpptkZMuQPjoPVAVIIqvQFiRx2IxPMbSH+ODqM7eI70Ee9W0sTSfnbfCe2FpZXyQloHtGB9YqqllVfD/3oVHUZ38BzpI16m4WHG2ed6HaZVpWsOoLOthppHzLnSwPBqZkmvosPo0/+O9BHvqjRWC0wEoe8rWrkvmrGth2KjmouFxEZfQPqzKx19/N+RPuLd0aHUYpkL5DH3+U5bXCupgYxASqVhH/IFpD9Hh9Hn/x3pI949D0cJ0odCJ+XVUHdejcdCupNg0ZKwPEvD7SY6TO7hOdFHvPtGKzIGjR2GWdpHhwpoogEjDasyWtXyqkjbTXSY3MJzoo9492V44DZCMQhcBYRLBy1TQXAmja1wqv090Z+jw+QOnhN9xLucxdTqtLjK8z40ZNGgpjShYVKpnUbiV6a0XUWHyR08R/qId8P/VUOP61k4eA/iUV9IaxewnDHS2B+HvzKl7So6TO7gOdJHvOukJY26rw1lsb0Kb70N6xwBOkYTYmO2V4fh7Co6TO7gOdJHvMtZeNafD7OE4m48+lgFuldgxRr26v0qX3gc/hEdJnfwHOkjXi4sLdHmehPOttpoSTs6HEmhFUtWYiN+tt3RrqLD5NP/jvQR7xaW7uNvoxng7LrfiAhlPclgNR+tsUiuz2aW7Co6TD7+70gf8a5Kh1ikZYQadpWmRFD2WukWgxam0Wp59W24XUWH2ef/Hekj3s3/I+4digpxrJfheiuuXprWQ1FTzd26lFQezf/HcBMdZvfwnOgj3r0OM2tpvUEdtogevEeWbJXrJa5XY1ntR3pP9OfoMLuF50Qf8W5iKVJuWRtEzIvjaBlqsgFdZ02rQpYpj9qOf4n+HB1md/Cc6CPenRwSYuTQoIc6QeZPw0EFkmpMgUWlPjKl/yX6j+gwu4PnSB/xru1IuZVQEGLYH9LWFKAMZYhURw2SK9Gj6PAX0p+jw+wOniN9xLsqXYtk291GjPuYRe5gZgKdOdcpWenVMYtfSH+ODrM7eI70Ee/sDrGWckQYTAoi+4D44hja/j4rTdEq30D6c3So7uA50ke8m1miJr21sBgm2le0BKpIBCw5pE5R+yhfQPpzdKg+/e9IH/FuFd5CeWTuUGLp2/BIUMJYr8XCTGOMIvHRpvRfSH92pdXH/x3pI94hzSZttAxqI63GwyrUgnNxrWFEHNP6ozT8F9Kfo0P1+X9H+oh3y/CopaAUoc9WQVpr63nIBNR7DS321OKj9Y4Rb6JDdQ/PiT7i3eswqEXTCkl5gGBkMGwCOTYcoxYK4dEU3r9Ef44O1S08J/qIlx+0kE0ShWzI+2p4gYJcIDQiNQu15lfjHXgTHao7eE70Ee/GSnOpY8y8EJ4EMoig1lYg60AthCPyK7sDr6JDcwfPkT7iXZGONluQAjS1g/QxwbptpLGHXCzpfDWxhFfRobmD50gf8W7bgTD39QSEIaGACAWwfRgu19lpSNqHEL+A9Ofo0NzBc6SPeFelkxXpua0CneNqpZnAinVQNWqtKY7yamYJr6JDcwfPkT7i3d4wxIFS9sfgdS//pwRa+o4Ok+mcFqa+ylnwKjo0n/53pI94Z0oLyXoCIqRKq/EIRlBQ1/8rofahqxEx/EYv/dmVNh//d6SPePfVIWsbyBHaaqH3By0KZUaD1krupKgFv9F4fI4Ozef/HekjXiFtFsKP2YE29hheN7DVdEBLY2LMucf8aBlepIvoUIJ7eE70Ee/G/2uJzLPDGA234RHB6vopiUhuNmTIq/F/uogOJbiF50Qf8a5GSxvSuEMcgUB66mBt1WjqeWTiZBlfPQ7pIjqU4A6eE33EOwevGzfZDl5I+8JyY7DeGjDOIZWQy7MZPLqJDiW4g+dIH/EK6ShWascIbL2vt2HuUKQliBpWgS65YPtC2/E5OpTgDp4jfcTLtdI8uIcKUfaKxxkJKneEWTP1Wau0+Ojk0C+kP0aH63+VI+1I/0+8G/4vw0hXbW5R8j4MF0HnKtqJaMyUdcT2amaJbqLD1Q850o70/8S7nMUyScQBJmnA+ilDCcYQ6mpIWug15lc5C91EhxJ8+t+RPuJllUYm1b0KjwUkzQyGo4MFpIGSONk3qvQfrrSP/zvSR7zchad5ymqeLe5vw7EWKHG/EWNIFKa2NL/RS3+MDiX4/L8jfcS7pTQca5AqQNkKiO0q3XJdDTWJjMSa8yuk+SY6RPfwnOgj3hXpGTXvZf+c9mAp7Z00SmkBnqUFo/U6fLWThm+iQ3QLz4k+4t30/8jpJzUcWTrIDB2qZISgKWBENZqvokO+iQ7RHTwn+oh3NVpDYfnpnNPeSIMBlEMBlVJE66hpvJrB46voEN3Bc6SPeNl24AgzF+g/0aGlRXPsAyoz7cNaIeorB4+vokN0B8+RPuJddLiehHPEbd5xAOl9go7eoFiqbRDOMV85eHwVHaI7eI70Ee8GPAK3jqssj71R+ic6LE3mqtdcYyyUQnl06/AX0p+jQ3QHz5E+4hXSPaQQq80Fcowg2to+DKeraNccQrFI9moMj6+iQ/Lpf0f6iJfL/5MmNFqPwp5hAcSg648JJvcQZzaSZ59o8VV0SD7+70gf8W5YmluYVgxiU93R4YK7r16a+uqjF1C9zS+40n9Eh+Tz/470Ee966RZljMkQJpfVeFCBQqgQKk0adcz6bN2B3ESH5B6eE33EyzVLC+iQCUbU1Xc0zlAkVMAmtVli7q/Ohv9L9OfokNzCc6KPeEV0bq1iSgjUbD0ORQtoKQnyCL3myCXmV0ul5SY6JHfwnOgjXh6z4NlbxFWUadXovFpqTdogqeTaZm4SXg0syVV0SO7gOdJHvFxYylJjTDB1/SLrXbhTQwXVnEsJjWZ89dWhXEWH7A6eI33Eu7HS1UXztARUZYCUuR281YH0NDIpz5ZT+wLSn6NDdgfPkT7i3d6wQdpX8wyZ8lytdJxQpRNw652KlZriq7PhchUdsjt4jvQRL7c7zkqF5z7a2fby/w5lUQ6FunLLljm+2hsmV9Eh+/S/I33EuyotufVZy6LZdP0SG1iiCC3PopitL+a/gPRnV5p9/N+RPuKdK01ztjICpJ4DSJ4INfQGMbB13qvw9BuOx+fokH3+35E+4uW6A2Zpm+E6y96UPqHE1XigSRyG0sKzYel4Ex2ye3hO9BHvpvAYG2kM/50aEm7rpxD26cMQLbY0Jby60BJvokNxC8+JPuKdKz2E1otwxyu8V/C2BDZ6/f/snVuOpTfObKdyJkBAF4qX4eg6/yEcKd0CKh92/nzRfqIbXS6HgYa7akGmIuKjINQ+lZQ5hVd+R7FEh+gOnhN9RVthqUaWTS7McUzpdZZKIxLU0DFyS2XIqw5eMUWH6A6eI31FW1N6ag40M5R+PA/iDJVqghxSEWTKrX5h7PgjOkR38BzpK9oWpfMgVBZI3PcpPdKeO0boIDHlhQtHl1ffsxRTdIju4DnSV7Sd0jnWoOWslcY9StPssM/lAVr41PO0lmcf0hZTdIju4DnSVzRu8GgtNxnQ0jmle6+gSyvMglzqwtT1VXRYTNEhevvfkb6iLTqs3H92OmpOApjKMTw6QcsohA0ravgC0p9dafT6vyN9RVv9PyPnUeNZjX62O+KGuw+FOcKKWjLm9I1Z+nN0iN7/d6SvaDPxphbMax/LNbWztyOCKAcowiVryLnxq1OaLNFhcQ/Pib6ijejcZ0yVoaEUwNnmCVoYCqeovbTF/dUoTZbosLiF50Rf0UQ0xSyaeoZ9GWRAXANUKEKtspRxBE2vGktkiQ6LO3hO9BVt9Y5YFiYuEBLvqSPGCfVM073N3BdhH/LqO1oyRYfFHTxH+oo2pBvllmuC2GYCPOt3awkNRt8DtuSUZ/rCIP1HdFjcwXOkr2j76nDM3ktMkPfkvJHOBerCBX31lromRXm1v4NM0WFxB8+RvqJtB28PnFePMDGfnY6qIDEvKCtWHqOtPWd/AenP0WFxB8+RvqLtexZKpHUUGKKnhkcVGlKHukfrtELM6dlOGjJFh8Xb/470FW1LaQYrl9ygcdmnNAeGtqQB5R7yopTSsw9pyRQdktf/Hekr2qLDcxQnREi0CBAV9+AR9Ly0HCPvk5rmq6U0ZIoOyfv/jvQVjTU8LmPmCbWe/j/ti2Jd51EL4tqCxhrbqy9a2BIdknt4TvQVjQs8Kra2b4dx0j6k910QpC4F3oA3/HkH8ZWHx5bokNzCc6KvaCI69DDLGgFCHniiwz1xdGEYVWM5+5ZSedVYYkt0SO7gOdFXtJ3RtO+Ea8M8qwTA3NLp/WcYSbUIrh75VfmfTdEhuYPnSF/R9mm4hBJGJwhaO2AfE7RFgjxj4rp4xvHqbsim6JDcwXOkr2gzpfcYHUTKPpZLP5N0gqa6YK3EIbbUcnn1bTibokN2B8+RvqKthVeKBKT92xBQAVstoLQKtFZ4jsFlPfuQlk3RIbuD50hf0fZtOC7Sk4H3pPF8zzKhThRIRSgLRs7zG6f05+iQvf3vSF/RVvDYJ7G03qBQOYvDsO/rYR+w74UtVJG2yjeuh59dafb6vyN9RRvSEmLsbUHCmgFXE9DRI7CKpNwozPwFV/qP6JC9/+9IX9F2PSyca80M6+dp5XrW4jFHSKSMuk/uLq9OabFEh+wenhN9RWOxlKTVgMAi5/XOmUFTRViBeh+ZsuZXxVKxRIfsFp4TfUVb0BJz0tOSXrT0EH3WOy45Y0drtSXm+WrsEEt0KO7gOdFXtE0ddS5ZOKCPtQDLHqRr0wolhFZ60jXHF4j+IzoUd/Ac6SuakM46KCzK0PK+EWKYBKqr7bEDV6QWQ8RXHTwxRYfiDp4jfUXbKT1wjpkWLA37blhI4VwKoVcuvEoaregXkP4cHYo7eI70FW3l/9CljD14DM0DMM+2z+tTxVslpH0xzNhfvc8ipuhQ3MFzpK9oLP9Lnkz8X2qI6+ykqXNCwpCLUGhtveosiSk6FG//O9JXNL5I20qOGiEvbICI5/lOiqASWySRWp99oiWm6FC8/u9IX9HoeCRpp9tR6OQsOWyawx6oa6+9ZcaK4xuDx+foULz/70hf0dZZGiHFHAh07TsiSo+wx42+T2nR2UfnSK9qeGqJDtU9PCf6irZDujfOpXVY5XzRsnIDKZJgjJb3Qb0J+AbRn6NDdQvPib6ibQXv0H39kwhT5TSWOm6i90GdhkqV85ZWebWSRi3RobqD50Rf0fYdLdUhYSXI0gmQwgCJnM/Wgz1JxxYSrvdE/xEdqjt4jvQVTUgvHJiwdGjrvKI1992wzf5TMMXRKvLM+AWkP0eH6g6eI31FW84yeDFihz55T9KcJshcAwi1rlhDic9eDVdTdKju4DnSV7StwsuoPREB9aqAGBq0zgJxBhphKlP+wij9R3So7uA50le05SyF6jyPdkoJHTCJQl3cYFSiUOfs9dn3LGqKDtXb/470FW2zNGlIIw/geTZ4nEKejH1eE5fRVw3h3So8NUWH6vV/R/qKtlmaxpgqBSbnta+HsZ/BI8IIe5oOKcfYXqXhaokOS/D+vyN9RWMaHpklBZi0L4WYVKDu4RrGPq9b6djHqxdpKRiiwxLcw3Oir2h7oSXX2iQLZKUI2PcEUldMoE1C1TpD748O6X+J/hgdluAWnhN9RdsknXPrszegdXqlVTpUxgBZ9hjdJlGMj1b//0v0x+iwBHfwnOgr2gpLgeLEwrDiMaV7PV+GawHe5zM3iVPio5zlX6I/R4cluIPnSF/R1u/o+yCeAYH4Z9lBmmcV3vm8pdWQRFfJj+yOX0h/jA5LcAfPkb6ibbsj1lniKXjQHjlQNELt54k4bSiI3Do9euvwF9Ifo8MS3MFzpK9oy1lGpHEW0WSJfAoeChKWQKXFqSMlDI9W0vxC+mN0WKI7eI70FW2DB9Y+UQKUeLY7SmOQ2AKk1GjFUXCVR9+z/EL6Y3RYorf/Hekr2pb/b6B7G2tP0FIAc6wgKzAkZKojz5zo0Q7eX0h/dqWj1/8d6SuakB5j5FwzgUjaSKc6QHHOPYeMXjXO3kf6AtKfo8Po/X9H+oq29Y6rhEJJoVM6C0vniQ5HhJiwrzDnyvpoYSlFS3QY3cNzoq9oI7qGVgsKtJz5eHgRah4damHd5+jsLK/C8GiJDqNbeE70FW0WXo66elqQ57HwRttsj8qwUhxrJFpcX7nS0RIdRnfwnOgr2r46HCNp5n03HLXtqUMTtJIyhFRpsnDZh/R7ov+IDpM7eI70FW2NJekB9/UQkAgBizTQNk5nOuNMmULEV/2OaIoOkzt4jvQVbQ5exsC5Z+g6N9KZGWSWAD3hSqUXwfjKlI6m6DC5g+dIX9HWWaKiM2yaF0vcgwdHkBAb0Exr4zzaTI8+pP2F9OfoMLmD50hf0YZ0qwtTCGfdAZ0XafdUHfM+r1csuU2q0l/lLNEUHSZv/zvSV7QZHitQ3VMzrC6nKz0YVNb+y5Hp7CwVWa+apdEUHSav/zvSV7R1lhj7adtBxePhESM0TRHiKkSFVo3jG47H5+gwef/fkb6i7YmWjBwLJdBRFmDqCDoHnrXSS8KkMMOrUzpZosPsHp4TfUUb0aESrpahz7PAA6OCnEWPPcc9VxOlyq9uh8kSHWa38JzoKxp34QnHefp3q/GepFvbl0OckLW1IjknefWM1r9Ef44Oszt4TvQVbU1pmpkZFyzUDBiJoZ4HD9NIKVQuYaVX37MkU3SY3cFzpK9oW4W3eOQw8r4RcoKfEFFz6Xv2mG1SmkmffUibTNFhdgfPkb6iDWnOTUomYG4VsPUKVbhCx31Ch6gpxld2RzJFh9kdPEf6irby/0xdCkUYOe55ukkF6coQwgoptlxS+MIo/Ud0mN3Bc6SvaMtZuDWsYQHSjPuHcT6k3bN0bMg11N51fuOU/hwdZm//O9JXtLX/o0yt2qCs08VLcyNNOUFPe4pumbroo0eWfyH9hyvt9X9H+oq2wSPOpoELkMR8mqUJWk8VwhypLc5M+KrgkUzRYfb+vyN9RVtZutTKmAZM4QGIjc6XABVKkvOwJ4ZaXpWlsyU6RPfwnOgr2rrSqY64ZEDQUyyd6zxIy/uQrhRx3xALhUfvaP1L9OfoEN3Cc6KvaAxaCq5eNtGr7TO67Imjqk5IRG0PIsgrvApasiU6RHfwnOgrGu+GMWWOBVLLDbBPAZEYIInkrJHbuzXp2RQdojt4jvQVbXfD3FaPvUBNZwdvmgv2wNFOv6NoW7FFfBUdZlN0iO7gOdJXtN0NUbuMxRDxPAzXVoaKJxfXcVan177oG6f05+gQ3cFzpK9o65VyDgFD3QzjBjmkBFVGAZkzUlxMyq9M6WyKDtEdPEf6irbosJWRZp3Q6r4TYuQFMnBPH1EWS0qZ9JUpnU3RYfH2vyN9RWMNb5WW81m/GxBwCO1ZWvb0sQcRmQ3L7N84pT+70sXr/470FY2u9HmyUyYsmaezVCtoXHXfFntOSljXePVBSzZFh8X7/470FW0f0vZZOfcKZVIAnCVD6/G8tJyCcMlxjlfL/9ESHRb38JzoKxq/0UrcKRLse+DYw0cd0M6Tyxmxh1K0rh7fE/05Oixu4TnRVzQRzcqV9zANVKUB6j6ja9iXQ509jLSUFr4aO9ASHRZ38JzoK9rC8NKRax/A61wQ95UQlM82D6KSYllrPtv8j6bosLiD50hf0ebg9Uk9jgFx6PkCYE0QDgwBuSm31DV8A+nP0SG5g+dIX9GGtM6YVotAfe1TetR9LaxCkOr+Q3tZIq8es0BTdEju4DnSVzS+z8JrZoyQM52mtNY9SscG+3QsmrDiolefaKEpOiR38BzpK9pO6VlL7EgQ0oiAWfRsSm/AXDOPmEnHqw9p0RQdkrf/Hekr2iy8LktrjHuCpg6oPYOEvvYcMpO2xor4jVn6sytNXv93pK9oQzpm3PfDfTMciIBCGZQxwKpzDpqx1vzqEy00RYfk/X9H+oo2pDnjkjkgnsdocfa+Z+mcgRGzTi4906tTuliiQ3IPz4m+oq0rvecOjD0BhfMdbY4E59GWsxtvpbl65WcreIslOmS38JzoK5qITkyBurR9MicGTKd/1/u+K1JJvVIT6q8uh8USHbI7eE70FW1Ex3xeWA7nhUMC7KNAk9aAirQ0UVnzq+9Ziik6ZHfwHOkr2saOUSamjOdUzrBnjQG6KQbdRKe6hOfMX0D6c3TI7uA50lc03g3nWKkm4DU20g33JL1vhefQFo4SF9cvTNJ/RIfsDp4jfUVbznI27e4bIIye4vl8NkNrY56m9By0f1rHNwaPz9Ehu4PnSF/RNnistBDTgoaRzu3wvDakE2JvMa4yc52vXqQtpuiQvf3vSF/R9tWhVDwXRKgsAbBogaoNYeGquSCHmF59z1JM0SF7/d+RvqLN8aittUACa6w9eBTse/AghTwz1hlaj8+2OxZTdMje/3ekr2hCeh/QPY+hwFIrYE4MWluBnLtS4VD29fER0mSJDsU9PCf6irZROrZVY+gwuOkepdu+HbIS5D1Pz9V1/81XYThZokNxC8+JvqLtjK4jDk4VChGdN4cKaI8dig4h1ix1vfI7yBIdijt4TvQVjZv/ce5flrNPGjfReU/TLXGCVjvn3FTw2aPhZIoOxR08R/qKxjR8jFw20mVxBiSd0AgZuK62Bw/s3L8wSP8RHYo7eI70FW0baVI9X65kWOHcDccJws823hFL0riWlvyNU/pzdCju4DnSVzQhXbXPoVIgtjQA+/5Z7ZFB46xx7mlk0qs0nEzRobiD50hf0fYhLQ6dozfoeLY7rjig5bEvi7Wu3jTnd1uWyBQdirf/HekrmpDed8Hz+XeC3lcADOUsDpub8KYh91ZWat84pT+70ur1f0f6irY9S3vC4LlpTn3tU7qf5f8aBuQ8oqLWqc+iQzJFh+r9f0f6iragZXZF2ePGWtz/a5Zq7wiLeEReiNhflaXZEh2qe3hO9BWNYXg8n2gFKCnV845WAaF9ZvfReV8aE4/+qrLEluhQ3cJzoq9oc6VxcMptQJ15jx1pdKilRNDzuVaeeyBpr16zYEt0qO7gOdFXtE0dJdPoI0Fm3kTngtDSecwz7VshhbJa+ALRf0SH6g6eI31FE9JactNZBUrLCxBjAsmrQVtjlhqz1mfbHdkUHao7eI70FW2ndN2jcl/jbJQ+bywPBakp7Ul6dcJj4bVX37OwJTqk4A6eI31FG9IkZcUcYQ1UQKKz7iAVqJGzlqAs8dUrWmyJDim4g+dIX9GWhqfGRZhgMMs+qjNBPdsdte5BWjLLzN+YpT9GhxS8/e9IX9E2S1funVsA+ZmlO03Qse+ItZLGqqVu3r+A9EdXmoLX/x3pK9rK0kHbCpIgpRH29bDIhrt34DJ1qlLP6RtIf4wOKXj/35G+ou0drTLmOF+Ek+wxGkOZ0BgFct/nd0maM75ahieG6JCCe3hO9BVtD9KGNqPuuSOWyIAaGyjiglxLO+8g5kWvPDwxRIcU3MJzoq9o27LUKCU6H7Q03UTXWTbR4aQtY/+dkFcO6z3RH6NDiu7gOdFXtH3PMtsciRWQz6eHJSeQsBhKCaEcyyM+q3eIJTqk6A6eI31FW/m/j5BVMvCQdTb/n8csNtdBekhCIU169Wm4WKJDiu7gOdJXtO0NKzxDPe+zlLpP6bFnah37lBbS2lvWvuY3TunP0WF0B8+RvqKtV9pjXbU2yHrScF0VRFeGjrO23kcP7dWHtGKKDqM7eI70FW2ndJ61Y5ww09xIt0Ab6aBQkDhXrEP5G0h/jg6jt/8d6SvaNqWPVNfiAUlm23dEKiA1IigVCkEmxfAFU/qP6DB6/d+RvqJxB+9UTtphlS6Aoe8xetCEtvKgPmsV/oKH90d0GL3/70hf0fZteM6jYMswazof0gqdGl4GrrMiy4jEr66HaokOk3t4TvQVbcVSnnOlVqGmEABlFKg5Cqyeekgq2up8T/Tn6DC5hedEX9H21aGOMgIytE6nKt0jtDYRJov2MmvG9qqxpJboMLmD50Rf0fg+CyXU1YHGeRhuaoTKbUEILc89SOtYrwZpNUWHyR08R/qKNruj5zlqWHvOCBXOoQjKGPbdcEmeMc1Jrxw8NUWHyR08R/qKtrvh0CojLRhy8sOYeM/U+ayVHoK9pFrmqzRcTdFhcgfPkb6iLToUDNSwnY3/spFusk/pFWFPIxmzUljfGKX/iA6TO3iO9BVtpvRshX/GjVj4bEpXUNkjSNCUEZeEUL7g4P0RHSZv/zvSV7QijYItQq/jRIfnMVqNBBSxBY4174P7C0j/4Up7/d+RvqIJ6SxpD815wgiVT2M6gKSiUHMduAYp9W8g/Tk6zN7/d6SvaFt3QFOX7vug5ipn8Ng3Q+0EpQVdqwzUVwtLOViiw+wenhN9RdvtcK3YRhKoRGdRukSoqU3g0ldIqXOdj946/Jfoz9FhdgvPib6izZWmRqVnhLZC3GMHjj1xcARpGJPoeaD2C2f05+gwu4PnRF/RRrS0MHkfz7qPatiXxL5hrgXWSNxny53Xo1V4/xL9R3SY3cFzpK9ovBuONvPqkMu+IOL5KlxoLNi/9V0KrxTbo1V4v5D+HB1md/Ac6Sva9nechkcJG+keN9LKDDUMhRDTkjx4Rn30itYvpD9Hh9kdPEf6ijZTmmdbo+7fhhnD+ZC2gK5xyv+JR+VU98H9BaQ/R4foDp4jfUXbdkcpg1Uz5JkZMKlCbXlAaseWbqGE+CgN/4X05+gQvf3vSF/RtgoPte1boOyb4VyA0jfSohNixNQmTlnpG9fDz640ev3fkb6iLWfBFGpMCo17Btz3QZC5T2lGYUSJTPQoOvyF9OfoEL3/70hf0bY6rPW46iiwZ4y2B48k0GZQ4L7PZ5bew3i03pGjJTpE9/Cc6CvautIyE+WpMMPom2iqoNTmnqd1llXTIP4C0Z+jQ3QLz4m+oi0Mr5KVIsLMlM5S6QBS9kzdx0yRz4vi+qhX+i/Rn6NDdAfPib6iLTqMXbRjhTLmviDyHNCwR6BQM/ZWx1emjj+iw+IOniN9RZvdMeJIfTRIP6Z0RQENYcKeoicWXXk+c/CiKTos7uA50le0bTsog2vf83POfd8Nsyi0NDsQr8BV5uyvtjv+QvpzdFjcwXOkr2h8RUt7CJwh5KT7lNYGteaN9AoTafVO4VUaHk3RYXEHz5G+onUVHvcRFAbvHzCmBq3MBiVgI8pjKD3a7vgL6c/RYfH2vyN9RZsprbNPoQU5jngGj410zydx4SYxSFryqv0fTdFh8fq/I31F2yndpM4S4z6bM52cJYGeBw/nPr5b1D6xjy8g/Tk6LN7/d6SvaAtaNrVhEEGY563DuAqo7Itix80yjzo0vboeJkt0SO7hOdFXNBFd0txQn4+yZBxbGhWazgEh5hlX0Int1TdayRIdklt4TvQVTUSPxlp5ERTGPT/rGCB5ZQh7lB5tFazhVVU6WaJDcgfPib6izZTmMDumDp1Ot1RlnWZHgBFH6UKnj/cqDE+m6JDcwXOkr2h765BTXitO4FGuKZ1bhbRC26d1WrV/YZD+Izokd/Ac6Sva1kpnGVNig0wtAObAZ5IWiMy1nm9awqs3ln8h/Tk6JHfwHOkr2lp4mgiLRuiM6ez+R5BRE6RBq8aOM4dXpnQyRYfkDp4jfUVjwWMmnNQ2yOtsSp8LBAvCwCI0xh49yqvoMJmiQ/L2vyN9RSPSfXMrDBHPw3D7OgiiOUJqJbUeNBR59YlWMkWH5PV/R/qKNqRHmVNkQMLF/0WHUrEBU64Z81izfsGV/iM6JO//O9JXND7RcozpGWHmtJFGZagU554+Yo0hBhzp1SydLdEhu4fnRF/RFoavcd6k3adyzgr487AFV4KWS+eg+7qYX80d2RIdslt4TvQVbWF4nDFLCzD1vBreawVFUZi9RtTOqunV5TBbokN2B8+JvqLtjC4Z+xgNhMfYRMcFjeLJWWqV3pVpvNrumE3RIbuD50hf0baRJra5sAm0uM6j4edhuNoHtJlzXbIGPWtKZ1N0yO7gOdJXtO3gPSv+xz6gK5cOqAFBW6kwB0YqqwbCV3vDsik6ZHfwHOkr2qLDMnoLUiCG08Ib7Th4KUNtQ1X6mPFZzpJN0SG7g+dIX9GENLUmGFmhpFbOpvQESjQhYMosnKXLq2JpNkWH4u1/R/qKtk3phHGNGiDIScPnWCD7WgiSWt9Il4pfOaU/u9Li9X9H+oq2dQdR4uipwExjIz16AOXJ5w0iDsqZa3u17iCbokPx/r8jfUWbLU2c29wTtLbGgL0raOoIcQyZoXCq6RXSaIkOxT08J/qKts1hqaWuNUHJMmATNKB2WdDGKGWlTjPje6I/R4fiFp4TfUXbJB03uRQFRPs6fkc+K2kYBtW0Spwh8KtJGi3RobiD50Rf0Zaz8P4jzQrS4k90iCCrE/Bc2vpY0p5t/kdTdCju4DnSV7QtWVoc9g2QocY1T1P6vKK15+qWRog5YtlkfwHpz9GhuoPnSF/RWP4XrBM77JMaz6J0BclYYMWUFrPQoFfRIZqiQ3UHz5G+os3uaItYUwRu6zwbricX34d2SblQDZH1WfkfTdGhuoPnSF/RVvDQn6ClQSxM+3Z4vj+kwZB1xUgpcaNX0SGaokP19r8jfUXbLD0wzqICsfc9eIzSoZ5cPAtGHbFrHa9qeGiKDtXr/470FW0LS3EjnRZC2rfBszmMDtIBivYytLQ2ny3/R1N0qN7/d6SvaJulR4280oQg43zRksuepSfBElwtC9UWX60OK5boUN3Dc6KvaNsclnjhvgbCwrb2IR0jyKYZUtY9d+Sy2rOdNMUQHXJwC8+JvqItOhyU8lwLYuNNdC4CLdQEPONcaZ/R0l69DFcM0SEHd/Cc6CsaC0tzjkYJwhAGbPsHGbHBqLlnCjrqmO+J/hwdcnAHz5G+oq1W2iSEgnFPzqHuQXrKvhumBrGi5NlIiL6B9MfokIM7eI70FW0O3sytVwwQZ0/7lC4DmvYIJRL1zroWv0rDiyU65OAOniN9Rdvuf4kBi+JmuA3AEhDq6go8lOPqpLW8WndQLNEhB3fwHOkrGh28sbieD7PSOaX3rAFtlgRRuHBPq2/Uv4D0x+iQg7f/HekrGtcd7GO46oCRTvufkUBn6UA5xIlUueOr9n+xRIccvP7vSF/RWMNLOXZcQK0R4Opy1uCdly3KBr3sO+NXTumP0SEH7/870le0vWexBwxKghCQwn9Bi459XrNSKauspvnVexZkiA45uofnRF/R9kWLJF2FCEYIDTCsCi2OCSsPpJy07IH6PdGfo8PoFp4TfUVbY0kH1sG0z+h9JcQ0CsjKHVqrMRJKCOsLRH+ODqM7eE70FW1r0usgHqVAyAEBZ4nQOO0zOpbOLeKSwu+J/iM6jO7gOdJXtDl4Mueq/eySDidnGRGkEULU083bA0gurz7RIlN0GN3Bc6SvaNvf0SKts6Y0xHXmDhTQlRrMsUbaw7Wm9IW544/oMLqD50hf0dYrzbJnj5khxTN4VJ4gQyKUpTW1zBX5VcGDTNFhdAfPkb6iMTrEebbwQsfcAFf7OaUrjF4CiQZS+YKD90d0GL3970hf0faexZ6e84wMYxMMqLVAxVyhaImz9dI7vlqzRKboMHn935G+om2Wjr0vzRlW2eMGUj2nNFWo3MbZ/MgljS8g/Tk6TN7/d6SvaJulJ9ccw4ImLcMxGA7SE3Sf1xS1j6ivvmhhS3SY3MNzoq9oG6WVs6oU6Dw7YOEGta79lyuW2ReFkF95eGyJDpNbeE70FW0PtGCIe8DYk3Rve+zQXkFYAlCJmluKK+VXfgdbosPkDp4TfUVbB28kLrgR1nJqpaUQyGoMBecYYdWJ5VUHj03RYXIHz5G+om2Q7nlRwn00h8GAQzLIqLTHDo6zjkBzvdpIw6boMLmD50hf0Th3aOpxJug0AyDKvhaGniBuphPum2HCbyD9OTrM7uA50lc0vnVIp39XQFI+TemcoVJkUJkFtaXK9dV2RzZFh9kdPEf6ikZTehQ6+9F70g54jurNcYXVUl4rkYT26hMtNkWH2dv/jvQVbV3p2fckHdP5gOVnFd4EqXx28BY8xY+i+uoVLTZFh9nr/470FY2faMVBWse+D4Z1vjVs0OLmeswx0nmhJadXu/DYFB1m7/870le0BS2lRy6jbJqRAUOO0DAUCKm0qmtwnq+QFkt0mN3Dc6KvaNtJMzjsmXkPGnOf1Bhjgzr3PB1QMcQSeKZXz1mIJTrMbuE50Ve0jR0ZuVOLEOtZKl2FQPIGPPVIOnh2qq8aS2KJDtEdPCf6irbocI7SW6/QMUzAlBKo1Amt4Ih90aj6hanjj+gQ3cFzpK9o+5AW69KQAkjXfTecwqCRK6RU8yKKndarprSYokN0B8+RvqJtYWmqYdQmkLQg4AYbaucBOSvXfVOsZb6qLIkpOkR38BzpK9pyloVR2h6gay0CSGfJUpcBBdfEWUMP8QuXwz+iQ3QHz5G+om1T+gY4RzqW3dxIl/M9S8IBiWbKPDFxelXDE1N0iN7+d6SvaCt4jDXX0gKM/bw5tGcOyaODzLR6bdikvkrDxRQdotf/Hekr2gYP7tJjY6AuJw3XDJrPm8tj1BQirbq+4OH9ER2i9/8d6SvaghaKZZOLIC2db8PpfAlABB1bkRi5t2fXQ7VEh8U9PCf6iraFpcidz3rHOM8K3iQd2uoDZh4ysC1az75oUUt0WNzCc6KvaHygRXoY+1AOY2TA1vYZPShBq3suCIVU+FVVWi3RYXEHz4m+os3uyFJGDxXOs7SAEjvUMREi9lZi7e3dKjw1RYfFHTxH+oq2Dh7rHFgC1Cn0v4Wlfcg+s2cR5Cqpv9obpqbosLiD50hf0TZ3dGXZszNwGwtwFILaCp5naTtq23O2vLI71BQdFnfwHOkr2goe0pLm2UFX/Hk2vECLPUCIef+HZ1zp1UoaNUWHxR08R/qKtoKHStGead8Juf/3MJwQN2hc66I45pQv+B1/RIfF2/+O9BVtFl5G7aIDgjQFXLKnauwDKOfR+kq1tVc1PDVFh8Xr/470FW0f0nZkWbkBhVgBQ0NQkQ235N7W5KT6jevh5+iQvP/vSF/R9kULcithXwpn6eeLlq6gVRt01RCS1jTKo2/DJViiQ3IPz4m+oonoXFeWnvbtsJ41SzEMkF4y4P61ikSjBXn0Rcu/RH+ODsktPCf6isbvaNNAZoH68x3tyHqe0apAFGhQnhVfTdL/Ev05OiR38JzoK9qiQ0mTSz6B4QnDQ8rQlgyYcwRBqqnPR7XSf4n+Izokd/Ac6SvakD4rQcf5OmvpPqRxMMjADL0u7KHxvsJ9A+nP0SG5g+dIX9Hm4GlGDa1CGkn33NEWSCgNeE3i/X+dZtcvIP05OiR38BzpKxpH6RJZVtjjRjy7/wuDzrWnj5JarEkx10fvs/xC+nN0yO7gOdJXtD0Mp1y5a4WKdHKWNaBpO83pFObsQWt5ZEr/QvpzdMje/nekr2gbPMrIHXFC/Sl4tKDnZYs9S4+ZUsBCY3zBlP4jOmSv/zvSV7Sd0kValSGQZqrnQ1oEIdqEU+ARpC2iRwWPX0h/jg7Z+/+O9BVts7R2pFIGjLO3A4/3ISUjrEGJpvLs6dXgES3RIbuH50Rf0ebhLVoj7YthXJj23BH3+RwIYY8ipS2NRPVVdBgt0SG7hedEX9G2vyPnEhJHyEkZUMIEiYNPr1QTt6Z9Pfoy/F+iP0eH7A6eE31F28NwOiaGGoB4XxBR5Owq7QXSKiOllkN5tfn/X6L/iA7FHTxH+oompDfJNGcgaNQKYOwIrecMY22oW01rM/8FpD9Hh+IOniN9RdspPTGF2DbDqe1TmuNJXDCDhn14I+4LI7/KWaIpOhR38BzpKxqb0jEtmQpr1j1K9zjO27QJZshzkTCW/Oirw19If44OxR08R/qK1nUH8tONzpU6YBkVaq8JtE+mVDrF8o1T+nN0KN7+d6SvaDM8ZsChnIHbiQ4xCAhGhC7aJu+jmp9Fh9EUHYrX/x3pKxoLHm3NoHuMzgsBG0fQhQtm19IChR4DfwHpz9GheP/fkb6iLWiZEmbJFYbmjXRuBRoxQmyKJbXSBr5qliZLdKju4TnRV7SF4WHFGbWAquzbYeY9dxSesO+GYexDmnm8+kYrWaJDdQvPib6iiWjhPlapC+KeOwDDeRRuXxahamOOGlYOr+odyRIdqjt4TvQVbTlLi/uYHvu3YVQBnLWBhJ7O3rBUQ1+x9lfRYTJFh+oOniN9ReOyA5U+KMOcRQGxLKjxfBq+Mi2cyulZvyOZokN1B8+RvqLtlC5RGu8DOlHfd0M9D8NhmbBWHPvPnWv5wiT9R3So7uA50le0Id1D4LAWFMRwosO5kcZNeMCque1JO74ypZMpOlR38BzpK9rS8DpD1Vkh9nzeDY8JGlGA1vYkjSu1Wl99z5JM0aF6+9+RvqIJ6aSUB7cKQ0IDXJGhxYwgqZCMyRLGo/csfiH9hyvt9X9H+oq262HBEUQVKK0ByE2g9bgJx5ykrKorfmOW/hwdqvf/Hekr2k5pWaNk6cC98UY6MWjL5zXPOhMNnXE+ejdcsiE6lOAenhN9RdsoPShkjngMDwWsMkGyNJA9Q9dWREd6dUhnQ3QowS08J/qKxsbSzKIYoaaxx44aGKqQQFkY+6TKGl75HdkQHUpwB8+JvqLxFa0Re+QBuaZ+cpYGdfUOa4auJdYlz+6G2RIdSnAHz5G+ou1uqBwjhQSlYT8bafpZdpDPW4chpL4e5izZEh1KcAfPkb6i7ZRulEZZ8Vh2GXC1crYdjD1JY6VCiftXTumP0aEEd/Ac6SvaTmlslEtusOeP83xnJmi6D23CpiRJaxivmtLZEh1KcAfPkb6iCWlWinlMhV6jALa1kc77irikM/WZKc1XH9JmS3Qo0dv/jvQVbUhjqDXnCCmXCNhbA41FQCWEkWSV9mzdQbZEhxK9/u9IX9H2bTgFGaEyjNEHYKC0p+rcITRdXVYOHb+B9MfoUKL3/x3pKxqX0tBMM0Yoce7BY+CAY9xB5hjnxDVSfhUdoiU6jO7hOdFXNBK9pPXNccC+546SFFTDhIWlFK7Cqq9uh2iJDqNbeE70FU1ExzgCSs9Q+XwZvvp51yInWHPIjDXHga96pWiJDqM7eE70FW0baThWjhJA9HzPcvJDCTkDY+4pUKv07D1aNEWH0R08R/qKtkN6BKWaBcpMCbBzOo8PFeCVNI3OiOMLh/Qf0WFyB8+RvqKthLcn6UJjQUx07A6M0GJPMDbnHTM2TuELSH+ODpM7eI70FU1Ir9VXSiogteq5HArobBWihtA0hkzPvg1HU3SY3MFzpK9oy1koUiHtwOmY0sK474mRYJS4ZixbSN8YPD5Hh8nb/470FW1daRqpjRGAcz0vDa0B2mMD6tLzT2MpvdruiKboMHn935G+oi06HEkmzc1wOp9otXZyln1HbC0nncxI4xtIf44Ok/f/Hekr2pqlpbRBEqAXzoC1bKQ1MyRNqWnDuP/qEdLFEh0m9/Cc6CvabOlUa64UIPdZ9tyRI2iZDL0nij2XmdOrb7SKJTrMbuE50Ve0ndFVV6l9zxkhLMAYMrS6AkytGkoIkderZ7SKJTrM7uA50Ve02R1zrphihrVHVsBVM+iMBCmMVidv2OcrU7qYosPsDp4jfUXbVmmVPUdngsjldPAIoc4YgJVSnrz2zfFVY6mYosPsDp4jfUUT0jXE3jggzLw6YDof0tYcztsWPWtba85XOUsxRYfZHTxH+oq2haWzHN+5gShlwBLLvhxyhqCKccpKOX9j8PgcHWZ38BzpKxrfOpy9cEiQTxcPZ+4gSyaE/W98kYIs/KqGV0zRYfb2vyN9RdvgoTzq6gLpeB24NtcaQgRsEnEytcBfMKX/iA6z1/8d6SvatjvGoWGMAh173bP0UKg6KvC+M56vtCT0b1wPP0eH2fv/jvQVbTW8QmXfDBNwyASIvUFFRhiNtWDBOlkeIU2W6BDdw3Oir2giGnkUXHWfz3kfzVjy2KN0nxBr0ZVSkfIsOiRLdIhu4TnRV7S9R0tUA6UOk/KenxkJWo0b66E8taw18AtEf44O0R08J/qKtpwl7kEj4TxPDk3AOBPUeh4NnxxpNdK8Xg3SZIoO0R08R/qKtkE695zanqHL7GHPHvukFlWEEHsJdaWY1ytTmkzRIbqD50hf0ebgzTbbEoI42j6lx8pQR9g/lHx60nOO/up7FjJFh+gOniN9RdvC0qCjjxFBubZ9Odw3RFlcQIP0UChRiK/K/2SKDtEdPEf6ija/oxauQTKMpgmwqkLN4zwMRyg8cKb2jVP6c3SI3v53pK9oK3hklNRrhpX4rDsIe5bGfVQPnmFlkaX0avk/maLD4vV/R/qKNg+vzTik8T6l574e6kKoERnijCiVWgjPytJkig6L9/8d6SvaZukY2qxlQVntpC2n4LFKhNhSmz2MwOXVpnS2RIfFPTwn+oq2haWlNxqzQ5i9A86WoM1SoHOjnCbPnvE90Z+jw+IWnhN9RVuvdI6esDYgxrIvhzFDG2kTHbQ1pdE30u+J/hwdFnfwnOgr2lbhsc6Ee8xIMcmeOlIC3fMGzJk4aZNZ86tXtNgUHRZ38BzpK9qQroGKatvDhu6xI4wJOlWhzxCW9lVafVX+Z1N0WNzBc6SvaJukF4/BFAAlN0Dat8Q2zoIaDDx4IO6R+gtIf44OyR08R/qKNgdvJB5BGPaZPDbSNUGdfUGtvbSiK0991cJjU3RI7uA50lc0Il0aZ10gqe9Tes4MmjnCBjyVuKeRFF/lLGyKDsnb/470FW2DRyXuRB1Knedbw7FA13lUayzMTHnKeJWzsCk6JK//O9JXtNXwMI+2B2qIPw/D7d9xaJEQtCitzMhRXnWW2BQdkvf/Hekr2pbhdSmjLgEKspFepUClEoDK6D/V0lpeXQ/FEh2Se3hO9BVtYTjJyiU1iLinDaRU9/mMBFJDX63GJPTqixaxRIfkFp4TfUVbdBi7dloVsp79HbrZrqkTUCo6Vw9Y5dXCUrFEh+wOnhN9RRvRKOdJ2gGp0fxvyVIdkWEVXGen2Mzl1a4DMUWH7A6eI31F2/sstaqMrhCGrv9yFsHKMKhT7jy4PNv8L6bokN3Bc6SvaFv9H0NJayzIZTbAmAjqChGm6uCaMTC+qpWKKTpkd/Ac6SvaHLx4XmHBAQ1ln9KZM7S2CsiqcealjdargoeYokN2B8+RvqIxZ8G6RkyQEuq+HcYOLQjuHzqhDhx70P4C0p+jQ/b2vyN9RdtXh4lj3/xupPcEvU/qBNJxn9KlsAyiM5d8AenPrjR7/d+RvqLxlA5ND8hzrj1L11mh0VywD+7KaawUxjdm6c/RIXv/35G+om11WDl7lvYBnUPYSPPc18PzWAthXkU3d/HZN1pqiQ7FPTwn+oo2ojG0tSjA/qVBwFkGyNQFIcx9YLdDdX1P9OfoUNzCc6KvaPugBVeIOSxYcY/TiC1AzSXCIkmNR6ohvIoO1RIdijt4TvQVjVPHmDpShER5AKZYoHZR4MIcxiqzpC8Q/Ud0KO7gOdJXNK7Ca72Xfp45THuQDomh8T6uC1NgUa2jv3Lw1BQdijt4jvQVbdHhUkJihYEaABtXaDorZKImaSQifVX+V1N0KO7gOdJXtBU8JqVKK8PPg4cYMoPyYIhhCOeZZeirT7TUFB2KO3iO9BVtt8OxMPI6L3cq7+mjCWiTBXGGGXWEkugbs/Tn6FC8/e9IX9H2MByN2Xg0GJ3WWRxGx8IbUMdMSWsb+ixnUVN0KF7/d6SvaCtLDw0b5D1L51VOWRqhsswfx4MRE2d5te5ATdGhev/fkb6iCWnuKc4eF8zeBqBihFZXgLBx1jprmK+uh/t/1xAdqnt4TvQVjaN01D7DgiZ1H9KJIugaE1JL1JfOquXRMrx/if4cHapbeE70FW1Bi+ScAxGUlk90uO+FNXGH2BPVfVpLfhUd/kv05+hQ3cFzoq9omzoatxpygX0LPKY0ZpAwE6gwL24TY3xUWPqX6D+iQ3UHz5G+ognp2M4zynOCrFD32FEIqnSGpCwcVuaqj6LDX0h/jg7VHTxH+oq2jTREmnKv0LlHOBdCkJQJkmjtLWYc+sjB+4X05+hQ3cFzpK9ouxySjkJtD9A49uUwCEFjjDBilRaizIGPvg3/hfTH6FCDO3iO9BVtOQtjb8wJOrXzfOdsICVNqJkayZCe8qNVeL+Q/hgdavD2vyN9RVvBA8eguGfplOd5RWvGs91RoZ5TuvTJIz5ahfcL6Y+utAav/zvSV7RdD6tMLYxnSXrYP5zHaKs22JdFHWPxPqoffUj7C+mP0aEG7/870le0ndIpUqolQl5T9ymd50a67Tlk1sJh9tr1lS0dDdGhBvfwnOgr2ojW1BKW837FeWNZg8C5FkLRvueOfXHM4dXtMBqiw/3P40Q70f8TrV8d1o4FoaS0NtF1D9EpB9hTgcRc5uRXX4b/S/TH6FCDO3hO9BVtdkeNOmie6LDtaTr0CcqrQZg0KuHA+GpN+r9Ef44ONbqD50hf0bZkKSv22Q7IpQDGpqBtMlAKs3GVml7VSn8h/TE61OgOniN9ReN2x8SoGqEvFMBOA2TUPYHUVlZF2if2q1pptESHGt3Bc6SvaPs2XHPpIQU439MC4kzQmnTIKbfKeXCQV2l4NEWH0R08R/qKttvhaj3XvEBjnXvw0AB1FAHeJ3RS3tN0+QbSn6PD6O1/R/qKtmYplbH/6GdX6T6lCRNoGRWq9lVT0lWeRYfRFB1Gr/870lc0ztIrEGqHzudD2hYJauQAslKMsbdR1hdc6T+iw+j9f0f6irYvWlLuOeoA7Yiw2VZoHBni6D1xnCvN+QjpZIkOk3t4TvQVbWuWUq+Iff829DN8aN4jh8QEJyIfjUdGXO+J/hwdJrfwnOgr2oKW1EMY2EDxLJUuVUAT455CYolj/zeVV2NHskSHyR08J/qKNrtDUi+lN5jtLCztLUA7V8XYclhzrFLSq0+0kik6TO7gOdJXtG2kqR0ry54zwiwb6bLHjvBTnN63xlHq2Cf2F5D+HB0md/Ac6Sva3meZ1BLXCLOfJ4da3HfDLhW61syxBpb2qimdTNFhcgfPkb6i7XIYeg84EFaMe/Ao7Rgfx8arnFaUKPuX7AtIf44Okzt4jvQVbVXpPUzXs+mgCy7AsRrITBG09cE5L83jCw7eH9Fh8va/I31FW84SKE1sCqVpBZycoGZNZ3F6nyIt51fvhv9C+g9X2uv/jvQVTUgvYmYtBWYYe/CII4AoKvQlY449UWP/BtKfo8Pk/X9H+oompJECxjrOx+Bpn9JjI604G5SYRuundMqvCh7ZEh1m9/Cc6CsagxYijinBCiMB1jChtf0z6lJSDDm0V89Z/Ev05+gwu4XnRF/RRnSMjNwItOYIGEKEGsqEVEqkubTn8GoFb7ZEh9kdPCf6iiaiVWabdF6vyHt83lNzAl0ZYXBJK7UZynj1iVY2RYfZHTxH+oq271m6dC2cIXE+C0upgSoJ9FNjmqiL5qv1HdkUHWZ38BzpK9qWLKnuEWONPT+vjXQLBbT3sO+GbV8NB8ZWX0WH2RQdZnfwHOkr2kxprlJmRQiy9uCxhEFCzFDH8aMlptxffUibTdFhdgfPkb6i7ZSeDUueHcLifTvcQwg0KgVyHEOUemTSLyD9OTpEb/870le0FTxYtO6JGTKVsU/pgNB6Qch1pJwyIo9X7f9sig7R6/+O9BVt18NWY1xZ9+BRzida+6JYlSbgvjViYsF9Q/wC0p+jQ/T+vyN9Rdt7FqPTnHJKpaoH6bmvh4Mhj5jmKoNHfmVLoyU6RPfwnOgr2oheq02icV6yCICzyr4YSoS2RxCOgXppr+r/aIkO0S08J/qKNr+jSs6xMEyN+6BejUETRpB9PpPGMIhefaOFlugQ3cFzoq9oszuYM0XZvw1pn8wYTyze6p46Zi6VaxOJr+odaIoO0R08R/qKtvUduOYsK0DZl8A9exSCpnIePIwyWGg2/sIg/Ud0WNzBc6SvaJs71tjTc2gwQ/75RKuD5CTQYksUNFLOr2qlaIoOizt4jvQVbZ2lEGaLe3bOhRRQcIAIJ+CAcS1Ejs/2hqEpOizu4DnSV7QVS6VtbjHAPo/3LL3GAlGu0KnzoJpySa+iQzRFh8Xb/470FY3fs2grq5V9PTwbPHiPIKJ1AUmPbZ/TZZRvIP3ZlS5e/3ekr2h7z0JS67FXCKPsU5pKg1aZQKmGIVOlPHuRFk3RYfH+vyN9Rdta6bD/I1TOLB0ARyKQVguUUVcdqeWor/r/xRIdFvfwnOgr2hZ4xLb2yazAOSLgnAKCkqCGJoskUuqvDuliiQ7JLTwn+oq2xWE6au94utGzAWbqUHs4Gw9KqKWXVHN9T/Tn6JDcwXOir2jb7pikzbbvhn2InkF6gOaZoXRpdB46ZHrVwSum6JDcwXOkr2izOzKuSdxh1rORpnMBPXXpMOsKZxvvu8ZSMUWH5A6eI31FWwlPhtY1EAad1f/nk9pKfUAsfWFISoNfOXjFFB2SO3iO9BVtdkdrWKoiUK37cljKvhfumQPmKJJWKdLrq2/Diyk6JHfwHOkr2qLDsliqlg0yZdjn8oKWdcIGvDbs1Pv4gt/xR3RI3v53pK9oK3hgpcmFgEInwJzbpjkrxDZmb1VKCK/WHRRTdEhe/3ekr2hrloaqOW6GazmOR4wdNM4GIgl7G504fOOU/hwdkvf/Hekr2nbwjip75kBo2hvgyBmkUIM4Yqqlc8H1avk/WaJDdg/Pib6i7YuWhrQvh3vkwFkBeXaoLSLMNHUKUeDxqitNluiQ3cJzoq9oayzVFOiUOjTV89YhCQiNAlizRM11lPnKlSZLdMju4DnRV7RFh2dHacK674aHaF35GB8B0h6wa+E0l3zhjP4jOmR38BzpK9rGjhr4WHgQ5exJPzQLD4awb4akGGnJq68OyRQdsjt4jvQVbS/ShjHGad1RmAKYOMGeN/i8BFCVUFqSVwUPMkWH7A6eI31FmyldV5o0GkStHTD2k4afG2KWkkIkQf3G4PE5OmR38BzpK9qKpRRT73vwyLwvhsglQ8OO0NeeO/bBXRa9SsPJFB2yt/8d6SvaTOlYRHPLoNwLIMUJkvDnGfE1g+TN9auuNJmiQ/H6vyN9RdsGD0wx5j1GBykb6dAS6JwTOGnCmoPQ+Mb18HN0KN7/d6SvaEM6ZaldCOI6zdI1C2iJCLEJ0XnXU/DV8n+2RIfiHp4TfUVbV1o566gNOvKJDpfsQ5oJFmmfZcyS9QtEf44OxS08J/qKxnqHaKQ9Z7QwIuCgCFLOpy1MYU4KffVX6x3ZEh2KO3hO9BVtX4bPPV70XGF0qefLcN13w7LvhrON3BdTefbkEJuiQ3EHz5G+ou0xi9XnFMpAjHjsjg6N5XTwJvW2j+k0v3BI/xEdijt4jvQVjSW8hHH1DKsmOgWPdL5nKbCQKIjEzPWVg8em6FDdwXOkr2i7HOY6htazsLSHPUBjB+2isDbNK/XZ1rPyP5uiQ3UHz5G+om3wKDXxSvtsXpTO3rAITWMCKlkK5lTjeFX+Z1N0qN7+d6SvaCt4jNoFhaBzY8C0RxAZe5ZOOQ9NUfYd8dW6AzZFh+r1f0f6iraydAxlnX1hWGLdSNcJGs5bh3u0lj1oD332QQubokP1/r8jfUVbs5Rk1lImZIwRMM+z/D+Ec0oXKX2L+ZWJJ5boUN3Dc6KvaOxKhyHEBTidk1pWgDZngdHCShiRBr3adiCW6FDdwnOir2jbhVczdxl8Fu9uovX0SosgBCoRJylKfuVKy/8dHZafX3sn2on+f3a7oxeZMSfolQiQ1ln6H/ZIHWbuo5W51qvvWcQQHW6k3cFzpK9oQjrg2AdzLBBKPTfCkUA0K7SxNGAUbd8YOz5Gh2fHkyPtSP9PtNVKZQ3uce2RIwfAHhvU05SOYxCzRMnPdvCKITrcSLuD50hf0bawlGfCNRHW2lM01qV7qMYGDQkxNSLpr8r/YogON9Lu4DnSV7QVPNJqaeI4lf89S8dRoLWRoTQVCeff+/VVdCiG6HD/A3j735G+oi1nKRyx1gSzhQF7sA5QESvM1HEDnvZA/QVT+mN0uJH2+r8jfUXb5rCCq1PDPXOE/UPWBdLn2cHbpxQlTfULHt7H6HAj7f1/R/qKRsdjqdbIEFQm4Hl/SIkVwtCVW0p5hlentP7f0WEJ0T08J/qKxkeHcimiCJn5uB5SoZVA0HsI+5rIVfjVIa3/d3S4iXYLz4m+ojE6nGlMUZDaz3e0lKGlMfYZPbqkHEvq8z3Rn6PD6A6eE31F45NDI86pCfKa6QSGHaSNBZtkLdKkdXpld6gpOozu4DnSV7TtDduH9Ip5guBZspRGO2PHgIJDOlPcf361N0xN0WF0B8+RvqIN6TxzFdwjB8qJDoPuu+HZxks8U4+lF30VHaopOozu4DnSV7QhnSSGrgrU2gScmUBiTUD1jNI6y2xfGKX/iA6jO3iO9BVtO2la5nCiwxpOZ2me2+FKDXKQMVV6PN+dvEf6c3QYvf3vSF/RhjTNUJHmvg/WcZCOG25kCFloSEp95vwFpP9wpb3+70hf0bbuoLYRUmPose1ZeqYA0nMEyaG0XPffy984pT9Hh8n7/470FU1Ip9WVMLc9POd1OksdtDSFyDRIVYI8Wv6fQ7BEh8k9PCf6irZleKx91ZUhj7LOy3ATtCUBzD20GnOt3yD6c3SY3MJzoq9oa/+3pXEzfb6eJcAlCUTahM1yZAmpL3kzSf8i+nN0mNzBc6KvaCssJcY9eCSo67zPsnoBHftnq3GV0sIq9Y0p/YvoP6LD5A6eI31FWxo+eR/KPx+wnKa0JoV23mdJiHOuEVbHN9+z/Eb6c3SY3MFzpK9oa0orTekpwJTTlNY9fEitBYrS0I6t9fjmQ9rfSH+ODpM7eI70FW1I155k5QiYzqb0uBa0n6Z0JMyIlAt+Y/D4HB1md/Ac6SuakJaVhFkF4iI+e8Ma1H1q759lKlF17MHkC0h/jg6zt/8d6SvaroeVAk0tMPvcR3UoDUT39XD/Cx9FJcXQ3uQsv5H+7Epnr/870le0RYclp0mb4VhyB+wToenpmIaNeudVOL4pS/9G+nN0mL3/70hf0XZKj1ijZIGqZwfvefWwjbNgmuj/s3c2OZKguhZekSWMDdjL4Xf/S3iQfZEqB5HPE2Lkq1Z25OlRVXzimnOMHVLknnp7dT1ES3RI7uE50Ve03Q45L80zwli8C+izfkjGKIAZgywtNfdXhzRaokNyC8+JvqLt1SH3HmasMFNsu9goBWo+pgeSbKpzGpu850R/jg7JHTwn+orGgaWVse8yo2kV4NNg2tZU6Llj0jKCrjdPtH4R/Ud0yO7gOdJXtJUdmTr2pIDC50a4ua5IA/JQ7CKD87P+DjRFh+wOniN9RVsTXlSKRAQhpQw8dxGtmDpsFTEVDTW8eaL1G+nP0SG7g+dIX9Ho4PWimSbkoPtyWE8X3qwKVGeMHIOgvspZ0BQdsjt4jvQVjbsO+8DSFtQ19+2wVNqndC2Qk7Z9V4yl05vh/7+R/hwdsnf/O9JXtL1nYWqcWKBw62cjbQYZc0CaqfZeioT5jVP6syvN3v7vSF/Rdj0cbaxwlg7NNIGzZqhNdi0daaQ2qUf+huPxOTpk7/93pK9ofKOVpDExrBLKvh5qhYopAaa2a+oVYpuvgpZoiQ6Te3hO9BVtRM9W+moDgiQFDi2DFgow8iy8Fu4D+80I3l9Ef44Ok1t4TvQVbdFhXHGMM7/jZ2v4WhVEjvORR66aqC16ZeFFS3SY3MFzoq9oe6IVVpyV96E80iYaCc90R9xXxRVI4/5v4dUTrWiKDpM7eI70FW0OHu4iI85Nc8D9o40EeqpprLoSj6xJ38xJ/4305+gwuYPnSF/RtnKoBeI1EWLsZ2DpHNBiLlD2xbCPOVstr+yOaIoOkzt4jvQVrTlL7aN0mNI7cC0KVeXMXJqMi3PXXr+A9OfoMLmD50hf0ZazYJ49YYOZJgPLrj60DYVVqMwede5a+wtIf44Ok3f/O9JXtD2kbXVubBRCjQl4nJ1DJUXQvnJRHaOGV2/Doyk6TN7+70hf0baRtiQpu2CF1s+k9MQZaigElNMMNUuR8oWc5Y/oMHn/vyN9RRPSXRZRGgVmXAu4xQBt7tK6zUBFiZjHK6TJEh1m9/Cc6CvaSmnKGqYkyDwGcN4lR0uUYF8M9yEdSy/PXrSQJTrMbuE50Ve0+R0FFWcsMPraRKeyid5cAyVinNJzra9eHZIlOszu4DnRV7TdDUOotDoCi5xR0lo20aNDqk2llT7jeNVWSqboMLuD50hf0TZVOmjMhfepvMrZDjcmqDaF2TC1sVbW/OrVIZmiw+wOniN9RWPzf+tr7ZKj1jODt+5POkMG7Tk2Sb0r6ReQ/hwdZnfwHOkrGpv/V5pzRpiV8+krjSBDCkQlqtInj/Kqr5RM0WF2B8+RvqIJaU1r8K6YoSY8D2nTWWyRCXKv+16YRw7pCw7eH9Fh8e5/R/qKtlF41NqQxNBW6sAxnMFhNCB2HaFR7mO8asMjU3RYvP3fkb6icUVLkCVaoY+wzqvDDiIyoKtEwiAjp1fN0mSKDov3/zvSV7RFhznLaHXB0FqB174j1tQqUE+lc6Cy9FWDB1uiw+IenhN9RRvRbS4iFogxCfCsDZTTMfJS6IpBI32B6M/RYXELz4m+ou2N1jiDpAWh5A0za9tEUw6gtffegtSUX7VKsyU6LO7gOdFXtDl4awNcscDEeBy8FKCO0aCLzooyakqvwnA2RYfFHTxH+oompFfsIRc+qWE/h/SmWZvGXUjvYkRx1Uqvmv/ZFB2KO3iO9BVtlfTkVkQUJkUFxhah0hoQA5OkMUpaX6g7/ogOxR08R/qKtoGlJWLgXs84x5OzFITaUoQ0EaOO3sqz5n82RYfiDp4jfUXblKUhNONp8Chnd5bui6GEiZBXLoNSlfCN2+Ef0aF4978jfUVbG17LOEciWLrCLqgpQ2up7epj3xILrZzGq12HbIoOxdv/Hekr2q6HUglbPzMdFwKvLKApVxg8KcUwddCrniU2RYfi/f+O9BVtw/CqtNKYIOCZwVsWgUohkNpXqRQTjVdvtJIlOhT38JzoKxqH4SXKuhgSlX07DGuXHDwyMHLPse8b4nzVspQs0aG6hedEX9FGdJHQz1qWRYOAcy9QR0eYqMIzJAnr1YOWZIkO1R08J/qKtlF4oylXFchK8YThu6Reu66WHCpmGSL8hTP6j+hQ3cFzpK9oa/7PMzVtExQP0pLKGYUnMNoIxH3fD+OrJ1rJFB2qO3iO9BVtndK7uJikHUYf55ReETTFY0prqi3lMPGVg5dM0aG6g+dIX9HaV0ohtgHzHNDcq4KEyvuoJpxlDuz4qq80maJDdQfPkb6irZZeI8osBBHHAi6CG2kJkLrySjJxrVe7DpMpOlTv/nekr2hCetcVmqQViCkR8IwdGi8G6Uv3/TCWgq86S5MpOlRv/3ekr2hr8Gh9TRwMZx0LMA6EmqVCpkDn5jgwvmrwSKboUL3/35G+om0YXq5hzX0s13nGO444YFfRuqvq2FPMouHZHq1siA4xuIfnRF/RFoYzajrzwir2fTvUsNnOVWDl0kaRwtxe3Q6zITrE4BaeE31FmyvdN9JBGIhz2GVH6aC82R41NuKQKs5Xl8NsiA4xuIPnRF/RNgqvR1QsDSblBlyy7tO6EeQ0Z2FpKekrUzpbokMM7uA50le0tZWiIJdAUMM4baWrgBZsUFZuWIUkPhtYmi3RIQZ38BzpK9qa/0vPmuoClbwraSoVag8L8MzuqD2FPF+l4dkSHWJwB8+RvqLNlNZKFPaVcFfUZzHcxH1ea4KhOM6MvEr9G4XHx+gQgzt4jvQVbWn4WEkPwyn0BczaoI2YQUNO3DQ1/Ibf8Tk63P9f4Ug70v8TbTlLRa5YCDTHMwpvF9SNagXpyDOV1mN9NcEjW6JDRG//d6SvaHzQMmXUEKHvOgN47pthnRqh0Nj3xYyx1W8UHh+jQ0Tv/3ekr2gz8SYFiZVBIpaz6zBClS6weM2qs4aeXyFdLNEhuofnRF/RFrSsMMsZdNDGUOBdWMM+tDtkLDMNDHnRq6nSxRIdolt4TvQVbZU0Ks+WKhSsZ34HCuiYAUppq4WzveXZ1vBiiQ7RHTwn+oq29o7GtCgiJD45SzmNHmddS4tcq6ZRE77qwSum6BDdwXOkr2hCGkcsk+uuOFTbLqTpZ6B0gtAj8eDeZnq1vrOYokN0B8+RvqItOqxc5xoClUbdp3SdIBIyzFTbrrBXE36VhhdTdBjdwXOkr2grpXfBrLg6zBb3KU1UQUtYsNYIeUhTLF+4HP4RHUZ38BzpK9pO6R73qYwRUky7+ohSoPV9Xuc+UITOLIRXOUsxRYfRu/8d6Sva3rPUvgJtpGXpvh7GoiDnNS3PISyZehivepaKKTqM3v7vSF/Rdj1MjUPjBlGbAI/UoC2dEBunGCWtRq/mLBVTdBi9/9+RvqKtWXrQ3NgOWLXRmbOUQbTu0jpMamesmNRXSIslOozu4TnRV7Tt0Zq1EDUF3EU1cNqHtJASpB4H0Swq/MqWFkt0GN3Cc6KvaDujSXDmNSBTXsCtb6JjIRihlaV5UcVXrw7FEh2SO3hO9BWNE2mYSuIOLbb+X3SoY2RYY60+MbdRvnBG/xEdkjt4jvQVbXdDkjZbiJA22MBV0hm/G2Dhyqtq1iWvevDEFB2SO3iO9BVtbaVVQuRdRFMK+5TuiCCFJlDDkmbIqa1XDp6YokNyB8+RvqINaUk5VFXIdZ79LBGh9RphcFo801mw9Wo/i5iiQ3IHz5G+oq2WXkG0UgHBddJwrCBngpiWsk9rjCs/m5QupuiQvPvfkb6iLTokmXkUhUhnbzg3AqGRdi3NMQUsc/T2BaQ/u9Lk7f+O9BVthUeeIiFkCOun8KBdeNRWQXuXxLnmIa86S8UUHZL3/zvSV7QFLWFSXZPOeEcFnqz/fdIRMKGU1tYrE08t0SG7h+dEX9FWSg+iNShDnRKAhRhaQIWupa8S6mryqrFULdEhu4XnRF/R9kYrSs1KG+HWCTiNCS2Ws2cZBxOxxGdBi1qiQ3YHz4m+ou2MZmy5zQwaNQOvPkDbBjzUUJqG/V/Kq0JaTdEhu4PnSF/RNpGGcmwJ666h65lIs8/nlmkf0m1xLTPX9Y1C+o/okN3Bc6SvaEJadJ/MmRf0VM9EGuygYSzQDbPixFHzN07pz9Ehu4PnSF/R9kRrJapyquh5HogHWSA1dkAsJHxWeD7boqWm6JDdwXOkr2hz8EbBSGvX0jg3130e5yMqUMgrh7l0lVfRoZqiQ/buf0f6irbrYeutprC/Bg1zn9ItQAsaoFYixUAq41WvtJqiQ/b2f0f6isZXhzzb6git8ZmzlBgk1QiEmH8GMGF49URLTdFh8v5/R/qKtjS85IantyOVs3VoiYLyKUFKa6lKjqKPaulj3P3/0WFyD8+JvqLtdthwxVkqYE317DqMoJMTjNkyUcxzpEfjHf8l+nN0mNzCc6KvaHOl4+q8dHOMKQLTVKidxmG7ShSqTR6VHf8S/Tk6TO7gOdFXNLZ3zFTPvP80FgP3/3qVAuz6ea0xVyr0yJT+l+g/osPkDp4jfUUT0ilEaiMjpE66C2ltUEMp+26Yx4zSVmiPOpZ+If05Okzu4DnSV7SZ0ktXw7GRzmeZBWECSStB1tCLEM2l30D6c3SY3MFzpK9oe8/CYyRpm+ZyTOnOBWo+10RqM4y0Wnm1GO4X0p+jw+wOniN9RVstXSmnphOqUAPOq4PUSZBFl1biXOajnOUX0p+jw+zd/470FW2mNE0sLUegiHqQHqDcTo9pCS20POurh7S/kP7sSmdv/3ekr2h0PGLpu5o+w6T1fw0eJALaG6deWZnCF5D+HB1m7/93pK9oC1pmn1KxwSzHxMMouwSZDaKojDgp1ZUfIY2W6DC7h+dEX9FGdCglqwboiRdwWG3XHUtgrkw17/thW482tPxL9OfoMLuF50Rf0UR0T+E8MKyAMZ9tFnlCy61BDyXUOlKg9SpoQUt0mN3Bc6KvaHvPEvNoMVcYrdZ9Rs8FDWs5Y9IDaSkhzld3QzRFh8UdPEf6ira20knxp79DlgzgwQlqGBmQA+HIg1FfOXhoig6LO3iO9BVtabhMiRM7YOACXPmY0odwDaOP2Nt6ZkqjKTos7uA50le0FR4SUQcJyBhtn9IYoS1ZoNRQSSpmfLQY7hfSn6PD4g6eI31FW4NHl11cMEGPmYG17VM6x/2tlCYja5d9en8B6c/RYfHuf0f6irbCY+XeV837WKa1T+l1ag6egG1kWrGNOF/1SqMpOize/u9IX9E4Kb2MnjXs6+HchcdmGFolhaSJpubaJn8hZ/kjOize/+9IX9GE9MhhztkIiNM+peMUaC0g1B7W6lJW4Ve1dLREh+IenhN9RRPRDSmn0ROk8/SQFRmUsUOeSCXJ0F5eHdLREh2KW3hO9BVtRBeua4wOdZUMTByhxrUgNNZjNmSWLxD9OToUd/Cc6CsaZx3gCD0IYKgBeDMMilFh9E039rCZemV3RFN0KO7gOdJXNL46DBHPy9ksIQGfa6G0NSHK6pjnrq6fPaSNpuhQ3MFzpK9onXYgPXA/vR277ogpgGQMUBjHPrI3Afjq1WE0RYfiDp4jfUVbX2kJ2FeNMJVPzsIKLccCQqtTI5wq8wtIf44OxR08R/qKtsIjbYp1F8+d99nM8zSWpl1Vb5J15RKlhlfvWaIpOhTv/nekr2jrld7YxlN4dFq7lpZUoVJWKHPFqWWWkL6B9B+utLf/O9JXNCEdVp9V+ewNLxN4aNsHNCGUpSGG1Uad37gefo4Oxfv/Hekr2h7SFtGw1r4P9rzviCMIVORdfcymyDlraI9WtJz6+f+PDtU9PCf6ijZbOvQyVmCodexSOpQIddGCTJUndtr/enVIkyU6VLfwnOgr2i6Hve9iNTWY64wpTaSnY6lCK4VWLBVneNX9T5boUN3Bc6KvaNve2ZaEWtNp6jhLwwNtmGeFSZqxTeqUXrWVkik6VHfwHOkrmpBepeMqOoCIM3CtGWRwhTyQS1tpFyPjC0h/jg7VHTxH+oq26Y5llh4RQWXsuyGHDPXnvI5z/4vCDFy+gPTn6FDdwXOkr2hz8KQ2SmEBlpOzUGNokQkGzpZ4Ut3n9BeQ/hwdqjt4jvQVbQ7e5KnCHSgm/W/4f51x/7rqxDB4KH7BwfscHcbg3f+O9BVtb8NzmlLkXA/XeaIVBSSXCCG3hLJizq/Wd/5C+qMrHYO3/zvSVzQhrb0Qr8UQtWyke8N9Su/Co7auZSCmLK/a8MgSHe6vzJF2pP8nGjtLaeDatbSUlvb1cDJoxQSBG67VsCV61YbHhugwBvfwnOgr2m6HgaS1umBIPSN4aYFKIlhrjKgtpkmvghY2RIcxuIXnRF/R9jI8tkxlIsQ2zztaClB7QpBYCsbJC9urJjw2RIcxuIPnRF/RWEhHDS104FaP3SEISud5uG6wqVGt5ZUpzZboMAZ38BzpK9o6lnQjrTOBrnIK6TNuKVc5DUxRJ2GT2r6A9MfoMKI7eI70FW0zeHPLtbcOVdrZrDwEFHOHySX2rvtvjL5xSn+MDiO6g+dIX9G4cmiG2vuCHs/AUlEFraNAXai4f63aXzl4bIkOI7qD50hf0dZYilV0HJejyWnwaLvwSCFBXzFSrC1vsr+A9OfoEL3735G+ou3VYetYJu6vYQMMXKRCGxxBY+QSSmp5faPw+OxKo7f/O9JXtHl4tHTVlSBgC/uUlgCtZoKReSqvMVRfrdFiU3SI3v/vSF/RFh2miUkO0vs6uJHuCNKzQs+xMceMIb0KWpIlOkT38JzoK9ra/2uKpYwBK8jat8ORoIVNdBItoxfOtF55eMkSHUa38JzoKxrfaO2KOe3jOZczVJp3OS28sV5rDZ2NkqRXTXjJEh1Gd/Cc6Cva5obJTMx0dnYu/G/yf81JoKcezt4WrfyqUzqZosPoDp4jfUVbp3RvWH+Whs84gCk0kHNmpxyxad73RH41gzeZosPoDp4jfUWbg5dy5hDOs/C6kY77RyuDoFEYs9Y0Er9qWUqm6DC6g+dIX9FWSlPT0TbIuaW8S+ncoEWZUEuNJc0aa/7C5fCP6DC6g+dIX9F4O+TSskTAHtsxpTfSYSCU1gfOzXObrx7SJlN0GL3735G+oq3wqJoitQVTfmrpepDmAJhrG6XFMsY3roefXeno7f+O9BVtbXg15EK70tA5CnBOG+k2M4SsuZ73JJq/kLP8ER1G7/93pK9oa8NLCXeRQTCxHROvEFTUAShR16K80ni1RytbokNyD8+JvqLtkD728+IFJWvfRMsCpbixHrJqq6nW8mp7Z7ZEh+QWnhN9RePo/7jL5X1Gl5MackwE2qJuwCe1VKeOZ1vDsyU6JHfwnOgrmojOVPqoKUHTGIBbRtDcBHquKDxn6fLKlM6m6JDcwXOkr2hrK8UppTBDF953wzQXCPXjeRA1XDW0Z68Osyk6JHfwHOkrGpHWUucKkHhXGxxEoPWN9CY6l0yqa75y8LIpOiR38BzpK9qeaJWxK4zaYSWewCS874WZoC+urCOOEl85eNkUHZI7eI70FY3N/yWNMQNgyrvw0MQg+2sHpcIL88z92dywbIoOybv/Hekr2kxpEe1jIbQY6IzCE5AZAlAYDZFkF9av0vBsig7Z2/8d6SsaH9Jy2IdxgRVwAK9IsMuN81R8ZmwrYm3fQPpzdMje/+9IX9HWszQjLu0VatAK3GI/NUcB7eFkh9hHfFV4FEt0yO7hOdFXtA3Dmz3s6+ECmoWBZ+q7lF4F0j67Naxa5NkhXSzRIbuF50Rf0TaClztGkgi5rl1JR03QRh2wsE6Zc4y8vkD05+iQ3cFzoq9oO6PrXIlbA9ShwDorKArDpLRimIhrvJpIU0zRIbuD50hf0WZ39CWtTIVUVwYOtUDVgDDDXL2Fnlp69eqwmKJDdgfPkb6iLWcZc9UeB8yYd90hsu+GsSj02AhP81L4RiX9R3SY3MFzpK9o6yuVEVvNHSKW+r++UgwTcE4sM8uK5VXPUjFFh8kdPEf6irYpS8xlMzxO313ZhUdZ0KpMyKsLj5yiDPkC0p+jw+Td/470FW0TPCSWrrlCTmefBWoCqfM8pM1UisbFz0bhFVN0mLz935G+os3xGIhxZIV9HJ59FmeRZ+0ItTCPOVes/GpyWDFFh8n7/x3pK9oKjy5JFyEgh430iHKCcIbWY4mlYm7yKjoUS3SY3MNzoq9oWzo0m7a+BIg4Ap/HLBvmDpyw0cLOI7x6oyWW6DC5hedEX9F2RicOUZUhrkLAs+1Keu2aetO8Vk4DhV9dDsUSHWZ38JzoK9pylqJMnAlKXmGf0dKgjplg7SIktqRB9NXLcDFFh9kdPEf6ira74b4DdikIhc8yCzy7DmPaJzXqyCXMXNqrLVpiig6zO3iO9BVtndJxzcK9wqpxAe/aGXTKJlxGPGuHhJ61lYopOszu4DnSV7R14XWklPKEmFM/pTSD6Fpni9aKszPqsydaYooOszt4jvQVbX7HRla5DAiUM3BLEaSGAkFXy33UfVV8tUVLTNFh9u5/R/qKxuth7TxGhBprP+PSG0iRCSHToNXrbO0bp/RnVzp7+78jfUXbipaeatfZNsNrAqfxs2QZoWVkRpx99FfTHcUUHWbv/3ekr2gcdxCHksaN9HmjRRmhBqqQJVdaNYzcXxUeaokOi3t4TvQVbaU0CUcMCEkqn/GOC5osgdaQWwu5T3k1Zkkt0WFxC8+JvqKJaJLYOmMGREzAu+QAXZNAVCJOpFj01YMWtUSHxR08J/qKtqpj4aCWGaKUCIxtgWDOUPtY+46YZwyvchY1RYfFHTxH+oo2pANPGptmHOHMDTuzSiP1/SOnWWhupl4NLFVTdFjcwXOkr2gbK51W13IGdvSmwL3UTXMtu5yOXIa0fVH8BtKfo8PiDp4jfUXjQ9p9TJ8GD1knDWdNoCMMWL2mUEpMgfALSH+ODos7eI70FW2NpchUeytQZB2/Q+m8OoxAnXtg1TDllSmtpuiwePe/I31FW3QYx8SudRceTMCkP4PDFlDiMIbiSuFVr7SaosPi7f+O9BVtbXiEPLhlIOkZWE5Tad+3xUw5cZSa+3o17kBN0aF4/78jfUXbBA/slcs+m0lEgFdJ0M7A0n0znDMmKuuVLR2DJToU9/Cc6CvaDA9MtKIUaOFsaNGaQagi0JBOa82W+6MXLf8S/Tk6FLfwnOgrGncOtV1lDII4CgJziHAGPoLkqUoondujYQf/Ev05OhR38JzoK9qI7rNxCgS1x7KrjjX23TAxrBVrjEHD1Edtpf8S/Ud0KO7gOdJXtA1ZIp2jzAFT+j6kZ0ZoPDuUM14JE7eYv1B2/BEdijt4jvQVbUiviiFigCB17LojClTMCXqLKXfsOddvIP05OhR38BzpK9rehi+ZdcmJWFjOFq2+T+m4QCSJrNYjtkfR4S+kP0eH6g6eI31FW6v0PoiJ9u1w4my78BgDdIbThqc8sFKM61Hz/y+kP0eH6t3/jvQVbWl4I8pjVxp1hX1U688WrbPeYqbeV2ZOr4b//0L6syut3v7vSF/RlrMsLHQmh/V5pjtS34VH2Uf1kEKoK4dOj5qlfyH9OTpU7/93pK9oe0g7ZmsjRKBREXhpgZb3RXFmXFz2X1jnV7U0WqJDdQ/Pib6i7XbYNTYNm+MWz8DShFBxY11rWhE1p/BqgMe/RH+ODtUtPCf6ijYLL4hWaQs0pXl2DglUKnMTPTH3kTQ+s/DQEh2qO3hO9BVt0SGPdHbDwcAgwLPU8452nnFLI0jVqO1Rp/S/RH+ODim4g+dIX9H26pCrBKoVcgwb5NgJJA4F4bqL2JoY86v+DrREhxTcwXOkr2ibdjBryCGlfTecCbisBm3WCFXS4JxFVn20kfYX0h+jQwru4DnSVzQhzWnknAtukPu+HCaV/WlfEykUKp1ZqT56z/IL6Y/RIQV38BzpK9ocvF1cLOoLKp40XKaA4kJIRKlG5L7w0dvwX0h/jA4pePe/I31FW/d/Jx39zCqtrWyk+wTtJUAKI4/Sq87yjevhR1eagrf/O9JXtNXSWUIsK4Kk1IDHLLvwCPtbwbxopVT6/Ebh8TE6pOD9/470FW219OorVmoQxpngMdcEqY2gqW6gT6iIr07paIgOCd3Dc6KvaJxJUxBPo1JC3MUHp7WPawmw6ioc11jcXkWH0RAdErqF50Rf0TbsYErAjhFiKRlYV4YWZF8OVz0rAGYL8VXHUjREh4Tu4DnRV7S1lY501hpOyDUM2Ed0AtEsQP1sbimtpVfbO/8l+o/oEN3Bc6SvaIsOG5cz7gBmlAgcJoK0XXb0hbpr68a9v+qUjqboEN3Bc6SvaGvwGIlp18u77tAELHGf0nEf1cqxVQqSelhfQPpzdIju4DnSV7T1lVZqFNaxovvpVJoKGuuC3upA5tBbe5WGR1N0iO7gOdJXNK6z0DzqKruCxn07DEwglSNIx0LSkPhZdBhN0SF6978jfUUb0qmnVkYHmed6uOouPCgkwBmipNhallfvWaIpOkRv/3ekr2irpWcaM7RdPKfWdy2dK9TaK4wRGkmsraX0BaQ/R4fo/f+O9BVtY6V39cwxVUiFduFRQoMW6v5WJsZcMwfkV9EhWaLD6B6eE31FE9EhlMG0dB/NVIDr6ZXGRpBwkI7YaD6LDskSHUa38JzoK9rC8Ly4TRbIrYVdSeddU6exfw2VJYQZKr6qpMkSHUZ38JzoK9qqDmxNURfklc7A0tZAsU0YLe9ahGZZ/ZUpTaboMLqD50hf0TY3rLfReDGgpn1I9zPdMWWCIWOUNQPG8MqUJlN0GN3Bc6SvaGz+R2U+85WQO/AoA5quAppD4tKxU/9CJf1HdBjdwXOkr2gzpduiPrjBnGcUHo+zckgUetxCo9DqeNWFR6boMLqD50hf0biRdmJQShBWaPuoThPa6hV4Ni6h51b6q3EHZIoOybv/HekrmpBuaY6cR4CpjMCnTVrirBDDGe6ILc7+aDHcL6Q/u9Lk7f+O9BVtp3RrJU7aSIcTHWKuoJQnaBpRmbTU+QUP74/okLz/35G+os3EG1gGhwA6dAKrCGicBbpUWjFLT+XV9ZAt0SG5h+dEX9HYhSc9tnn2aNE5pCNCFY4whsw5uqyEXyD6c3RIbuE50Ve0lR0lCXUiCGHty2EMCtrTgkktz9SL4DeI/hwdkjt4TvQVbVXHvgiGsRHGjHQGlvYzJv141EN6q0o11fdE/xEdkjt4jvQVbf0dJaYVlkDUUYCZBKRKgiUyUpWhMb/qwWNTdMju4DnSV7Sl4aW0TBnPJjgErrvuENw1ddg19ZTWmzxb38mm6JDdwXOkr2ib7ri05pgJ0hABLrRAR95I10G0b4g1rlcNHmyKDtkdPEf6irZaWkmECkMfY98Od/H835LlOamePZ6Fw6uchU3RIXv3vyN9RdsTraUpTCmw6lnfmcrcJUgMQANJMOtc8o1a+rMrzd7+70hf0TbdsVWWmhiQdBceaxaokfaPsqJgw9nmq6E0bIoO2fv/Hekr2t5oFQwjaIIyawUmHSA6zvB/DipN23o2sDRZokN2D8+JvqLtkFZEnXFCzmczHO0quuHqEDfnBRWTyKsuvGSJDpNbeE70FW3jHffZXMpSSFzC2d4Z9xndBgTifUnkpulZ93+yRIfJHTwn+oq2u2FpMdPaBUc5Dt4QhLqqwlpzcihtYn4VHSZTdJjcwXOkr2jrlMa8etgMj3ky8FLP8qE5YOQw8qQcwrP9LMkUHSZ38BzpK9pO6V7K7NJAmU9bR953Q5QJi8da1AnX/MYp/Tk6TO7gOdJXNCEtWXGWxTBZxka6xrNFi6BjWy1WWu/WdyZTdJjcwXOkr2jzO3qtC9P+GvapDBxyAGldofTDegwV46vh/8kUHSbv/nekr2gb/s8Vk2D8X87Szggx6gOKaOtrBeb8Kg1Ppugwefu/I31FW2dpiBhmUggnA+c2G4hIh1aicB+dZ5pfQPpzdJi8/9+RvqKt8Ihc96UQgfA8pD2bOxvv62HIPYjWEWt7lYZnS3SY3cNzoq9oMzzCnLHMDC2fmTRUEQQZYayiWWvQHl8ZHtkSHWa38JzoKxp3Dq2UdikNA+u+HC4eoLEjpN4kNpw6yqthB9kSHWZ38JzoK9re0Vbsc06BkGo7d0MCaXnuMxobSW679hjvif4jOszu4DnSV7QtpK29S4sZCh5TOo0FG+sCpfS6BvcexhfKjj+iw+wOniN9RWN0mGqkXqFTScBxEOgKZ0Ft1VVIiPGV3ZFN0WF2B8+RvqItOuTTp6QMTUYFzrhAZP8qWCKGptzHqwaPbIoOszt4jvQVbW/DwxqzjQB96pmyVPcpXaqC9MJ5kYzUXr0Nz6boMHv3vyN9RdsprbmVwgwzBgJe8Ux3jBO2FPblsMha36ilP7vSxdv/Hekr2q6Hq804FaHxUuDWCBoSwqRxJoqtttY3TunP0WHx/n9H+orGUzrOHDtB5cInOtw1h04FGmHNpBv49crEK5bosLiH50Rf0TawVEefUQWkadm3wzFAxv7RqIexcGqlV4ZHsUSHxS08J/qKtvaOWfM+iitwTxG4jgZS4ia6r6CBlqz4quwoluiwuIPnRF/ROApv9BDDgBDPrIMYCZTXhBxDqllKic8m/xdTdFjcwXOkr2grOzhq0hIhSd2HtJQKUnVBajWPs5VW86stWsUUHRZ38BzpK9qa/1euM9PJWYoAE0ZQDAyxYKgjsWT9wt3wj+hQ3MFzpK9oexteBw5eA0qgAIwhg7Y2YE2usybW+WzcQTFFh+IOniN9RRPSesKUEAuMfiZ4nEkHkjfXlRavtQbTejVlqZiiQ/Huf0f6iraepRaxnkshEp3pjiig68yWljVqn5SYXj2kLaboULz935G+om2sdMtST2AYOenZG7729XAcAwSpo8qupr9xPfwcHYr3/zvSV7QNwxtrzh4UWqsdWOnY0qEDaioFVetsr96GiyU6FPfwnOgrGieHpcnr2HdUyj6k866iM0YoWbOMhiTj1TtasUSH4haeE31Fm4U3U2OqAqGldOakN2jc5q49eOgglFLSe6I/R4fqDp4TfUXbGZ1TjSGkM0oa9xm90j6jNULOLYa1isZnk//FFB2qO3iO9BVth7RS4jkQ+pl4wNwXVGUFCSI1tCExvBqFJ6boUN3Bc6SvaFsMVwO1flYOldP8PzWDoDYYY4poKWu09gWkP0eH6g6eI31FW6d0HSlVmTCanFM6MWjLAwa2fTkkqRW/UXh8jg7VHTxH+oq2U5qa6OIOKZ7bYR+6b4c5Qt8o0z65J49XOYuYokP17n9H+oq26JDDLD9D0hOefRaToFHu+1MdIxDWfWR/AenPrrR6+78jfUXjq8MUalWBomdg6cAKKp1h3w6pz11nY/lCzvJHdKje/+9IX9E2OixtpHPq+2xe+2xu44x3nLu05rVGkbDSs85SNUSHHNzDc6KvaPPwCk+uvUAohYBlTdC6KuDK+26IMzG+2gynhuiQg1t4TvQVbZV0LaOvgP+7HEpJoCHSBpyzUOo853pP9MfokIM7eE70FU1EhzwGLT2LO/Wc0XlB61GgrqJKvWaJXzijP0eHHNzBc6SvaEO6lVU4LUAqeXMdCuhiBcQ2F62Sir4adqCW6JCDO3iO9BVtDR4zh1BLgTOpAzhpBJ0YAGfbv3CNM72a7qiW6JCDO3iO9BVtK4c0tTF3zVGjDmAKa18O9ynNk7SVXFXCF+yOz9EhB3fwHOkr2t6z9Dla3RU05V6AW0xQS4sgvWltopzmq+hQLdEhB+/+d6SvaCs8Au4L4Di7s+pGuuA89vSuPrSF3LmE1V/1LKklOuTg7f+O9BWNT7RKq+d6OEbd5UaWjfSY9TzR6jEp4pjfKDw+RoeM3v/vSF/RNjosCk/c10MdMQL3MmDfGDNw6CU3DVPl0bgDCpboEN3Dc6KvaOvvwMIhnxVa3CdwrR1a4gyYNNaVV46vJof9S/Tn6BDdwnOir2iMDnNqlAQ617Er6Rr2GU0dqsocgiFLfdQq/S/Rn6NDdAfPib6ibQQvDVZmgs1OO3PDfnrwAqRObWBKOuOjJ1r/Ev1HdIju4DnSV7QV0pn7mrEBjZmAWxeozAwaKmENOZXyyMH7hfTn6BDdwXOkr2htWVJCnmdaWN2V9JmRznVBXz1RWUspP3LwfiH9OTpEd/Ac6SvaxkrH0iTFClGkwL4ndhBJAUIv0lRRIj5y8H4h/Tk6jO7gOdJXNCGNSzCOfSxTGsf0qBNqzAJzxZT6HFPnF/yOP6LD6N3/jvQVbW14ONKSnCCMmoFnb1BHX5AoJq0jq65HPUu/kP7sSkdv/3ekr2h7ooWyAoUMfZZdS6fBIFEDRM51yuih6DeQ/hwdRu//d6SvaJyUXvJUIeDIC3jJvihSz7CL6pZ5htJeTfAgtESH0T08J/qKNlu6KndsCnHVs70zI1Qt+3a4/zc500r8BaI/R4fRLTwn+oq2VulSYtsXQ+gZT9nBHXRmhTZXnYFSw/zKlUZLdBjdwXOir2h7Gc4phzkLyE/pUUKBtutnCLExrV1jS/vCGf1HdEju4DnSV7TNDdMe02wDRuq4y44WobZ5hj2OHguX3OnV3RBN0SG5g+dIX9HYKT047Psf5BjbGf0fQPJZApA3z5Ia8ashS7+Q/hwdkjt4jvQVbUgT7bshBugxrg3yGNDiuSaOsDp2adofzf7/hfTn6JDcwXOkr2hLw1MbWSOCxrwLj9bqRnoyrLhmiVIw4qO94b+Q/hwdknf/O9JXtKXhJbVQkkLOZ0xpzmkj3QdMoV17yFKOr9JwNEWH5O3/jvQVbR4e91hTSUDteHgsBSQMhZFHGTMvHOlVszSaokPy/n9H+oo2pIVx1rxBjnlX0B3jmZQ+QVrnU2MzvRqGR9ESHbJ7eE70FW2ltAREThViWedFC+6iemgH5BZm5Mm51vdEf44O2S08J/qKNle6Z8UcFIT6JnrWBS2o7Jp6f2ySxwyvXOloiQ7ZHTwn+oq2ttJec5+5Qh8xA6e4oI5AQDJna7uUjvJouuO/RP8RHbI7eI70FW0dS9qxaF/7bhhx3w3beUj7M92xRk55qT57ohVN0SG7g+dIX9HWKd1zxdgY6plVyhHL/rTLkNj2l78wtxa+gfTn6JDdwXOkr2grpbn0nNKEUGMC1kwgsWeQUYc0Ho1i/ALSn6NDdgfPkb6ibWAp531BHBVWLWcUXo2b5qRQQl8qa0bkbyD9OTpk7/53pK9o6ywdfeSRKpAuAa4cYX9YMBC51pbXrK+iw2iKDtnb/x3pKxqRHrjiSDByy8CtVKgzDVDG3gRXqf0bSH+ODtn7/x3pKxr7/3Wi7sJD4izAIy2QXYgArdmPXx1WeoU0WaLD5B6eE31F467DQR1nAJTWzzqLE4aHs8cztVonZXz2jpYs0WFyC8+JvqJtFl7X1BoipLGx3sVzhZZ3Jc0zS8lx/9nXq1eHZIkOkzt4TvQVbXbHjBOzINTMp+qQfTdMJxFnzHmf2H0r74n+IzpM7uA50le05Sy5jDm4Q1lzH83xdEorJZCqPQeOc+RXT7TIFB0md/Ac6SuakN7opjymgqqeJjzKIIXb6ZRuHAPywi/UHX9Eh8kdPEf6irZtFiK9oZzJu2fTciHZB3SckIIqlRYfjqQhU3SY3MFzpK9oGyvdeEVeBClp2qf02rfDFjrMqqhNFEd69ZCWTNFh9u5/R/qKxn0WXHod+1I4hp5dhwXajAUEZ5qcuiB9o/D47Epnb/93pK9oKzyIEVNTaLXkjfS+I2qfAxarBh2caqMvIP05Osze/+9IX9G2kXbNtlaKMOOJV/IkaFgYhuZV+bxroVe1NFuiw+wenhN9RSPRdfZc9yFNG2bWKtBSRUizYK+EMeRXT8PZEh1mt/Cc6Csaiebaa2DIcjqWwsj7ctjm2WahJGOXJOHVy3C2RIfZHTwn+oo2ogOlcMrnxX2daWEBpJFCxLAvh5OJ4qshS2yKDrM7eI70FW2j8GJJceiZqnRmOoZdTUsRhCJnkFiRVujVsAM2RYfFHTxH+oq2UzquPnKuQGUI8MK1646aoI8zCi9wxPpqMRybosPiDp4jfUVbGp5XiyQMneM+pc/G8Ba6QB4t17Qq9fmqwYNN0WFxB8+RvqJtblhrua99McRK5bxnOU9ZdIKEVBetRal/4Xb4R3RYvPvfkb6iLWdJbezDWCBJO6PwGkKbODfcobQWm87yKmdhU3RYvP3fkb6iLQ2XWVh24dHy2XUY0gIdTUFDok67yJ5Jv4D05+iweP+/I31F2+iwyrzOMtoyNAPjmcE7SoQQJMS6BBO/qqWTJTos7uE50Ve01R15SuGeIbWUgEtXaE0mVJ1T15h14qvoMFmiQ3ELz4m+oq2vNC9EXQp1npE0IxbQjGvX1GHMPDbt81V7R7JEh+IOnhN9RRPRuqmNNRFMOQ1LrAUqj31LZOIZY4oBX+UsyRQdijt4jvQVje9ZUIsow74Fln00R4LaIsO+JM6Oea6ir2bwJlN0KO7gOdJXtNUdGkvOnKBMasDKCpIWQe5zZZKaMHyhkv4jOhR38BzpK9oGlrYikc7sjtNSymXsojptwrG2GnNeofVvIP05OhR38BzpK9ocvDbHGrNBaekgzceUXglWI00hpiTPpjsmU3Qo3v3vSF/Rdj1sk2NfCKOInAYPBo0YgJpGVR25hS+Y0n9Eh+Lt/470FW1DaapGGakD5jFhV677ehgoQ9uaaluhtlfN0skUHYr3/zvSV7SNDmuhkKQGWU/hwYWgyT60RZuSxn13xFejw7IlOlT38JzoK9rGO8YkcUO9C2gOZ+mQgrSx9pldp2rs+59Xh3S2RIfqFp4TfUVb979WUtkVxyx5AK9NdA2hAM3WMo04WV8FLdkSHao7eE70FW12x66UV8oLItLPfpYKisgwWm+as3bRV+9Zsik6VHfwHOkr2uakL5Qw4mm6i2dOeunQeligmUrqvOKqrxbSZlN0qO7gOdJXtEWHLLMNFEjhvA0vI4N0HLCP6FpR2xjtC3fDP6JDdQfPkb6icTHc2LfD1aBJ36V0wwWSpO5SmmtINbWhr6LDbIoO1R08R/qKtleHRWOrUSFXxY10Y5CNM4yQWs1ZKD57dZhN0aF6978jfUXjhpbUEu2zeY4NMs8ou5auCVZPZcWcR5dvnNIfXekUvP3fkb6irfDIpdQTseR+JqWfyWGVMgEtaUVDnjW9msGbLdFhCt7/70hf0WbizTgw6gCl0/9/BvHWXBCGLgxUYqf4ypYuhugwBffwnOgr2mbS9Bm0UoKC/byj7RV0lAQDw/6DI6ccXj0NL4boMAW38JzoK9pm4QlPGqMAx3M53IX1WdBS92k9ypr7Z3y2c6gYosMU3MFzoq9oayvdJYdGmftuWBtwrxVEKEJKdeaJ1HN+NZGmWKLDFNzBc6SvaOvvkNLxjEgvtKtpninsQnof0kJjTtbIktsXkP4YHabgDp4jfUVbpzSG1CcjSI4BOJ1lFhEJtMd9fPfRQn417aBYosOE7uA50lc0IY2rlNRXhtrPKd3OAT1mgl5Z+si15/mqZ6lYosOE7uA50le0PaTF0PO5DupK+06oLYD01QGVx6qaznTpLyD9MTpM6N3/jvQVjd3/rWAeATSgAIfeQCo26JFptVmC0jdq6c+uNHr7vyN9RZuHl2nNNQboJnuf0rJA4oyAkSRQD7OHbyD9OTpE7/93pK9oa5YunXPABMqz/deGV7kl4Dw4lzBGfjYMTyzRIbqH50Rf0RaG9xZG5w1zaHr6OxaoJIYidUzcl0MOXyD6c3SIbuE50Ve0heFtrjNmF1Y+A0upCNTeNuCLemoY56RXYbhYosPoDp4TfUXb5H9eHJAEYsSxC+lYoHWe0DXN/dc1peVX0x3FFB1Gd/Ac6Sva0nAOqbSSodAuNjgTgbS6vxXhHnTEmdoXyo4/osPoDp4jfUXbDN412swigHRuhCVMaLomkKwyRErM41VbqZiiw+gOniN9RVspHWaRnggqp36QVhAqCGtm5hoHrfZquqOYosPoDp4jfUXb2/CymuQNsv5MSuezoEX5ZyMt4tTF7dm4AzFFh9G7/x3pK9osvIgNR50wNW2kS84gp3U6BuW4RoijfMHw+CM6jN7+70hf0eZ4tFZwFQFtZxbe0jPYcVQYdcUScU7UV9GhmKLD6P3/jvQVbWk4Y6Q4J8hZS8uLAkjNa98WucgusrmHVy9a1BIdknt4TvQVbb3SIwo1Utg16zE8GKGtVkB38dFW2ed1fHU7VEt0SG7hOdFXtG7vbDjXcaWJgSNmaFUz9ChN1xi7GHnVKq2W6JDcwXOir2h7opVwEG6Oez6PaVfrUIloH9QUedBg5lej8NQUHZI7eI70FY1peJ8x7LthHLWc/SwVaty1RxDW41dH5i8c0n9Eh+QOniN9RVslLZEWnhE0I+O5GypUzgRT+4qDqCi9GoWnpuiQ3MFzpK9oe88SuLcRKyzdIJ9ujzN+l37cD8oDw8rfKDw+R4fkDp4jfUUb0iQTZ8kQqfZ9O2wMdSBDVFxlkFCprxbDqSk6JO/+d6SvaEKacq6hxAyUzhOAOX7saf55SEtYcg/6BQvvj+iQvP3fkb6ibdxBDy0hMaROGbjWAJpln9KxxthII5cv5Cx/RIfs/f+O9BVtp/RaGOdmePAx8VorICcX1zpEZ8iD+6P+fw6W6JDdw3Oir2jrwmvUuOrZo5V33ZFzAQ0zwUqZSpOKcz7q7/iX6M/RIbuF50Rf0TgnnXNZhDDxv1eHE1S4Qm1bkEY8JL0n+nN0yO7gOdFXtA1ZGhQlJ4SGaZ/RWGWf0SPAwIVEvfQqj/bR/kv0H9Ehu4PnSF/R2N8R1gz9p3wmOC9YQEaPEIgrpsAUX43v+IX05+iQ3cFzpK9oQ1pp9tY6kG6uWWoD7VmhlYi4dmWd4qPm/19If44O2R08R/qKxuZ/rHmsCAXXGa2EFVquCj2GNPan3PBRzvIL6c/RYXIHz5G+os3BG1h/7oSEuG+HpQXQ0zk9aynUtGrlbyD9OTpM3v3vSF/ReEr3nFJL8FNQc9+1tNYwYU3KQ5s2fDWD9xfSn13p5O3/jvQVbdFhJenSA/Sp+5ROQXYtPff1MI44tPcV9FF0+Avpz9Fh8v5/R/qKxo20oyeRCbWdnqVREaR0gbY6ziUD2zOk0RIdJvfwnOgr2iaHhTwo0YY593X6OxpU7hVwFCp8XrTMV6U0WqLD5BaeE31FW9mReksSOow8ZVfSWECLROBIa2CiPF/to/2X6M/RYXIHz4m+os2UrrPuWmNBrmkCkzAIVT7rWppQqjOuV9EhmqLD7A6eI31FE9JpaMMyOuQU09midTqW0gCcUlF70TC/gfTn6DC7g+dIX9FWd4wS8kr7lGY5T7SigHBKUEPEWOKoAR+9OvyF9OfoMLuD50hf0bafRUZLsxaofYQzkoagnvM6pTiZ9Ays+cLl8I/oMLuD50hf0daG15kzYQOd5adVGk+rdNmFRw0FjzWNj/aG/0L6c3SYvfvfkb6ibdxBj2OWcB6Dl7ORdvDZTbtg9om09qdKXzA8/ogOs7f/O9JXtLX/I9faQ4Na4pnuiLsEkdghoqL0QDPkVw9a0BQdZu//d6SvaFzRwp1/trPUuvb1EAfU0QIsHIKaOBZ81SwdLdFhcQ/Pib6ibZ3FmazU0gDKUoBTbCBRdgXCs2YNsXF/FYZHS3RY3MJzoq9onLLUduUxBbCdbRaj5n1GawXehAdhmrsQeU/05+iwuIPnRF/R9jI8ZOmFF0Q6K4dSmftuiApzjFHbvje29Oo9SzRFh8UdPEf6isZO6YSFIwIm3od0XgVakQQ5cm5aauj4aBTeL6Q/R4fFHTxH+orGnCVzSbiA9HRK0wrQiBlyztynjE7xC3XHH9FhcQfPkb6ibVI6TSmRG8wDMmufoB3rrj7CaruMljUejZX+hfTn6LC4g+dIX9HWs4RSsNYIkTWcveERauoBzg7EuX+T2F6l4dEUHRbv/nekr2g7pUeZFQsBRZnAM2eo++CGHreYq/Cz6Y6/kP7Dlfb2f0f6irZaOrfR6+ogUjfScR/VKnECldmDUisjfON6+Dk6LN7/70hf0WZL58LUaoE1w+ksHQpaYthH9Sr7dsjU16vCgyzRobiH50Rf0VZ3YJAaawLNLCcMnyCtR9gFSI/hdC/xq7qDLNGhuIXnRF/R1t4hEkNaA6TUfTnEXUTvM7qCcC5I2pnyKwuPLNGhuIPnRF/ROAovFmlnMVxU3nfDk7NEIYhKzJUzl/pomcW/RP8RHYo7eI70FW3N/7qhmXRaozUBUwogWHnX1UgUNfVUXjX/kyk6FHfwHOkr2l4dioQWQt80R92V9CxQR4zQcpx55RjbfNX8T6boUNzBc6SvaLschkKNMe1yY6YzCq9CU0UIE1fRIRrnq4e0ZIoOxR08R/qKNgdvEq8w9ykd6tmiRR3asadTHNpaVdLyjVP6c3So3v3vSF/R1lkaV8E1BEZMG+m4EtS1EKRr0CjKqK86S8kUHaq3/zvSV7QhTWPVshrUyhtpDAwiJWy4OavOWQq9GkpDpuhQvf/fkb6izZbGRhXrLqPnvhTu6+GEOlOANaXSOq3S6VUtzZboUN3Dc6KvaJt2MDQebwPWz9KhcCaHUZww1lpRkcKQV9s72RIdqlt4TvQVbWVHr/FnthLH8dPeISBNImDPY4wecnjWKs2W6FDdwXOir2giOmAPK7QJczUBTomgBS3QUyaKu6QO6dWsAzZFh+oOniN9RdvKobZrC1wCKA2BV1u77Jjt5Cz7Zlh59vKFsuNzdJiDO3iO9BVtlfRKKSQ8u7NO8/+ZdiA59F1Yr9Fy30Tnb5zSH6PDHNzBc6SvaEvDY+9jEZ8dQ2flkPR9QHMA6VRm6D2m8ar5ny3RYQ7u4DnSV7SNO8BOfYQCkec64w4QtNAAGn3OtrLW/o3C42N0mIN3/zvSV7R1lpbZGwWCUnmcnCWBjFRh9KWCMspaXzA8PkeHOXj7vyN9Rdurw81uH51AdRfUvEKAuutXQCx9RmqlP1uyzJboMAfv/3ekr2hDevYsvA/oyrILj5UQ2sACpKWksn9qflV4JEN0mIN7eE70FW22dBlUJVRYvUbgsU/qOkuEtWpIo6RM/VUXXjJEhxndwnOir2hr7+jamHh/DYP2Gc3H6kASwLhGjQMXzldz0pMhOszoDp4TfUVbp7TuA7qkBiKpnGUWJ2IpCGnMPCL1xvLqHW2yRIcZ3cFzpK9oe3XIJU7aFUcrYwDX1KGWnmDWiIGVOsoruyOZokN0B8+RvqItDcdeeisLguAERo5nP0sEaaidpuRUv3A3/CM6RHfwHOkrWlcOqRIPEG0VuP+khpUgrrVmDEThWc6STNEhuoPnSF/RlrPE2GOKE86GuPPqUKDVXVr/DP+v+4+e4ytTOpmiQ/Tuf0f6irYGj97kZ6Zj4bRP6UYNdIwIIfTccpRB+dWrw2SKDtHb/x3pK5qQXh1rC1lB6ESHPe5PQ85Y6UHaccTWv3E9/Bwdovf/O9JXtHWWhpLjWGWfzRLP3nAERT2vxFuKCXmT92p0WLZEh9E9PCf6irY3WoVnTLvaGHOd7Z0lgqSGsE/oWrRJSuFVdJgt0WF0C8+JvqJte+fIMqnILjZmAx5jQZ3SoM+YZyIKcb16GZ4t0WF0B8+JvqItOmRC4r7LDNnlMzN3aCVMiDUwxomztFdDpbMpOozu4DnSV7RFh2FGTLVBxXQGlvYJgqFCaSWzUCDKrxy8bIoOozt4jvQVbQ4eY4qh80b6TC3NuKCNHGCORLPOMSN9oe74IzqM7uA50le0XQ7D5HDa7lJW3Kc0KdR4dniWUftMYczyqmcpm6LD6A6eI31FW/N/5dR5Flj9/9h7m5y9dptpdypnAgQkihLJ4Yj6mf8QjrTzCrAby586ultMggd2ubXjKwxVxUWOARREwSxVsGJBGlsP8upD2nIVHaJP/zvSR7wzpUttXGuEWGuF9SJU0JIYyvptqzlh1vwDpL9d6eTj/470Ee88vJQz6TAI1NfzsNQJkmh11awoE3ON6VUaXq6iw+Tz/470ES+/DSfbA9MQ41hVOmQDNayQcqSg3CnOV9Eh30SHyT08J/qId31HjGVgKsB9CJBoBamaQUPBPIfk8WwKj2+iw+QWnhN9xMvrnRF7NVkcx7TaDiqwD4kD18hNV92WXxD9HR0md/Cc6CNeEZ11kra5KvNeU0pVVnmuTJCiMccZ19vwB0T/IzpM7uA50ke8exva/nJF9meGfZ/vzBVMZgfUmXKJldJ8ZXfwVXSY3MFzpI94V6UxEtUeQWZGIAyrA8GRoHSsJaFZ6K9yFr6KDskdPEf6iHfbHUNulriuTmMfAKCSwZgCpMkpSs559FdfHfJVdEju4DnSR7wbw8u9UrZFc9xrpdvewcuraA/J0TJqxvpqwIOvokPy6X9H+oiXO3hzTnunY5hVgdQQlON6I05V7KtI11p+gPS3K00+/u9IH/Fu3QEyZ0KB0PZXhxT7PgxHYBrCWG+zRM82ePBVdEg+/+9IH/HuQ9oaNPU6oe9FvKtKt1WlR13dhyYZY586fNV4yE10SO7hOdFHvNwqHYPq7AvmfYa22f4QYD0Ra6y8+mqpnV4dpJWb6JDcwnOij3hXo3HyRAowrOwXYjQQ6x1a7i1TC1qftR1yEx1md/Cc6CPevQ3rHkpqdU/erULdrYN0RsglKomGxvXV+g65ig6zO3iO9BHvZvCk9Lw/0WrMtFfhGdjoE1Lsc2E9QuZXY6VyFR1md/Ac6SPefXVYYsw2Ioy8byxnZpAwCoTYWUoWJXo14CFX0WF2B8+RPuLdNYu9lxRX45Fj63uulMEkC+QZzWi1ID28Ot8pV9FhdgfPkT7i3Ye0mvqULqB57q8OKYHlWaGFZpwGx9WF/ADp7+gw+/S/I33Eu03pM4dRE8FoVoBKygvunIARI5eSW9JfVOlvVzr7+L8jfcS7pTT/XQ2nAqWl1XgYItRoFSwFrGFqqeHVZKlcRYfZ5/8d6SPefdEyUy2j7rm7GoFGSFCDCoTQqe1MkeQV0noTHRb38JzoI15ehivcS2OgtkeWpjFom3mnLRQzjx7mq5ElvYkOi1t4TvQR76LDmS1onfuC1j6x3AdIWZ00IgaRMCTmV49DvYkOizt4TvQR78Y7UrEZegflUHbXIaCJJ9gq3jkNGh1fXe/Uq+iwuIPnSB/xbqyUMVWmDLnaehsOpIV0F8ghNqzEHXv6AdLf0WFxB8+RPuKdg7f4zTk1KJwHkK0f2iXBrLo3pQddP36A9Hd0WNzBc6SPeId0rzjCTNDG3HbHFKglJpChoyDl1ZW8msLTq+iwuIPnSB/xbsAj1Yo6GSazAC2C9g5egxZW+bZAvemrMTy9ig6LT/870ke8Q3r2GoNU4B7bqtK1gCJOGD10Wd3HDOUXSP/Dlfbxf0f6iHczS90QZQ4w3R5e1gLCacBqpClimojlB670P6JD9vl/R/qId2k4daGmFcIIeVVpzut5GBmEJNXBFTs/qtI53ESH7B6eE33Ey5Gl0TkxAmlar8NKaRGtCGUGbAvyzK+Clj+J/o4O2S08J/qId+MdOfHUIlBq3kSHsMrzKNDiSDRni1IffUf7J9Hf0SG7g+dEH/FuuyNaE7XVa+C+sKws/23ugNql55YHYn2Us/xJ9D+iQ3YHz5E+4uV8B6VWiIB1X9HKoYBOJJDBSVsrhfDR2/AvpL+jQ3YHz5E+4t3bsI+F9KrSRrUBtVWgdTYF3FfDIzIqPxr+/wvp7+iQ3cFzpI949zgcNKyGDq221XiEhKuVXqU6pip9Wgj06tvwv5D+jg7FHTxH+oh3pvSeHx3GkHX9oJwG2By8ivZQrvtweHh06/AvpL+jQ/Hpf0f6iJcDHiH2FgRq1gyEEcG6CqQUS8tkEvMvkP52pcXH/x3pI9710jhmnRghSdnrDrCDhkzQh40RQyn11bD0X0h/R4fi8/+O9BHvBjyorH65r/fg4PU8DGVfHdIAVmgV8EIltke3DnO8iQ7FPTwn+oiXr8MsPVGFhLxaaUlzbw6LMGdre2ZptvRosPRPor+jQ3ELz4k+4t0uvJAxjL0dnfZcacYKlffSpbp+ybX0Uut7or+jQ3EHz4k+4l0jHdu0EAdM7otoHgPqni1t1cIkM6FXxyz+JPof0aG6g+dIH/FuB6+aWcCwGul9RWtaBAlMkBvnJFrWO/GV3RGvokN1B8+RPuIV0oUjxWoKude63oYhg+l6G1bJShML1vwqOoxX0aG6g+dIH/Fu3UFM3HFmKCPQqtKxgIoOCE1rScWE56PznX8h/R0dqjt4jvQR76p0RBLBAvW/W4dTZb0T56rStZp0HFrllSkdr6JD9el/R/qId4vDbFhrowNP3EjLqtKJGLBIG5aTMT/alP4X0t+utPr4vyN9xLsqPaIko9VzpH0YTnin4aKgsaSl7w8Pf+BK/yM6VJ//d6SPeBe04P6yryZYfcY+0cIDZAaDuZrpbnHv95BHSONFdMjBPTwn+oiX0eFk7D0DW2lAfX9HGwlh2kBGCvvU8nuiP6NDDm7hOdFHvHOlZ7M+ZoNgqzxT3deVS1o1Wlc7EruYjFfRIV5EhxzcwXOij3g5sCSUxwzQmhrQ6AlM5j5Ku/65U6qJ6ZUpjTfRIQd38BzpI14uLB2VqHQQo7keiDIW0jFBymVSrVJzf/VpON5EhxzcwXOkj3i5v4NDnYn/d4eWmi2kcSIIzu3f1Rb01SdaeBMdcnAHz5E+4uVF2rQajawwm/aN9J6UnvuelvXU0pTybGYJb6JDDu7gOdJHvDOl+9AWUKBLyQvpPMGyKnROmFIqGPOr6BBvokMOPv3vSB/x7nnIPU9rDVIXXrWZFSyGATXE2BrOYuEXSP/Dlfbxf0f6iFdI59KJuVQIstuNlCLUQgZ9lpCSpZj4B670d3TIwef/Hekj3vXSHFVaFUg5ElDV9TKsJhDSjKtC1yLyKg1PN9FhdA/PiT7i3cgS5T5yIjAJEcjiKtKU199KZVpkR7Tw6nWYbqLD6BaeE33Eu7aDhUfrGTTV/Y2WTpDWx+pCWp0D94jeq6Al3USH0R08J/qId8P/PHopSDBL34fhWKAiR+itt5Lj3Jt43xP9j+gwuoPnSB/xbgdvQxZa9Vko22o7cCHdS1tvw77eicJz5lc7eNNVdBjdwXOkj3i3Cq+GFEILYKZlD+Gtt2HIA/Y6aZ4RJT37niVdRYfRHTxH+oiXa6VTTyVU6BwVKIXVSpe5v9haPXbLmIlfDXikq+gwuoPnSB/xLmeJqc99vjOKpL3BY9Gco8AIpIVWRzLl0UXav5D+jg7Rp/8d6SPepeHI2mZJ0ANtwwNXld4fa2GesnQOXF+twktX0SH6+L8jfcS7xqPQHJgzxCELaVGFOvdXLRhGoSwk8xfPw+/oEH3+35E+4h3SSVfPXAdwC3v4LjFYQYFmI46mhM8u0ma6iQ7RPTwn+oh3QUsNnLMJ9D1Tuqvyqs9coFvfq3lDofDqGy26iQ7RLTwn+oh3tw5Ve0k5go39HS3vtiNVhNBRjUyHPRuVppvoEN3Bc6KPeFejjfuCa4D2qUB17iVLY1XrwKup7h1XW/Ke6H9Eh+gOniN9xLsibTx7b20V6Yn71qEsuK1C6dh70FyVXi1ZoqvoMLmD50gf8fITrZCRQwbN1oEoLLgjBUDEOitybfHVRhq6ig6TO3iO9BGvkO7MlTUqhJT7Xh7WViudGFIfNplaze0Hj8N/RIfJHTxH+oh3SBeW0IpCQV2Nxxyrq07rncgtxIWTUtP5A6S/o8Pk0/+O9BEvP9HCOdkYmvJ6HuKYUCMaEJchgcdo8Re99LcrnXz835E+4h3SWVtqpcOoacLeIwYaJEKPPHOONc/5Aw/vH9Fh8vl/R/qId5OlYUoMqywz7uhw2EJ6zAzrxZitxpEiv+ql8010mNzDc6KPeLfesaREwglC7/+N/yvUnYhrbn0somdtr85Z5JvokNzCc6KPePcdbS2Uao+L6H01nFIGGXk11iKYbVoRe9V25JvokNzBc6KPeNd1WGqJMYFQSEC5TzBbvwq5l75XPKb5amApX0WH5A6eI33Eu+H/FvvcJsfqPyKQtoV0kgAjWaHepWP6QSP9j+iQ3MFzpI9413dkwzCsQ9X9PUtRXJ208XobptpKV5v5VXSYr6JDcgfPkT7iFdJVohgaQcxJgEaaoKYDmtX1B6Ms2n9Rpb+jQ3IHz5E+4t1a6cxhjDqBtbaF9DAwogAWbKSmoYu9+kQrX0WH5NP/jvQR7746lNJlTIIRRIFCN1DdH9L2wLUkXcX7BxbeP6JD8vF/R/qId44H8bA5+l6/u6q0yIAqq5euZWoaqy2x+GpYOl9Fh+Tz/470Ee8mS3GQqiZYDcZcjUdZD8VIE2pAQxTp2F7NLJWb6DC7h+dEH/EyaKkRS54QKu2FpSXvE1oKaYYhcRQN7dUCj3ITHWa38JzoI959Gc6ap+BeScNpEx1BKUdIue3vo0xG+EGN/o4Oszt4TvQR796GNpusarzajP09S2j71mFIMCL1yC318eyKVrmKDrM7eI70Ee8mluoIozWDXusu0lTAelivxGjVpMek8ipnKVfRYXYHz5E+4t35Tusj5NU/Ryljj/zT6qSN97b0rmM0G/aLKv0dHWZ38BzpI14OeKTVLO/7LDOOvZLGQHlsZ9p6XH8Y7dmSpXIVHWZ38BzpI95tSqdZQ+YGYlIW0kygATNMJAoJR+f06uRQuYoOs0//O9JHvOulE5kVQRiTbX+iNcAyRZgUBs2EUvOrWelyFR0WH/93pI945+GFQFH3Gjydsh2PDtrzhMlx5LFKd3t2RqtcRYfF5/8d6SPeRYdEuaNO2DkhUMMCwkPXG7HOwHvL0rNhab6JDot7eE70ES+3SjehECIY7q8OSQLUzhkSzb1+t5HQq63SfBMdFrfwnOgj3o1Kk/Rc63oXxrQXh43FdogEUYPGWIewvmo7+CY6LO7gOdFHvCIaK68nYEPoCWkRjfvLFmtQOdbVgwxWe3U0nK+iw+IOniN9xLu9YasiUy0ddo+xGulVpCUPggX6jBVTtPxqyRJfRYfFHTxH+oh3O3hzHRYkQViPxH0YroHQYMCSLaVh493JIb6KDtkdPEf6iHdzpSVj4cZg8l/jIX210mUCIVnQQXHUV1N4fBUdsjt4jvQR75Bu1utqWPdXLAmoagdBQwictLYpuN6IP0D6Ozpkn/53pI9410sTUSukUPaYNHGeINp0Id1myblylx+Y0v+IDtnH/x3pI945HmSyanOBUqutdmMVaNNKEEOcLZbYSH/heHxHh+zz/470Ee/G8EK1KSoglfaAR4pguXeImoRKFy3x1cyS3ESH7B6eE33EO6I5sllNkHW2RXQgMMrrR9NUOTUq+mqwVG6iQ3YLz4k+4t0QnrHh0AQTE++l0rqIlrQ/pjXBUIrpD2r0d3Qo7uA50Ue8m5RW5ZGzAKY+ViONCjrrhCE51YQJW3z1NpSr6FDcwXOkj3jn4OnsQ9lAcqlANc6FdB7AU5gHZ0v8asmSXEWH4g6eI33EuypdlbrRhEBtb1qaCNp7hI499NlKS/jK7pCr6FDcwXOkj3iXhkscqM2Aa0OgnRpqXI1H4hp7slYRX6XhchUdijt4jvQR7/wOstFwRNBS9kct0dbDcBpQnqv/kCAzvhqVlqvoUHz635E+4uUGjxBiF4Ie9/Mw7sNw++ZQLiFp6si9vFp3IFfRofj4vyN9xLvGA1GKYATjsZC2faJFaodVoSXTqFKm/QDp7+hQfP7fkT7i3YCHcbIZEbDnttqNgWC10N6NJ5ioYjJ6hLTeRIfqHp4TfcS7g7QxYln/gjxp7/4PDJI5r0o9U8qpYiyvWmm9iQ7VLTwn+oh3bceY2isGyLQ7aeP9TDSFfVw5tSEo6ZXfoTfRobqD50Qf8a7rKHFs9xlq2WvSpSeodf2WqbZAZT3NwqvxDr2KDtUdPEf6iHdIi8U4mq7SLP+d72xgOAg6MVtE4ppefRquV9GhuoPnSB/xbiNNqJIoC0iYHWjmCpLygKiSs9TVTD+7Gq5X0aG6g+dIH/EyOizYqO6PwS2sKh07yF4rjQ3ToLw3P/4C6e/oUN3Bc6SPeHfrMJSQW945yyrQhMhQlTLMGFopTCzh1YEWvYoO1af/Hekj3t2zoBHanizNdW/w0LGQ3uG4KGct2ofiL6r0P1xpH/93pI94t/x/NAyhyWqjmYBaVKhtu9IorL2p4PzF8/AzOpTg8/+O9BHvkJ5llhAyIFUEqp3Atp0nwq31yJziI1u6xIvoUIJ7eE70Ee9mpWNlmcQQeaRVpNcTUaZNSCNmyx1bno/C8D+J/owOVyPvRDvR/ydeXoYbtTaNQD3vITyR9Tgcump05FlTLRMfTSz9SfRndCjBHTwn+oh34x2SUwtNV3muDBTiABt91WhpgUMjQf4B0d/RoQR38BzpI9410iIW0hyAOdWFdB+gyRr0uRoOmw2NftB2fEeHEtzBc6SPeIV0mG1aY4JmY70N+6xgOBvEMnPvIfc8Hzl4fyH9GR1KcAfPkT7iXRqOlGLfDfT/vjpMtn6VEEIYadbaI81H37P8hfRndCjRHTxH+oiXvfRobb8JcRVkoFE6SKIJBZspxRiNHy0s/Qvpz+hQok//O9JHvKvSolb2XiVL28LrJYBoNYg5qA7OXdOj6f+/kP52paOP/zvSR7zz8DKLZtmBYd/5YZ5gVgcwRukt7u9sf4H0d3QYff7fkT7i3bA0j1riGHvprq4qzeF/d7T2sJJEDYjt0TK8gjfRYXQPz4k+4t1gKUunyA1Wz7xa6ZZldSBzgPSey6iCLK/CcLyJDqNbeE70Ee8svNBbjqt/LhrKqsxjPQ7nXIW6Dgotccn90eKwP4n+jg6jO3hO9BHviC7UReZqpKvhXiqdwQoXKNGainbN9qqRxqvoEN3Bc6SPePc2bMHGWFW5p7yHPEoFy5FBWhs8JuY+Hn1I+xfS39EhuoPnSB/xrpNuA8O+Gj6KdiCx1XLk1XxgrTUPw9pf7e/4C+nv6BDdwXOkj3iFdA2tcUeF2G0AKU+ojAZm1lKcFrr9okp/R4foDp4jfcS7maUQp/a9LQxlvQ7L/tXMe8sS67CUGeurAQ+8ig7Rp/8d6SPeLSxNFFIZdfUc+8hyLAS6fbyio1lbT0asPzCl/xEdoo//O9JHvFsrrT1aiQ247nUHQrrrdQeeqfWwPwcY8gOkv6ND9Pl/R/qIdzNLVAlrCpAGx1Wl40Y6TpDa2+pH0gwtPEI63USHyT08J/qId7Y0KuY8IjRd9Zn2AYAaw+qnh/VQZ4p7+/Nzor+jw+QWnhN9xLvHYW2FsE8YmdbjcHEG1nqFnGqnWqaE9KqTTjfRYXIHz4k+4p0pnXu2WiP02jtQawp17FvLKQ+tc4b46uTQn0T/IzpM7uA50ke8szs6JSPdRztHA6rcYV+Kg4TVepxZDH9QpP8RHSZ38BzpI971HZEk1f3lbJF9RWs30YoRcHXXOkqkPH7wNvxHdJjcwXOkj3i33TG29bdsCZoMWkiXAbLHTIm7xBLzeBcdpqvoMLmD50gf8c6UxrnKdO4wMTCQaII90wFSOTXsPT07OfQX0t/RYfLpf0f6iFdI48CZahVgias2p16hlsKAlGfOIxHLL5D+hyvt4/+O9BEvF5ZKmXN10KGtN+J6Hu5deLEAUxKRRiWnR2ul/0L6OzpMPv/vSB/xrkpXXNQo7SsWq/GouJ6HIRWY0opQ5lJsPkI630SH5B6eE33EK6I5723oOKDO9H/RodgGnGKVmQtNeRUd5pvokNzCc6KPeOd3tDp1vQAhzzSBxirU+6wyKJpFotIavlpJk2+iQ3IHz4k+4h3RpaeYzICD7K4j532fxUCkB4mlFnp1GO5Pov8RHZI7eI70Ee++OpxaS+wd0rS9g3e9DWtcP3LpMTeO3J7Nd+Sr6JDcwXOkj3jXSVepLaYEXWYCMglgiRosMaoWKZ1efXWYr6JDcgfPkT7i3VeHOVbMtv4aco8LaVxd9NzOdB69SmaSZ9cs8lV0SO7gOdJHvEJaOWeyRpBwrMaj2yrQab8TS+89cZdq9QdIf0eH2af/Hekj3i0srSYjjAbZ9lrp1TqDcS6raKch0dp6H76aLM1X0WH28X9H+oh3jkfC2i0j9Kh1NR61g42wCB8Ra8UaTV+N4eWr6DD7/L8jfcS7haV57g8AGmAvZc//rzYasUBA6b3UxKG9sqXLTXSY3cNzoo9410rXnEXXc9Bsnw3vrYOqFTDBngz34aFX8x3lJjrMbuE50Ue8s/BmaMl0Qqa0arTm1UljYqhcSmhFjZ/t7yg30WF2B8+JPuLdroM6ZdbSoOxBPIqz7Gq9AA9UqkTVEH9Qo/8RHWZ38BzpI94tO4hZKNoAnI2BWDsIxgQapKXVc1jSV1uly1V0WNzBc6SPeLk3rA3dpnQYc1fp3NfbcO9NzzZS7cajvLpIW66iw+IOniN9xLtJ6V5bscAQi+mODgVszApiVFHaTOMnjcd3dFjcwXOkj3iZs8wRrBNYahmIKO5R6VWlMcSelJHbq4Wl5So6LD7970gf8QrpGTiNHDtw5QJ7nwes/68nKGJhclSz9mr6v1xFh8XH/x3pI97lLD1P2o6HNKPVS1cFmdIhtkwhsOb67MhyuYoOi8//O9JHvBuWphyJ5oCWUwXixbXV0aEvoEmQTMar+X++iQ6Le3hO9BEvjw5ZLCMrpDD3toP9jZaVAN2m1EKDO7/aScM30SG7hedEH/FuYklyDdEYGrIBSdi3Dsv+9LBhS1W1lR/U6O/okN3Bc6KPeGdKy2o0qBSo2vdXh72CJiGQ9SjkEDFIe7XrgK+iQ3YHz5E+4h3S1IvFUCBLHUC52KrPMqHMSRQDpzRefc/CV9Ehu4PnSB/xbmRJZTUbQ4FLU6BZMizCDdIcJlhryc/us/BVdMju4DnSR7wzpRWn1ToBWRAoaIbKuUKSWvfJ5VzwF43Hd3TI7uA50ke8QlpSSIksASasq5cOuNroWoBzbmjJFuivvmfhq+iQffrfkT7i3RiehZpZAqScCYiDgNI+5ElFUh9JQnqVhvNVdMg+/u9IH/Gu8ZBVmANVaHmE1XjQhErb+wijD5sUqrwaw+Or6JB9/t+RPuLdN1olYkwpArWNtHIBS6tKt6ZJYlMM49UXLXITHYp7eE70Ee/6jj7XG7A1yEiLaGaGGtKE2KhV0ynGr9YsyU10KG7hOdFHvLxHywll0l7Bm3aNph20KOzSXc1CKekHRH9Hh+IOnhN9xLv7LFHK0Lwa6RD+exGOfTQ8QQ44UBOGpj/oOv4RHYo7eI70Ee8a6SwhjoarSCsC2ZBVpC2s37IgziItvdobJlfRobiD50gf8c7uSCkErBUwzPVAnJ1htc8IYZCYdB7t2RCeXEWH4g6eI33Eu4WlwrHFmGASMqwHYQJtMmHv5uVSckztF1X6OzoUd/Ac6SPeDXiU2dDihMBSV5VeP6RX3sfDG/LCfJZfVOnv6FB8+t+RPuLtzaEUqAeImRfSQyJIog4lZ2o2I7fw6hMtuYoO1cf/Hekj3o3/U4hKfUJpklaVTgTWB8JYVXpgKh2fpeFyFR2qz/870ke8s6VtBMyt7l2lY0+W7htxoUINwVJsRjm+QlpvokN1D8+JPuLdFF7peWBcfQemDPTfmcNmBknXc7GPMHJ4tShdb6JDdQvPiT7i3ZalohZaCYDFFtGNClhuGSQ0bnH0qOUHNfo7OlR38JzoI9410lFwzkxQqaT/tR5iAYHXP7YVylLllYOnV9GhuoPnSB/xrpFmtCoxQZgJgcaU1UhH3MP/YkZYpL9ahadX0aG6g+dIH/HyQ1qUWbsBoq23YUgRtA6GlrBp6oqjvBpZ0pvoUIM7eI70ES8v0raBVhCC0LY7NIHkfQVgpCQ59jbmDx6H39GhBnfwHOkjXg54xCosE0zRgFa7sbpqa9AoWV4tyT489AOkP6NDDT7970gf8QrpYawjWYU2tzPNwaCmiXsWT8qgUvEXpvR3dKjBx/8d6SPefdASYgttCIy94pGCFRBc3Uc1lUZREeOrNFxvokMNPv/vSB/xrvGYZnW9BfeeJV1I1wkyhGEmSSoJR6BHGzw4XESHGtzDc6KPeDeyxHnWMiPMphkotg4SyvpV1TCrMuKrzWF/Ev0ZHWpwC8+JPuJdGG5c6mIXIvKq0dpW2xG5Qc8cqo3KnB650n8S/RkdanQHz4k+4t0nWrz6C6EJFjUAISPUPghGoVhz7QHTo0b6T6K/o0ON7uA50ke8szsScsWMMEsuQHm11DLrgEQxpYV7eGZ3/IX0Z3So0R08R/qId9+Gz4Z5rCZ6/eR963CA9dmA2xixlhCSPRrw+Avp7+gwuoPnSB/xLjq0iSYjQmKtQJQFNC+kx9zDTJiIyg8eh/+IDqM7eI70Ee+Q1jjKAgf6GAmo5z1TihnGaqNbrKOV8AMH7x/RYfTpf0f6iHfnO9VanNFA4vpBdRXoqnlV6Zxiz1on8i+Q/nalo4//O9JHvOule6VJRNBb3ised+OxijOsIv3fzfBZ2qMBj7+Q/o4Oo8//O9JHvPuiJcbZUdZ7cAzdvbSC0H4o5jKHiMwijyZLOd5Eh+genhN9xLuDtK1H1hxAuej+6rCDBQrQiQPNwRTTo93/fxL9HR2iW3hO9BHvJpaipYGdoMYW9rKDDJVCBSy1YyGrRV+50vEmOkR38JzoI95Fh1GMknRINveSpVyhpjDBWi9tLyxN9CoMj1fRIbqD50gf8a7tyE3zNAQJtOeUOIFRQRicQ8lx9dLp1dswXkWH6A6eI33Eu+2OJlFx7hU01oHiaqJrtAyjDctaR6r8asAjXkWH6A6eI33Euyq9qvMIcX+TtQc8SMt6JibeUx49jtWN9PyLKv0dHaI7eI70Ee966akoUzLMwA0Io4JpH6BRW+K2qnZ+tLD0L6S/o0P06X9H+oh3hkeuWPZdljrEgKxFqBgJQuW2Ho4Ta/6BKf2P6BB9/N+RPuLd+L/wyNwNqs4EJOuhaIYB8tDSQ5O2F4u+R/o7Okw+/+9IH/FudZjF2ndZLh0HUCEBm0KrBRlqtBoRRHyENN5Eh8k9PCf6iFdEW1g1uhBB3sdZyGyuvmOPe8xsPYcubK9aabyJDpNbeE70EW9X0nBSnTAq7sehpfU4XDXa1u9nbiVw+gHR39FhcgfPiT7iXdcxVoWe+3qn1Qi0OmmwVglQZslaJefwarwDr6LD5A6eI33Eu68OhyQqY3fOAYHCUBCr9p8z3Uykt/jqEy28ig6TO3iO9BHvTGnUfTpLoepGesrqpKl1SDN1IZ7E/VV0iFfRYXIHz5E+4l3jITUaEkO0KECdB9SCFazHWvoiCtMrBw+vokNyB8+RPuLd65Am8mpYYeS4uo8Q9xge7+0HsUvtgfEXfsc/okPy6X9H+oh3y/9rWFTXDGz7q0OuDSzmCan3nBPzXuPxA6S/XWny8X9H+oh3VZqlJZwGHfNqPFJooBknYO/WgyZL8dXMEl5Fh+Tz/470Ee+QDj1Y5wajYNhjeArGWiBI4RBqw4qv5v/TTXRI7uE50Ue8m5WOmGYiBSn7nEXeF7W6LLbLQO1YWrQfEP0dHZJbeE70Ee9W8CpnW1UZQhu493eEvfVfQUvgLoyK5QdEf0eH5A6eE33Eu7dhMOo4J9RBqzLvDWImRKCaCreRZ3hmd6Sr6DC7g+dIH/GukRbD2skg1j2DNzCC1Bhh5jKjkFbiV6Z0uooOszt4jvQR71bhBY1xmICGvE1p2wMeo0PIQScWHgkfHYb7C+nv6DC7g+dIH/Huq0NFrkodECfv7Y4BKuYKXFf1rnEJ8ioNT1fRYXYHz5E+4t2AR19dh7DBnuYAKotrqV2g2kTEXqm28QOkv6PD7NP/jvQRL28O1dZxNc9Vlfd2R94PRYVM+5utrpPsF0h/u9LZx/8d6SPefdBiQjGNAinu5+HiGCphh5gaaq4z95/00t/RYfb5f0f6iHe99JwmXQ0a7QEPreuh2OK+esiDe2F6twyPbqLD4h6eE33Eu63SPHCsF+LeuYtAaT0MLaxWOq5KHcMQa/Lqixa6iQ6LW3hO9BHvLLyoVHMhaEbrcUgdwbDSHi6lWS3YCK+iQ7qJDos7eE70Ee/ehtlYyBrkEDrQxAXzvqdVQmjJkBtRfE/0P6LD4g6eI33Eu400LbW29/1bmw1IuINQEeihTIs9SO6/QPo7Oizu4DnSR7x7Gxbs2lOBHFNY7XSf+yvxCsQzxNRrXsT/AOnv6LC4g+dIH/HuPkutaVVkAbWmq0pLBRmdYMrMPDgK2qslS3QVHRZ38BzpI9710jRttFwBU9lXtFap1n1B3DRaEl69x7M0nK6iw+LT/470Ee8ajxoIUxAoeecsMhlUe4RUaquaA9f6C6T/4Ur7+L8jfcS7HbyShdLIULivDjrFClorgUWpzCKRm/0A6e/osPj8vyN9xDukw745Swa94g5aaIIOJYiVcbSeEuKrD2nzTXTI7uE50Ue8I9qo5FgQkpW97QAJNA3er8MxKGNo89Wi9HwTHbJbeE70Ee/mSrXZHH2AxDH2Ct5F9EgKM2fkGGXE8MqVzjfRIbuD50Qf8fJ6Zw49q0LNkoHaXF2HjgCaew7Y2VKh90T/Izpkd/Ac6SPemdKL6TpiBOm1AyEaiP13qQUHYpC9leYHSH9Hh+wOniN9xMv9HXOGfZClWtogSwetLUGZSEP7eivKq2/D81V0yO7gOdJHvEK6JTSLpYOlNtfjkBpIY4Slhq5jYumv0vB8FR2yO3iO9BHvZpYw8ygprjdh3Ttp9qi0pO1Rtz0tnRXbLxqP7+hQfPrfkT7iXZVuMntJCVrRfc9irl66pAIVay7cY8VnXx3mq+hQfPzfkT7iHdJhYO24d/BupGcgqFQYuLKU1XjEhq928Oar6FB8/t+RPuLliZaZkbKAma7GY5iC6OgwOYzOZeB89iFtuYkOxT08J/qId5+GxyQljwC9JgYKpUK1lgHTlJjrjEivwvByEx2KW3hO9BHvLDyVMXcnzSYVyDiCaSMYzHn9hwbHV0N45SY6FHfwnOgj3kWHWiRjMrDexz4Mt4f/WwBLwWrBLsNebXcsV9GhuIPnSB/xDunKIQec0DWVvb4j7xm8CZXTzCk0yePV9yzlKjpUd/Ac6SPeddJ1YKir0dCKq+8YdYJyYGi1iKkq6njl4JWr6FDdwXOkj3i3KV25UWgKOMyASmawvUFsAR6x1p64/uBx+I/oUN3Bc6SPeOfgYatVSaHPEval5QzSI0HLYUaSVcHp1ZalchUdqk//O9JHvPvqsGdpLcQ9s0Q7OmxQY5uL6yGCFWMuPzCl/xEdqo//O9JHvBvwEGMJbUCUfTyrMoPur2ml0yijxZnKL56H39Gh+vy/I33Eu3UHFXvSrjB72Y5H7KApCQwTNWstkr1aWMo30aG6h+dEH/FuvSPFji1HmDbW67CVAZbXEzF1S7UIaRqvpvD4/x0dlv/+u3einej/7/5xWHSsf7dVmev+RksQBEeAoKEKxd2V1PdEf0WHi2h38JzoI97N4EnX0QdCRh5AbAnq3J8e9tSsKa8y/YOu4zM6XEi7g+dIH/GuSMdgvdiE3rMCZSLY9y0AOfc5U+f0i0b6MzpcSLuD50gf8fJD2pLytAKjoOyx0r1WmlfRZmkVQ604X5nSfBEdLqTdwXOkj3hZpWcZVQVC2d+GU5qrSvcGJcUWRy+D+isHjy+iw4W0O3iO9BHvBjzG6HF/wCIprtchNwWpwSDXvj29KLn8ovH4ig4X0j7970gf8a7xKAW5095vEBtQo76PLGewUFhmDcno1cwSX0SHC2kf/3ekj3i3OSzHrDVk4JbaXkpTwThX6CG0MIhK1ldpOF9Ehwtpn/93pI9413jMiW0OAUxc94BHANmLDyr2ZqVqb+nVMjz5f0eHJUT38JzoI14uSmcrfQyYlSPQmB1q7bxvLBetNa1u5FUrLTfRYXQLz4k+4t31zqSt5B5hhLIehzTK/jxr/WhZJK4CXehV2yE30WF0B8+JPuLdwNLoefaYIeI+DNdtgrYxIacQg+Sp9myptFxFh9EdPEf6iHdvwzZp9NU5d2ph2x0Kte37LDYFQ4iG5ZXdIVfRYXQHz5E+4h3SaWoZ+9vwXBOQlbHehjgglzHazJPifLVkSa6iw+gOniN9xLvoUEsKlBNgWz8oGu2LtAVkVehVIRsTvkrD5So6jO7gOdJHvEJ6Ss4pDoLQUIHK3u7YQoZaFJVazy3/wMH7R3QYffrfkT7inSmt1TRmgkm9AHEsoFkQAmfu1WjkZ7cO5So6RB//d6SPeLfuAFtYjYdCotVzUCoINkOAOUYOSZki/6Lx+I4O0ef/Hekj3n1I29Ie/y9Qyr46lHoCLTEAdq0t5xqKvtrgoTfRIbqH50Qf8Ypomj2gWoSaWoNVreN6GEYErdo6zxa4vWql9SY6RLfwnOgj3i0snWWixAxTdS87WC9ELd0gjB5mtBDSs+hQb6JDdAfPiT7iXXSIWKO2CTj39yxZBtTCEXhUy4OGjvaDruMf0SG6g+dIH/EK6ZSwNM4J1gNxtR2B95B0YhiVKFvIVYP9AOnv6BDdwXOkj3g3hJeizNAJWlwvQqKRQdEC7M+2Yk0hzvHK7tCr6DC5g+dIH/Gu8QiTOSyGI+3DcGM11VJaArOUBBPHFH7QSv8jOkzu4DnSR7zLWfrsTaVDEbXVS3eF1UN3SIMLp1WwUfMPkP6ODpNP/zvSR7ycWcojaibAFtbzsNQAGi1BnjNhGqPZ+MXz8NuVTj7+70gf8W7PEnYJLe3p6MZAaW/wqDohdCsjBKbyk176OzpMPv/vSB/xzpbGxqGOAlL/C1piAZNJq1SjNEo9mDyq0hJuosPkHp4TfcS7viPmNKkbpLgaaBLkfW+IIGEooZm1yo+iwz+J/o4Ok1t4TvQR7yaWRottLph5zL2SZhGt2huwUE1FhEZ85Er/SfR3dEju4DnRR7wb/g9hyqIZeulxf6KFoJxkddMSEmMIuT+yO/4k+h/RIbmD50gf8a5I1xhl7g+z5uo9aOzTLFlkVWoOXbiXgI++OvwL6e/okNzBc6SPeJeGCxVMLQJT3n1HTuuVGCsEUcTCjWJ69G34X0h/R4fkDp4jfcS76LC0Vo0RmmADsv04xPWrziPX0qqO8Ghh6V9If0eH5A6eI33Eu+iwxD1sVyDFxTUFlj00zSBkjUfF0F+Z0n8h/R0dkk//O9JHvMtZ2pw45mo8Kq8qPSuDrZchjJxDTKGz2S966W9Xmnz835E+4mV0yLFrjRCYFaj2Pf4fKpiFblrHqPJoF95fSH9Hh+Tz/470Ee9MvDlq0W5gaV+kbQ1Xz5HGgjsMjV0y86teOt5Eh9k9PCf6iJdftEg0aQVaoQlE3EEKD2gtzdRmztZe2dLxJjrMbuE50Ue8W0mDMXONGcIsFSiigmHqEFTC1Jx6x0f7O/4k+js6zO7gOdFHvBvvMG05tQGFDPcqvAoiLUKmaRwKhxR/0HX8IzrM7uA50ke8W3aQqUe0DL3aap+7BJDeOyQki9VCpfyDIv2P6DC7g+dIH/EuDe9ZU6gMoZQCJDGtTrpH0NZo1BlrfrWw9C+kv6PD7A6eI33Euyodh1ncx8JrqDsNL6B1RIhloDatQfjVFF68ig6zO3iO9BEvV+EVU6MEVPY5C6kRatAAvZnlgWmPefwA6e/oMPv0vyN9xMsLLaUVwg4apwLh6qXN5noodgxc15NRwy+Q/ocr7eP/jvQR7xwPSQ2preY571662/qVrB/RGHPRkVF+4Xh8R4fF5/8d6SPeXaRNKvsIHORW9t3wHqBmnIAYmlpOqK928K7/qVxEh8U9PCf6iHdTeE0k1+1wRJurn+YONfYJlmNDnCo9v5qVxpvosLiF50Qf8W5iaQhmShOU9xBe5AAahGCuNpqlxRrmq7YDb6LD4g6eE33Eu0Y6WO2YM4S+LyxbWq/EuluPTiPGVaJDeuXg4VV0WNzBc6SPeIn0LAl7B/7v1iHHATpJIYU6OnYOWl8tO8Cr6LC4g+dIH/FyB+96DlZDkLjTcCy8CnRA6CkWiT1XkR+8Df8RHRZ38BzpI15Gh1Uw4QSOu0pLJlivRQFhoS6CZuXRwtK/kP6ODtkdPEf6iHcnh2qaJFhAtU5Yz8QMta0qTalWlUSlxFcDHngVHbJP/zvSR7zblF5ltLw/ZSFZz8OeClgKEyxmasOKttJ/gPS3K80+/u9IH/HuE631BOxTdxA+BKju5f+MAfKI0SqHEZL8AOnv6JB9/t+RPuIV0gU156wZyGpZXK/uQ+aYsCo1x1TnTPzq2/B0Ex2ye3hO9BEvbx0WREqrKhcxoDgH2Gy8+o5uKUacJvU90d/RIbuF50Qf8c6V5o6cOkPqpHt/R1wwhwAi05JOTPFZ0JJuokN2B8+JPuLdmnRrWGKawKMjUEsMSmpQLOSkLbRirxrpdBUdijt4jvQR7xrp2ZshIrT/rmj1tN6GYygUTdH6qpFx/qBI/yM6FHfwHOkj3g3hrQegUZtQ2SoQtQLWJ8NI0lreqeKrq+F/If0dHYo7eI70ES+rdIsZ4yrLYe/+H7Yeh0n3Fo8aRs+h4i/sjn9Eh+IOniN9xLvocDbMOTaY3CJQ0b1laep6LHYpIWhcHcgPkP6ODsWn/x3pI15+z1JmkpxgGnYg7Ap1NAGmGWg1HrH3VwMe6So6FB//d6SPeOdKKyYJoUK3tJ6HVDtoqQlyGHF/41LqfLWUJl1Fh+Lz/470Ee+qdM5F2Bgi4wSaVHcbPVcfMlGlM4366ttwuokO1T08J/qIdyNLJFH39SyMMwFFqSB9lWve17TUBim9KtJ0Ex2qW3hO9BGviA6l1Bj3gLTtE8u2XoiWKEDLmVIcpch89Tikm+hQ3cFzoo94V6NL6F1bg0jRVtfRBSRrhBC4SmrWO70aK6Wr6FDdwXOkj3j3NkxDWqgEo+75jtgUag4Kpc3MhYXCfLUnna6iQ3UHz5E+4t3bsNXR9zm4NNNCWpJBjZlXG6JIWkbBST9A+js6VHfwHOkj3kWHQyKxJAg6Vys90r42hAI8AsqwPkp7tcCDrqJDdQfPkT7i5fcsqx7nmoBniUA4I8h/hy1E65yKpeCrb8PpKjpUn/53pI94Z3hQH3XhBWi8qnQJCerQ/YlWySKDqOsPTOl/RIfq4/+O9BHvHA8RrKIFrMads6wfihxhqCTJaEX7qw9a6Co6VJ//d6SPeNd41Gg2IsLU2IG0B5DU6+pDclzvQ87x2TK8fBEdxuAenhN9xLvd//sRKBwgNdpByyQwmgpVUig8BFF/QPRndBiDW3hO9BHvpv/DbMlihWxltR25CFRNCKWUvmp0b6SvwvB8ER3G4A6eE33Eu2MWhUIeotCbLKKbGlgYDCKqAwcmHq9ylnwTHcbgDp4jfcQ7pHNsbIUhRypAtIq0tCgQKnfUum9avLI78k10GIM7eI70ES+/DRdNJQfo0doeK5X/faJVdsSSysw8f4H0Z3QYgzt4jvQR7x6HLSm3UgHT3oeXwliPw2SAWVpK0izgqym8fBMdxuAOniN9xLs0XIeEfcSijcDrdVjHPgzHC+k0irJasx+8Dr+jwxh9+t+RPuJdleZsLbFADDT39H8G1dygJ8RYZ+0yXqXh+SY6jNHH/x3pI97lLGIkGgxy6wtpLgGk8IAW0Cq1HlJ5FR3mm+gwRp//d6SPeDfgwSSmY4CGuZ6HIRtYyQWmmUnPMUt51UuXm+gwuofnRB/x7kLL6HPmStBS269Dm4vo1qCWVaVFC3N6tfu/3ESH0S08J/qIdxNLuawSrQnUYlqPw6hgQVZjXYT3Irr1Z6/2d5Sb6DC6g+dEH/GK6NmZFtMZWjQFWjSD0vqRQswYJiKmV6vwylV0GN3Bc6SPeGd3zDgHSofeuMNqqjuItvVUnChooZDkVzt4y1V0iO7gOdJHvDwMJ7mGahBn3rezMIORduC+cM5xrrb6ld1RrqJDdAfPkT7i3e7/UiRymRClFaA2Bkglgp5rwZaHFvlFlf6ODtEdPEf6iJc7aTTN1WHs+HsA9SZgMhHKejYm2Qdb+NUYXrmKDtGn/x3pI17mLH0MHRmYewWqJiCjK2RWDJpnH/aL5+G3K40+/u9IH/EK6WZso2cGQmpAMSWQ//xpS4HYSFr+gYf3j+gQff7fkT7i5ab0ulhOA1Kb+zJcrqDcAkxZPCeyKeVV48E30SG6h+dEH/EuOtSWZ8MBxtSBKAtUbvjf6LSxqPCzzWF8Ex0mt/Cc6CNeEc1W40gVYaxnINBAAbUSINVKTYtN1B8Q/R0dJnfwnOgjXo53YI5YKkyO62044l6F1wcEFsSwKDd59WU4X0WHyR08R/qId2n4LLMlRohjz+BVa2DJMjDGjq3EHp/t4OWr6DC5g+dIH/HSwcPAFBpI2J9oYRiw/tYZQstVU0o59lffs/BVdJjcwXOkj3j3iZZh5YwVuNNG2nZ0mNffSsq9rYaklfHKweOr6DC5g+dIH/Hu2/BGIeSJwGm/DjlOMJ0VtClz1THTs3MWfBUdJp/+d6SPeLfBY5GLmjtw6QZEUaGm0NdDUUKZOCXpq+iQr6LD5OP/jvQR76p0iBIoDhh9B4Zj9RyWMELJVLCXVLG82uDBV9Fh8vl/R/qId8vwYkxtr+yw0AQorx8yY4UoEmILqZZn6x3lJjok9/Cc6CPeBS1FmJkQaqawWuk0V9+hE2Jf78KeuqxX43uiv6NDcgvPiT7iZSfdepQiMKUsomdAUKkKNlpsZVbG8OpxKDfRIbmD50Qf8Y5otLyQjpDG3vzf98LSsQBnLKGPOmtKP6jR/4gOyR08R/qIl22H9hqsAluz9TbsCTSqQpsRRa2HGF6Z0nIVHZI7eI70Ee+QjrmuAj0g0yrQlCnt1R0NwmijTFldh736REuuokNyB8+RPuJdGj5iDbMYtFIrUMEJWjtCnhM7i8Q6Xw14yFV0SO7gOdJHvOulJa22YwTgwgtpzhGsYoPeCtGIhdjGD5D+jg7Jp/8d6SPefaKloj1LBZMuQM0I6n+fiqfZ1tPQrPVX0aFcRYfZx/8d6SPebQ7TyJk1Qo+dgUJsoIURQumprT8qVn6B9Hd0mH3+35E+4hXSKLPQCAUU40K6zQI1zgx7tyNPzrUyP0Jab6LD7B6eE33Eu81hmnXSjBBLLUC1CVTCCM1QrVap1l8FLXoTHWa38JzoI949DmfPGhtBtLo3HsQEortQ115Sj6W8O6OlN9FhdgfPiT7i3ZKl1jRoKTtdmUA2FDS3DEQSZ0izFny1Ck+vosPsDp4jfcS7It0ptv0NbY9xr+/gCbJ6573iscQZi6X4gyL9j+gwu4PnSB/xrkqjJlMkwIkCJDhA9524hCLaJidrr6JDvYoOizt4jvQRL69olT5MG+Ruq/GYlqDi+pWExmP2Gnn8okp/R4fFHTxH+oh3jcfg3mvrUHtOe1P6gBpmh1FLFylkKK920uhVdFh8+t+RPuJddFj7Tg4ZENNes1QCaC0JcKRAklJadfsHSH+70sXH/x3pI96N4Q3GiglhhNT25rC2P9EaYKkPaYXmfPZBi15Fh8Xn/x3pI96tDrOcY6QBA2cEajJARh3AOFSDjDjx0WU4DTfRYXEPz4k+4l2RpkCzKMF6BS6iEzXQfVFr8d3aajpmefU6/JPo7+iwuIXnRB/xjmiMlfLIgIXT3t+xDemAEK1gKTK126Pxjj+J/o4O2R08J/qId0Tn3kmZoGvsQH211KK1w7DZ88RmTX9Qo/8RHbI7eI70Ee+Q7lVwLJr3KwwIZc939Aa9tDzimIu88AOkv6NDdgfPkT7iHdIhSs5B/9dyUNmmdMkdZg2lUqTU6ZHd8RfS39Ehu4PnSB/xLmdJSJ2SguW8uR6r8Yg7SeSgJhSGhl80Ht/RIbuD50gf8W5TeqNAPAQa7eX/gg3UOEINNgIHQaz2A6S/o0P26X9H+oh3a6WplK5UQHrd6w5ygTqkwV6Dp8PYqP+iSn+70uzj/470Ee8Wlo6smFeVJq3rBxUEa3nC6DNqp9zTq3sWfyH9HR2yz/870ke8q9I4cpdQoZVZtuNhIMEYpGJURmWar56H8SY6FPfwnOgjXhGtqqKTK4gl2V8dRtCOsjeH1U6txDhftdLxJjoUt/Cc6CPetR2T59DVbAStGaiPCtZ1gPBesLR4z+FV2xFvokNxB8+JPuJdjWZhi+sxOEIfq5tuDIaWIKvFvW16xlcXlv8k+h/RobiD50gf8c6UzkIZMezHIAGlRbPVnKGlbHX1HgPLDxrpf0SH4g6eI33EK6QpDasjV8hDFtLWCergAY11F2jsuTw6ZvEX0t/RobiD50gf8a7xiFFLxAKcpC+kSwObfUIUjhxYUp+vpvDiVXQo7uA50ke8W4VXqFGfm+Gds5TCIGm11iVZC71rpfJoU/pfSH9Hh+LT/470Ee/WSs/ZW4wRWtW2P6RVkBgURi6ps3EevzCl/xEdio//O9JHvHSlY2u9TZiEFagFA4s9gzWpNFqv9mq7419If0eH6vP/jvQR724dhlawrUdh62WsxqNO0DEFVnGOM5XYbT5aSqN4Ex2qe3hO9BHvZqXT6GlmgtVjTKCgA1ZdTjBaCZVn31e23hP9HR2qW3hO9BEvl0pjbSVHkC7rcYgqYDoZxgKdBxsxvQpa8CY6VHfwnOgj3m2kwRi1SoAscxEt+zBc4QYhRsTZakP+Qdfxj+hQ3cFzpI94iTSn2meDiCmsIt0KKKX9pfiQwjoq66u3IV5Fh+oOniN9xLu+o+bcYlyPwVEQKGkHQZpguQpFHXk+S8PxKjpUd/Ac6SPeIW29McuEjLZ38AbbE6YNZqVaU0Ye5ReNx2d0iMEdPEf6iHcDHrZqcksDShhxL/8f651oCDnl2HooLcUf+B3f0SEGn/53pI94Z0rnMvo+ZRFqWL00C61eepTdeKTeZ6Zkr2aW8CY6XH9ljrQj/X/iFdIyObfSE1gkA6oUoFpogNQwJ5uY+qMTLX8h/RkdYvD5f0f6iJdjeDlaDAUaDlpVWgWqtNV4REyss5SZX33Rki6iQwzu4TnRR7wbWaoBO++vDvuqzxSoQy1WYPacrdfKcfyA6M/oEINbeE70ES8PtExsHQekXPZ6R2TQzBFaMjXGkga+6qTTRXSIwR08J/qIl9sdQ+yrz4DeVsNBMRvURBmSks7AvOh+lbOkm+gQozt4jvQR796GlQQxEpS9PIxQFKT1DB0jl86TmV45eOkmOsToDp4jfcS7bQfGvc9gMJULUMICtkCG2kTagjvV/oNO+js6xOgOniN9xLvtjikseBnBSt2T0iGDpCCwOo4yxIa8+zY8XUWH0R08R/qIdzlLSg3j2MukdSE9KILO7XcYUzasjOHVyaF0FR1Gn/53pI94l4aT5bqRRqsRKGsFw1GhIU3r63GY4g8Mj39Eh9HH/x3pI15ud0yKZUTgNBJQTKsFia1AH62N2map+dUO3nQVHUaf/3ekj3j3PKyrsyDpENNE2BE4CEoALkjr4RixtVcnWugmOkT38JzoI94NlrJU2ZfhSNMEqlFAB64fNY9UdfTeXi3woJvoEN3Cc6KPeNdJD5vCNkAiyarRhqCcG7QRBEdjbs/aDrqJDtEdPCf6iHcOXo+lloaA3BVI9oXlWREizdV8BCaOPyD6H9EhuoPnSB/xbmFpz0W0EYTt29EiHMxygNlLmZiQ/n/2ziZJDhSHwidSBCAJpOPwe/8jDNQMEa5F1mhDrtTuzq567o3trwnpPSFyebUnnUzRYXIHz5G+om0Ir1P82fUfZphAsdQz/C/QQptdM8eQ9AtIf44Okzt4jvQVbZPSWTWsGqAS9XNKL5DBAvm0hk1ToPIqDSdTdJjcwXOkr2jzO4bKPpErDBoMNHdVLXMf1WvXI6vrIMrfOKU/R4fJp/8d6SvacpYeENMuoyPLPqV7EVDmBTWNc0qvTuULpvQf0WHy8X9H+oompEMvTakqhEgL6Nh3umtrwFRnSznG2eYXkP4cHSaf/3ekr2hCGlNJecwFracINMY8O3hpFx6rpzIaL31l4rElOkT38JzoK9qm8PqYu4hG4HhmpTM1qGX3ibh+jmjdiL8qpdkSHaJbeE70FW3NIY7YVAQIj99BuotoWgF6aGlk1nUmi54T/Tk6RHfwnOgr2grpSJNXq0ArFiCdAWTs0zpzHrFWwndjpWyKDtEdPEf6irZDusuokhla0AA0c9y9IS7Ac4k2yi6my6vekE3RIbqD50hf0Yb0WqFhEqg6dm9I+6OGso/qGVZbnXH0L/SGf0SH6A6eI31F293wGWiXzgoRy4kOq0LNaYEiocy+GS+vdv+zKTpEd/Ac6SvaHLzYuE6e0DEuIGYCoX7u1TIV7TjfvUjLpuiQfPrfkb6icQdv15lShpT77hFrOJvSd0E9YtbecbX5LA1nU3RIPv7vSF/R9iItYlHdxXOcS4E07JojkoKUlcMIou8mS9kUHZLP/zvSVzSuO+CQZEbIAcsuPOJuD6krjNw5pkGc66s9S9kSHZJ7eE70FW3L8M6jLDkrdKEzhbcrkJp0lyHKuhgz4ni1wCNbokNyC8+JvqLtjC6IYbQAs579HSsQNN294moNUQKFWV+VHdkSHZI7eE70FW27DiblJIyQ+knE49pVB6YGOZVSR5Qant06zKbokNzBc6SvaOsNQ+cZGgKmcdZ31L4LaanQW5hBB1cMXzik/4gO2R08R/qKtrpDsmIPC8I+kXfdkQl22SGgPXdlTAHzq7XS2RQdsjt4jvQVbbv/R0PVsYD0JzrUsU/pSVBb1xw51Rq+UXh8jg7ZHTxH+oq2u+FDEnEPMFqL54pWhDaz7II6K3NZEfur6DCbokP26X9H+oq2DR5BFrbAQNT3UT3nbg9T07MuvUUe+8DurwY8sik6ZB//d6SvaNyztGYiKoClj400ZhDtHTJWXLXMSfyN9vBzdMg+/+9IX9F2N1xV01CF1XC3h7uwhlZLAhxCg7r0/GwZXrFEh+wenhN9RRPRPdKsYRTIVdM+pOuC2lMFDRNTr1Rje3VIF0t0mN3Cc6KvaGsOZegs7Rh30mC3ibsvrEGhSK/a88yVX11oKZboMLuD50Rf0UY09bKQK2CUAISYQPCMlYqupD3N+czBK6boMLuD50hf0XhFS7NIKMBpll1IUwdtOKCrxDo44yjyBaQ/R4fZHTxH+oo2pKWM1HuFXtNZslTP+yz7I68gNWRuuF45eMUUHWZ38BzpK9pMaVJSxA5U09yFRw7nfRaCPFNZ3DHJN5rDP6LD7A6eI31F406aPqiUBCmU3R2OtE9p0g5ViQfqakKvtjsWU3SYffrfkb6ibSlNWEuCItTGCNSJocY4YI4hK7VSRv1GLf3Zlc4+/u9IX9E2LI2z8TgbSnPeSGtk2Odzgn6G/xvzmuvVGF4xRYfZ5/8d6Sva7mjVsLCEDonqeb4zK0jXfUqjjoY5LuZXtw7FEh0W9/Cc6Cva5jskR22p7bojMVDbJUfDMiFNrHPNIn29es5CLNFhcQvPib6ica60hJgpwGwhnTeHFCpLBjzrd3vGNesrC08s0WFxB8+JvqJtbxg3nQUn1IR5F9KjgpS46+o2I85QU322Ck9M0WFxB8+RvqLN7lg9YVkNSmq7kB5xQSunSzz7xIRXLPmVgyem6LC4g+dIX9G4vyNKYBLo4zwdLrWCFgy77hilzjAlpPoFpD9Hh8UdPEf6iraLtGGWpdghbXqAVl8gddchLZEMaqWv8moljZiiw+IOniN9RdvCUmKKtMvovtLuDkPN0BoKTA6qgSop9y8g/Tk6LD7970hf0ZazjF1mjLODV2sHSoM20ivCXKGWoC30/GrAQ0zRofj4vyN9Rdu6g1Dq2jhDXkobaRFQGh1abfHMK5VN/BeQ/hwdis//O9JXNJ7S3Cfu4jmQNqB4NqWv3iDOImfzfsPxqvBQS3Qo7uE50Vc0Ea37bA7S9/lMaX9kzaAhNVizbZxbUymvwnC1RIfiFp4TfUWb3zF07QoDYZ49BxTzPqPlFCB9xtpar+nZ651qiQ7FHTwn+oq2m+HYC8uIwHHt3rDQODfDOwzWmLK2moTeE/1HdCju4DnSV7QN/xcOuJneSLPusuNspIk8IQUiVl3S6NXVcDVFh+IOniN9RZspXXrNeZy74Xn3hk06tKl4io9WBs3M/VV0qKboUN3Bc6SvaCulIwufi7Q4ewIao4GEzPu8jnmk0DqXV9sd1RQdqjt4jvQVbXvDWmOmnmGthedF2go11AFrl9IlaObxLDpUU3SoPv3vSF/RVngEielM/wszn1P6vK+su/poOnjOHgd+o/D47Eqrj/870le0jf/HEWWtCD3NfKzpDA01QaTdODKdq7T4BaQ/R4fq8/+O9BWNbx3W2RoN4NTyMaML1BQQRtsNInYVffSOFoVgiQ7VPTwn+oq2W4dxtdESQjoFNLWSoYpOCKorjTWxyptS+hfRn6NDdQvPib6iLWhJSKUJwSQNZ66UoGqvsAqPSjXIlt4T/TE6xOAOnhN9Rdutw7rywKwQJUwg3me00lhQl87YCreR32yk+UX05+gQgzt4jvQVbRNLM425GkOKc5cdEicotghNAvdddkh7NIP3G+mP0SEGd/Ac6SvaLtJqGBNxgQ5KQHU1EOkMrZ/UjlDxG3XH5+gQgzt4jvQVbYVHJK0FK2hdvEtpGtBWDSAjhLy4pKlvZpZ+I/0xOsTgDp4jfUXbDt7cZDYWkJYr0AYcZI0KTCxTQpH94wtIf4wOMfj0vyN9RdsYHksfu94A2lX1LjzKRjqlADOMOGcIrfY3OctvpD+60hh8/N+RvqLtipb0TU0kCBMJiBXP80MIPFfuFEeM9Rvt4cfoEIPP/zvSV7RFh5JzJhwgMWyk29ynNO3qo81Wcs2opG8u0lKIhugQo3t4TvQVbVfDx1oD54KGPE7QkkAkMwSuue6fkpre3NH6RfTH6BCjW3hO9BWNK2lUKFPeCM9z1zCc6f8+oXMMvdTW9wH+nujP0WF0B8+JvqLNwUuDy+oZ6pC+q46zJr3i7g27UIl97cbxzcLSX0T/ER1Gd/Ac6SvakMaOqaUEedQMNMsEaUNgUG9ddiUtz+yOaIoOozt4jvQVbUN4u8CY2Cu0PMJ5vpOghvPGch9JeUSm+cruiKboMLqD50hf0dYc1lYkzwa5zAqEMkDOSpoN9FglZJzyamYpmqLD6A6eI31F22BpjjXuGgNq4rgLj7W7w1QrlNZyyIqM4c1zFr+R/hwdRp/+d6SvaCw8JA5pCKqi+5ROu/BI1KC1obiUW53fOKX/cKV9/N+RvqLxihal1WuELLLbw0Tr0Fyh1s6V05LyFcfjc3SYfP7fkb6iLQ2nzhMTA7bTHiYpoGHto/qsDZtln9Tl1cxSskSHyT08J/qKtpGlXSo31QRjye4Ox88LLWV/xJF6jLFReLM57BfRn6PD5BaeE31F43u0ZaweA4RKA4gmnWUHA1LfRfToZc725vXOX0R/jg6TO3hO9BVthbQuSm1OWDQKUE27S4y1wD6xK3YaucVXw//JFB0md/Ac6SsaH7Poq3GoEGY5ZQeF3RtmgtBbUiKOkd7sSf+N9OfoMLmD50hf0Yj0qnPIAMUsu+6ICaTzuSCOg7OkOtsXesM/osPkDp4jfUXbgAe1RXlmKBLPpPQuqltoYxce5znxnLWlbyD9OTpEd/Ac6SuakKbz5GzeFXTjdl5pGQm0IkPcLAdlklhf5SzJFB2iT/870le0IT36xIgFJu4ymoQVtCnDWGE03Ad2Lq+m/5MpOkQf/3ekr2hCeqTV2+SN9Cq7ll60T+msBEOmUO6h5/wFV/qP6BB9/t+RvqItaKkorVOHQmfPUjmdYa1nDC+VGUYXwVcLS9ESHaJ7eE70FW0LPIKGPObZUNr6LqU30bVx2t1hGCEgF9FXpTRaokN0C8+JvqLNwpuMPY0BlWWdXXjnZnhSSCyzdO6V46voEC3RIbqD50Rf0TZWqhhy3QUHcmAg3G1hWwfr0fOqTJnaek/0H9EhuYPnSF/RVkjLkpTOqyxD2nmfZUJDKqAkSwc3Ev7CIf1HdEju4DnSV7S9zzJiaZELYJmy6w7clbS2AMRhrZB2c8ivJqXRFB2SO3iO9BVtDl6eRXgtyBE30nyWpEtGqBs5Dm3UVy/S/kb6c3RI7uA50le0rZXep3Squmvp+PPkEG+kAy3ASSFj0T6frTtAU3RIPv3vSF/RZngs5pjigl5D/O/DcFJngsI4Q+uhan01hoem6JB8/N+RvqJtWLqmvM6QEuo4O3g30jUo7qo68Eo1r6Gvlv+jKTokn/93pK9oe6JFRkcpDTKdU1pah1axQmtxFWxcQn7leJAlOmT38JzoK9o8vFgaU1XoYzeGxEU2zJIgdso5rZi4vuoOyRIdslt4TvQVbUN4XUdvKBBjpbPsIIK0cnbhZR5ZhWV+gejP0SG7g+dEX9G2gheJ1nmFlsp5NJzbLqQj9rPikXfVkTbZr+wOMkWH7A6eI31F2/qONnKtHaE22R1h1uPg5bG/kpnWecOTX+0NI1N0yO7gOdJXtJnSzJNi3mdzSQHojEu3Mue5sZUQo6RCr+6Gkyk6ZHfwHOkr2goPJU4S9wGtoQFhbKA5ZBglBqUV5lpfsDv+iA7ZHTxH+oq2U7rhDEsKpNXS7g5HAoktQuLSlEYc0l9d0SJTdMg+/e9IX9EWHeaiVHsADqsAjV5AGBUWrhJKHQvbN2rpP1xpH/93pK9oQ7rQrGf97hi4Cw/dVbUGVgiNd9M4xub9VXRIpuiQff7fkb6izfHgMgXPW4dyluEtTKBaK7TYEspIk/kV0myJDrN7eE70FW27/2sNvcYMYeS+646SoB62m/aeNDfq81UpzZboMLuF50Rf0XZG50htxQkxRgWaTUDLrkJw0grY4pT8avqfLdFhdgfPib6ikeiS8xkrDYy7N1yH6LAPag3CYfKUIl8g+o/oMLuD50hf0bZVerbdD+62MNe1C2nmskvqlva3HOQQvgvqLyD9OTrM7uA50le0TUrPUUOqCKWFfIb/59lVuiDFmc7OsNDKq400bIoOszt4jvQVbbcO+1CVOoG7zPN8ZwSpZRNeqbexKqb1jVP6c3SY3cFzpK9o28EbY4spC6Q5d3cYtEPNwjAqYpIaqcxXV7TYFB0Wn/53pK9oG/CgkWJubR/QfZ3xUoRdXDMItrU7Rsb5bCkNm6LD4uP/jvQVbYVHVZkzMtTI55SeC3QSQ6qzC513h/qr8X82RYfF5/8d6Stao8M4e9/HMiHC/qdBwzhho5SnUqqtvJr/z5bosLiH50Rf0UT0eS8idCxQTg5O5QyWDqV9Uivuf+/OUV5Fh9kSHRa38JzoK9rKjnjO5VEg5bXP6JhOc7g/RpmpC0sI8wtn9OfosLiD50Rf0TYpvbltswcYnc4K3qGguvr+kCWhj9XSq+H/bIoOizt4jvQVbWOlNUpKqNBblF12lAYSl8CodewKO9Q0Xl3RyqboUNzBc6SvaDOltZdVMgPWwSdnmaArt3NK88Iwk85XOUs2RYfiDp4jfUUb0lxSHCQwc9N9SvcJVVKEXktqvYiE9uo1i2yKDsUdPEf6isachTiPfUCvJWewdNfSrScGqdhHxJgyfeOU/hwdik//O9JXtLWH1DPXPGD2dTalzwaNWoa8aopprJDLqzQ8m6JD8fF/R/qKNqQ3010Cn6U0fdfSbR/QsRCcm+FpiMb17EXabIoOxef/Hekr2u5o6VLGHCHVhGfKQ6GucZbhlTYGYczx1WRpsUSH4h6eE31F2/h/b1RwVxv7qB5AVM/CpU10rqOsNeKU/qruKJboUN3Cc6KvaFsqvTilWiPgzxndz8RSHgl0VyO6BMNKr26GF0t0qO7gOdFXtJ3RTSL3jDClhvMe7QRJeUIr5SxOr0jtC2f0H9GhuoPnSF/Rtic9LeaEAXrcJzW1UkEq7+O6pI6RV1/P0vBiig7VHTxH+oq2Iby4WEpAOOcxUCAFCTUBtrao7qMb1xd6wz+iQ3UHz5G+ou2UDqPFVArU2eZGejVo3BZw0hxqnHWMV3OlxRQdqjt4jvQVja9ojVRw1TP8n3bhoW3D3QckHThSG6U92xtWTNGh+vS/I31FE9JrFsy1DKit7Vp6pAhViaB37SVwWKOWLyD92ZVWH/93pK9ozFkojl1vQMcm+5SOCG0f0xCxjdiXEj7bhVdM0aH6/L8jfUWj46GBSHfx3BYD1TLPWmmCNifl3heXZy/DiSE6pOAenhN9Rds92hJCo9Jh5rKAYqmgzAtGaCtlGhn51bYDMUSHFNzCc6KvaCI69rpajGEfz2s3h/TzMhwTxC7cMQSaMbwn+mN0SMEdPCf6irbeMNMMfTLIOr0hrgxtDNmFdJg1jUgpv3rMQizRIQV38BzpK9rScGLpcxYIG+LzlFaB2gvBiqFKraxlvdrBK5bokII7eI70FW2mNG2oz6vhskoD4rmgDmZYkzAzoeL6Qt3xOTqk4A6eI31FWykdKhL1ei5m0XmHdkHDFXfhwRxb0daf3WcRS3S4/zNH2pH+n2i7z6I9zUoJYtjVB1URkL5racbSQ9ut4cRvFB4fo0MKPv3vSF/RdkrL7D8T0jR3Z0h5TNBaO4SZQq55zd5fzSyJJTqk6OP/jvQVTUjPHsvqmgFlnfZwd4bKhYGz5BBzySSvJkvFEh1S9Pl/R/qKtnUH3KiGOkCp7MKjSIGqVWDOOVqJtY/8asBDLdFhdA/Pib6ibXPYmDmfUjqMvg/pWSPUzrs7VEo6eazCrzaHqSU6jG7hOdFXtE3/lzJCCw3CKhUopQaym0KQxJPn6jk9m/5XS3QY3cFzoq9oIpqINe9qGTCc+ywUBrQQzg0ApoWFasVXK3jVFB1Gd/Ac6SvaJpZSm6Ijwsx9I63Yoc0oUDpGSiHUnF7tDVNTdBjdwXOkr2jbdlDX7v8mgoazsHSXz9BIFKQUYg4dQ341Vqqm6DC5g+dIX9E2s7R5DmlVyP28SFvLAo1tw9019ZGKDP5G4fE5Okzu4DnSV7Q9Z9HaWHEyzDHwLCxN0JoSpFxRwzxj06/ScDVFh8mn/x3pK9rS8CEl9JxgSe/nlN61dG0CnSt3olFYXl2kVVN0mHz835G+onH8P7WSM4FQXkArZtjd4oRNdG6Nepbxjfbwc3SYfP7fkb6izZbuoTFyg1pa2UjrhCZxwQq8NuR58qsxvGPc/f/oMLmH50Rf0VZ3sBISK+DMEfaRGKC22Tfgi7lIEqVHN1r+JfpzdJjcwnOir2ib/h99plIndJ1ypv/PxvT1Y+bllhpRiF84oz9Hh+gOnhN9RVvVMUcN5wHaimWeF5bxDP83yJjyrBS7vnqP9l+i/4gO0R08R/qKtugwrBFVGcbZtESzJtin9YCx28QQdgVS1qNlB7+Q/hwdojt4jvQVbZV0HDRpF9EBcwAqa0DlzFBajXnEn+bwC0h/jg7RHTxH+oq2NJyp5y4FCsddQKfeoNYeQEVm6dgDfuWU/hwdojt4jvQVbWN4Pee2T+PzbjjuWpoq1NwZpMj+hecQJj16ResX0p+jQ/Tpf0f6irb2EFPJrAkybZpp4Ua6EsOMvDszjSP3R9HhL6Q/u9Lo4/+O9BVttw5z7mnSLjz2uXz2LAWoY5/SHOOMq/fewqOZpV9If44O0ef/HekrmpCWWGvWthmWmoFkZJBROpw36FvhXhhfFR7REh2Se3hO9BVthgedxzqRYY2lZyfN2RyWFEZTpKKnJnl0Nfxfoj9Hh+QWnhN9ReMDLbxSHwyZ+ezv2FjrlHMFgFk0S4yvpv//JfpzdEju4DnRV7QV0qHq4taAKSagtPYZjSzw89xQCg1L6O+J/iM6JHfwHOkrGpGOOjH3fT7PXXZMrdCGEKxSMibqBdernCWaokNyB8+RvqJtf0danebap/SSADRiOG8dFhipjpjSFCqP9nf8QvpzdEju4DnSV7Q1h+ftzlQFShj9RIcMijJAY61aeLZZHy3w+IX05+iQ3MFzpK9ou3WYUqFZB/RME4gxQiUkSDWUEpuMXWN/AenP0SH59L8jfUXj852ad3XBwMxng4cytB4ZxpLcGrYa9Rvt4R+utI//O9JXtN065KzIFEDzQVoSQpXVIUVqmnrCUl5Fh9EUHbLP/zvSV7SN4aUQJrYIuWgEymnD3ZdC23rZPyPr2a3DZIkO2T08J/qKtu4Qa+yyC+jcAwMFLCC7M4SQNA0eJY/4amQpWaJDdgvPib6izZVeNXErHXTlCjRjgZoqQVmj59B2Oc2vosNkiQ7ZHTwn+oq2MzpoJ5oDNtfzFNJnSJoVQlh1ljlGkEevaP1L9B/RIbuD50hf0Wh3YFnECxb9PN95FnnMtCAsoV2NxKHzC4f0H9Ehu4PnSF/RVndoL1lCgo5JgFpDqD0QpIF54jr3Al7lLMkUHbI7eI70FY1vHc6gCSdwCAMoc4K2i2sYI2uruUzJj/aG/UL6c3SY3cFzpK9oHPBIhLERyNCNdN9HdY1aoOQYtCWt69XC0l9If44Os0//O9JXtJnSQnVKG4B6DI8oCxSjwEzadmHNac0vWHh/RIfZx/8d6SvaltI0ClJrA2whnPYwQdW+gILmtltG4Webw5IpOsw+/+9IX9H41uGgEqvCXGeDR68VWqwLUEasEzfd9OiR5VM////oMLuH50Rf0XZIz5VSbx2qnG0HPwtLa9jdIa7YwggT+6tleGiJDrNbeE70FW03wzmmVvMmOmEBmnNADaEC6+xUZSK/eqDlX6I/R4fZHTwn+oo2oseoK3eEUzKfqiOApF2EKGmcP/tK86uxUjRFh8UdPEf6iracBbEVQgGV88Qy84TNdgPaxQcmOgb1FwrpP6LD4g6eI31F43ZHFqlxAcm5SKvUQVMkaNpn7oL67ooWmqLD4g6eI31FW+EhMyfsZ9p/Vx/UMEFbQQFX4/27NaKsVzNLaIoOizt4jvQVjQtLh+jZfSc800Z6NhDZfaKGMAOnIGu9uhuOpuiw+PS/I31F432WWrTt4jnMuquPEiMIxgx1pRJbVMzPJkvRFB0WH/93pK9ofM8iTw4Foeas54mWAJV7hVA5jNJ7ovhquyOaosPi8/+O9BWNpzTJ6DNAyivsHrFuuE+SWMJ5FWAUnPrKliZLdCju4TnRVzQRXWaXsI5zp6UB0crn2fAEK442Vy4tjVelNFmiQ3ELz4m+os3v6FnL6gLK5bxmUQdIXrjLDm21ZaqxvHq9kyzRobiD50Rf0Tb8n5e0zAJZzpKl0RTqnPuMrqNTixWxvFoqTaboUNzBc6SvaJzByzmo5F1n4C47Wkig4We1dOdMrfF6djWcTNGhuIPnSF/R9uRQCsfEo/Nq+Ea6DIa6MsI8rA+NbXeHX0D6c3Qo7uA50le05Syh9zh2X5i6bqT7KNB6ODbeGcETkl2AfAHpz9GhuIPnSF/RVnjoQAopwmpLgEg3zbjO6xY5S9SY3u0NI1N0KD7970hf0XZKS++rtQmrj4P0CcJ1ZkjndRZd+8TOr16kJVN0KD7+70hf0ZazlCVDA0Ecu4KmOBUaa4VYStMmSRZ+o/D4HB2Kz/870le0peGohCtuhpuU3R5i3mW0CMxVc6c1Q3zWHrIlOlT38JzoK9o2h+XUaygdBGXtuuNMesS+YHAvlXQSt1ePDrElOlS38JzoK9reOqwxhqUMIyQCmpxBelnALTbVOKjwq3u0bIkO1R08J/qKJqJ7ShURf8qMvs/o3KGtGIE5r6yVQ5BX0SGbokN1B8+RvqItDUcpqeDcZQc1oCATlHar2HavWPdvF4ZnV7TYFB2qO3iO9BVtdYdOnq0J9CIJCIOCLg5QR2t0noZLz65osSk6VHfwHOkr2pCejVIvExZFBOp43mdhgYhVFrfK9dkCDzZFh+oOniN9RRvSPQQsghD03DoUOe9p9QlZMkfOKJG+UXh8jA45+PS/I31F23sWo4YoM0Icc7eHNQsojgpjpMI9pN7rq5yFLdEhBx//d6SvaFtKE5Z0ZoYlspGWcjrDsqBQGE0Kr1G+4Ep/jg45+Py/I31F242WhXEtrEBcd+ERGkNTVsjMU8fk1cartdLZEB1ycA/Pib6ibb5jTRQcCDnVCZTyWYtXCfq53LJ2MUL51eawbIgOObiF50Rf0UT0yiIjjXmeZSn7jM4TNOYBmHSfj4XHrK9uHWZDdMjBHTwn+oq2gaVeuCwqPxdYgPYhvdlGhJTCrjri0t5eheHZEh1ycAfPkb6ibWIprhBTaqA5KuwaYxfSmXaX2JuEGpg0vTKlsyU65OgOniN9Rdt9ltSTzLNMWrvsuoMFJI4AYUqnHlfB8GqsNFuiQ47u4DnSVzTOLGGOPBsMLD9XtAS0jgUx5pS5pVHDq5wlW6JDju7gOdJXtCG9pBZaC8I4O2lk4OkTCfrssuaM1OkLDt4f0WH06X9H+oq2NLy0Thg6LFpl19IHacEIATHSGoU4fcHw+CM6jD7+70hf0fYibV8lqzLk2E/YIgjSzhjeqkF38YGSv1F4fI4Oo8//O9JXtKXhuvpEnaBp8kY6pPPWYYUqqFk4xxpfBS3FEh1G9/Cc6CvaPLzSU58lw1i7nqZ1YK40YKSioZXZwrNF6cUSHSa38JzoK9pW8OY68DxfMXuKQG000D4bxJqGjCCk89We9GKJDpM7eE70FW1XtESkttH3ycy4z+hJ52G4AqOF3HPFmdcXiP4jOkzu4DnSV7TZHXl0aQOh81mylH72hpUO/dxvyUnHqK9ylmKKDpM7eI70FW29YR+71mgRdGAGksy77jhPLuNo6/h3pX6hkv4jOkzu4DnSV7QhLT2n1CPEOM5Yx645GtX9bYo0Wu8rhC/YHX9Eh8kdPEf6irbh/zpDw4SQ+/E7Wk1QCxLM2VsPJXKjV1e0iik6TD7970hf0Ziz9F5PYJhnHbs95AUqqwN25H2Alzbjqx28xRQdJh//d6SvaNvBm9bEvCbUcd6z0DJBZmnQmEoYqyxcr24dFlN0mHz+35G+om2ytJZVuRYIx+egNNtuFJn2R5G8emzt2XpHsUSH6B6eE31F2x0tGWGtNkCLxl13nIWlfSKsobmOnCq3V+P/YokO0S08J/qKNr8DcxoxJJh0JpbaFNBdcsBuFbUt1rHoC0R/jg7RHTwn+oq23rB1GbQGVI5nyVIM+7RuGThNxaI0I796j1ZM0SG6g+dIX9E2sRQ09Fwy9IjnitYikJILYFs1xJxnT69MaTFFh+gOniN9RRPSo0kroTQoorvuyKuAIFdY0lKsRSLjq7vhYooO0R08R/qK1uhQJPYOue2jmjBHkCENelJauWou7VXOIqboEN3Bc6SvaKulUwmznJnS9bOwVHFX1YuBymqj5SlB0heQ/hwdok//O9JXtBUeVEofUqH3MDbIvYFiSMfCC1QnS8dvIP3ZlSYf/3ekr2gbli5hCecEiftGereDID0dV3oUxVxLCa/uhospOiSf/3ekr2hDOmtMpQWg82gnJdztoe5uMY65G0RZYxckj5BWS3RI7uE50Ve0zXf0wEEkQ5S+6+led3c41wStbXeHs2/cX40sqSU6JLfwnOgr2prD1YNyT1DpuNIz8i47uEFIY+F5zCL2Vy/DqSU6JHfwnOgr2q5oYVkqS87uu030eeaw9mNKp9WClD57eRWGqyk6JHfwHOkr2qLDETn11qEMIaDaEVpUBZ66yuDMkl5d0VJTdEju4DnSV7QN4al0laznrcMJNNaA1vEYergbwym50Bfqjj+iQ3YHz5G+om1SukWpaQQgaRvpliOocILcg4QRda78hebwj+iQ3cFzpK9o3cEbcFGH1gYDERbQLUEXzjnmEAa92uChpuiQffrfkb6irZbGENo5lpO03R6OvpHOZ5fH5CiB+6b6G4XHZ1eaffzfkb6izZXOgrUvhkrnYbiYduGR91exFKUmjXpaX0D6c3TIPv/vSF/R9upQ6hy6RojnKQtqJUINeUCovHIZK1F7tIM3BUt0yO7hOdFXtI0sVeJdL0doWHcpPVqFExpC0xkrD1bER6X0v0R/jg7ZLTwn+oq2haVjDT7NYcS+iZ7jRIennJ67hNZIVPOjm+H/Ev05Oszu4DnRVzS+onWW69cJq/VdSM9aQFZhKFpjricP50cDS/8S/Ud0mN3Bc6SvaDukdSZeuxmcde1CWlhBeG7CBynH1kKOj+yOX0h/jg6zO3iO9BVtvWFeteW1j+Vy7oZn4V1Ey4SOFRHT7NwfXaT9hfTn6DC7g+dIX9E4hZclzLPOUdIEWjKgSt9HNU0sJI3Cq0eWfyH9OTrM7uA50le0jeGFsCTHU0H3BlRon9KzNsAgnGesVb7hd/wRHWaf/nekr2hLwzWvlOuAtM6mdN0lSBszwhm/k6DEoz6aLP2F9GdXOvv4vyN9RSPStXVOHULa1Qfh2Of1DASx5pRwtKjhUXT4C+nP0WH2+X9H+orGV4ca51oahPPgEPWUQSkdE29WqrnVHF7V0tESHRb38JzoK5qIDv0sle4ZZksDiJShzrTrjo67NWx98Hq0k+Zfoj9Hh8UtPCf6isY96XUF5ACZz7w0Cp4cXEBIMY8wsYRHo9L/Ev05Oizu4DnRV7SNlbaRVUs92x3PfRZM0GhM4BHX6iOdxy7eE/1HdFjcwXOkr2i8dTgox7qbQTnz0W0qNI4LGOvItXMI9VVvGE3RYXEHz5G+og3pyBjTaFCpKZAOBEm9Q5qZK82KnR5dpP2F9OfosLiD50hf0XhKV50pZ2i4QabJDWTXILDKqgNReuBHq/B+If05Oizu4DnSV7RFh1VqLpJgl9QNaK0KyjnCSOcuYlm7XeQvIP05Oiw+/e9IX9E2/c+bGm0FCHmf0i1V2EU0gcZes8TzUtw3kP7Dlfbxf0f6ijZXmjHMc0CHnNJZd5BA5ywwi4xGlWW1b7SHn6ND8fl/R/qKJqR10Fi57GMZ51kddmppDgN61zBDKCG1V7V0skSH4h6eE31FE9E5BpGiBKnPeNYsbaJHz9DnSEV7aDG+uqOVLNGhuIXnRF/Rtjisacp1l865rgzEvJvDxAit1bBBX5zDKwsvWaJDcQfPib6isepA2uwKzJx5F9JxQAuNgNLIwoO5vXqP9l+i/4gOxR08R/qKJqQlrh5CbbCI9iE9dPeGEhQEhWQm1txfzXckU3Qo7uA50lc03g1PFMIYG+lTd0QkaDXtclpl8OgVcX6h7vgjOhR38BzpK9qG/5EZx24OdchGOscKtfYKrYQwO47Ry6tJ6WSKDtUdPEf6irbB0lVClV1utPM6HIWpoI1OLr4otsi1l1cbPJIpOlSf/nekr2jLWTKGWDjDkLmAJBXQ2hPEVBPGRbM8uxueTNGh+vi/I31F27qDEohGHjBjwV14/KyVjgwtCu5zm0bHb9TSn6ND9fl/R/qKxhdpJ624GhSK50bLLNA46XlGXKamqvsEf4Q0WqJDdQ/Pib6izcMLpLUtgShnzdJuCs9Oml1K5yqh7G6R8JUtjZboUN3Cc6KvaKukW29Ya4fez2sWUwla3kc2xr566BmFXo13oCU6VHfwnOgr2gppqSmQVFj7sD4reCdI6xMm1ZYEa6j4BaI/R4c5uIPnSF/RNrFUNSyWCLX9PBreEeroDXLqJXeNAWP9AtIfo8Mc3MFzpK9oG/BYVUdHgpTPtgPdR3XTJjBb11BGk9Fe3Q1HS3SYgzt4jvQVbTkLl4VrCOQ4dnPYcRceaRDwYJSUepf66n0WtESHObiD50hf0XaRdvahRQas0XZ3uEYH0TR2QY05pTYjzi/4HZ+jwxx8+t+RvqLtIu3K59H73Q9OQThJIdSwe8TaUwldc8j1Vc6ClugwBx//d6SvaDulRTAP3Ke0nFuHsUdohXn3iCixBpbw6vnOX0h/jA73/1OOtCP9P9HmeISGfaJCYt1I10kg51GLMLT3Nsak9OqOFhmiwxzdw3Oir2iLDlOiuBZB0WN41LhAaTSIhJM7tlTo1dVwMkSHObqF50Rf0TYq3RIhc4RRzkoaDbviiNyhCPY8U5PM9J7oj9Fhju7gOdFXtIXhqpV34QF5tvOYhZTTGwaIsa5eD+vPrmiRKTqM7uA50le0mdJxlUKiIKlWoPNEXKsYYCXubbUUZ3/VG5IpOozu4DnSVzQhPbPyKFWB4tyntIwEEiLuVlFmlFL6aK/GSskUHUZ38BzpK9ompbXP0EKFUUf83xSeYoY0OKAExDJfPQxHpugwuoPnSF/RZkpj0oi6a2lB3LX03Ej/LD4oLUTBSCW+GsMjU3QYffrfkb6i8W54DiUpwsLz1uG5pyUtj31UpzkxExf+xin9hyvt4/+O9BVtrnRePY1UoeRzjSWuDpX6LjzSoBVjGePZrUMyRYfR5/8d6Sva3jrsHHS2Baty+O8GD+XGsCT3hrMHzq8mS9kSHSb38JzoK9putLQ4y1lYSm1O2CdnhlbqgpiwYKoz1/BqsJQt0WFyC8+JvqJtcdjkUGpSENrHM1EKUEdcEDqRljJ4yqvmkC3RYXIHz4m+oonoMnrJtSxIs+0zeoYBqoIQBtWaq3QKrx6zYFN0mNzBc6SvaER6jIoUQcuxO8ZoIDUW6Nzzmolb5VfD/2yKDpM7eI70FW11x2rCqRQY6Qz/j5mgcpOz/KCsFFdb8dUqPDZFh8kdPEf6iiakq6xZRsrQz6UWkrXP6yC7+uBYqOYoGV+l4WyKDpM7eI70FW3PWXDkgKkArjyAQhJoIXWIk+PsKY3Ir7Y7sik6RJ/+d6SvaIsOV8cxQ4exKw0g7QskiEIeGAp2nZRebfBgU3SIPv7vSF/RlrPEFDKewLCcUzrpbg9TiydxiTVOalm+0R5+jg7R5/8d6SvaltKEkhpjBM5dz1tDA1puC0JlTk1EZnxVS2dLdIju4TnRV7R1hytyy2f2Drmejf8KLeYFhRQnxcVrvLKlsyU6RLfwnOgr2u5opcl9Sdh9YZ5AFQWURwcMMtNqXfv4whn9OTpEd/Cc6CvaCmkqIazZYZ7N0tRnPY9ZlN0qah5FI9Znw//ZFB2iO3iO9BVtY6WDh6oKtM4NKKYBdeV2bLxYi6a65NXEUjZFh+QOniN9RdtF2p4O0hmSxI008QApYULYTCvHMRK+cvCyKTokd/Ac6Sva7I6BkgdmGDnswiOUDNomQuCzo0br/sV/oZT+Izokd/Ac6SvaZpZyO+N2AQZxBGo/D3nGAXmOvGKvqfOrwdJsig7Jp/8d6Sva0nCcq2uLUCIXoLK5Ftw94si9CWMo9dkjy9kUHZKP/zvSV7QhXTEsxAVYaQDlNqGmXVo3nDqD6Mz8ahdeNkWH5PP/jvQVjad0HGkMhtRLB8L9oUUIYqaeNYWg5dXC0mKJDsk9PCf6isaRJWqJE8HQsEvpoQlkdobVOU9svSK9ukdbLNEhu4XnRF/RFrTg4pEzgmZsQLMvqJEm6C4+Zk4S1ng1V1os0SG7g+dEX9H2mAXN0CUHaCMTEGHaX4lC1CqF2orUX+UsxRQdsjt4jvQVje+zxDnbDDBH2UjPXYC0qvtPpQpxCIO7vLI7iik6ZHfwHOkrGk1pndSow+C2gDKGU4EkUOKeBjaU8IXe8I/okN3Bc6SvaJsrnYuU6wSuoQCFIZvmXYcozTI3T4HTq7XSxRQdsjt4jvQVbd1h6VjrWhDK1H1Ki0AVGYDawj6zWSR+45T+HB2yT/870le0DXhoTfncDS96DI8WEshPHaKl5ZZZqLyaLC2m6JB9/N+RvqLNle4l9Lrbw1U7AlXOoJ3O9oNFmIUpt1dPtBRTdMg+/+9IX9G6sJRFyxmR1r5P6dKhjtFhjl1khx44PmsPxRIdZvfwnOgr2l5o2cz2uiKE3Q4CoUSomBVmzWuqphzl1XyHWKLD7BaeE31FW9mRymTmBWnQLjuoT5AwGEpqZYaJiM/8DrFEh9kdPCf6iracRZlDrQRZxzzvs7Qzg7e/nWXlhrhifpWziCk6zO7gOdJXtBXSs66KLQGntg/pPhpoiwwhcelJqFB5td1RTNFhdgfPkb6irZKW1TPqmfZPcdcdmaC1M++R01LdbSJ9ozf8IzrM7uA50le0RYdxlTr7PpvDYqAQC7QSApRRcl4dW1ivng0XU3SY3cFzpK9oKzxSaz1ummc/tw43wFBHSqBz6hwTe+AvdId/RIfZp/8d6SvaNqXL6AVrB8ZWgGreNCslWClr3HBXja9yFjFFh8XH/x3pKxo3h2HefSBDzWPt9lDHLjzOuoPZF605p/RXabiYosPi8/+O9BVtSMuZtlOGHFiBliJIbAKpd05TRlJ9Nf+vluiwuIfnRF/RtjksrEKzDcgk5zmLGKHKEqiUWmeKnPmVh6eW6LC4hedEX9FI9MhBV4bZ2j6jBReIVISmYfIcce1y+j3Rn6PD4g6eE31F23u0dQZaVWH87DoIWM/oEsOGXFrM0lv/whn9R3RY3MFzpK9oLKRDRd7lM5eQgPKuOBrtKqTpitIJF44vHNJ/RIfFHTxH+oq2ukOw46zt7Fc6z3c2htbqGV6iejaZxoyv9neoKToUd/Ac6Sva0vAmoQxZQPGY0os6tBhpfysai1Ya4dVcqZqiQ3EHz5G+ovGBFmYaOGGmeV7RGgjaGsFKijhln9/zG4XH5+hQfPrfkb6iCemW90E8pICssNvDhG3X0hiBNGGZcaLSq5klNUWH4uP/jvQVjXfDlXOqBUbFXUHHUKH2NSGUtPrEXco+e6JFTdGh+Py/I31FW3uIk0pLBdYYFUjOec2DIadzA4BrCvPRGB4GS3Qo7uE50Vc0Ep1yzK1DautEh2mCrqBQyihpzk13eDSy9C/Rn6NDcQvPib6i7dZhWzQKM2g8psfap3XVHCAMnmP2FZM8eqDlX6I/R4fqDp4TfUXj8H/uuWWFReeKVqh9d4mxQpK6iEbcTD/qDf8l+o/oUN3Bc6SvaEI65yYlVIFY9TxI288h3WUXIDnOXY6I6hfKjj+iQ3UHz5G+oi1n6SIxa4YyOQGx8H/3d9AclH5utLy6ovUL6c/RobqD50hf0bYKr0nWso9lHZOBMhO0NAiCFo0ltI08fgHpz9GhuoPnSF/R+CLtij1hgU4hA+muPmToPqUHa54xMVf+AtKfo0P16X9H+oq2W4dllK7hdIZIQGVFqDQJRg2Ny8y48NHznb+Q/uxKq4//O9JXtD0Ml4e0M+Axwuj7lI4NNJX9Uai22neT+JVa+nN0qD7/70hf0eZ4zBYL5wmY69hIn8lS3V/VmDEPPC3iq1o6GqLDEtzDc6KvaHuhZR/DrcmAliXs7rB3qLuIhsghrNWp6as3lv8l+mN0WIJbeE70FW1huKJS7BV4kABxb1ArVkBqshKNHuarSjoaosMS3MFzoq9oGyvtqZfZ9qEcfxy8sKuOvrtEXuMMLlVa8mgG71+iP0eHJbiD50hf0dYbynE0okCSPs4rWmHX0EthjaZxhibcHq3v+IX0x+iwBHfwHOkrGnvDShJ7hN7Pk0PpbKSRjfSoNcxFa/CoX0D6Y3RYgjt4jvQVbTmLlqr7KARcIQLFMUBTzrBP70GIE4M+WnfwC+mP0WEJ7uA50le0IZ2JKs4CQY7f0apCpdoh7zoaVxsjjS/4HZ+jwxJ8+t+RvqJtVnrq5IYJZkkKVHUj3WnCiG0gryphvRrDi5bosAQf/3ekr2hrD2fOI1EDromBpi7QXAP0EnAtbaTjCznL5+iwRJ//d6SvaFsdhrJYw3nhcGUgWQHqig1SZdbZ1mJ8NbOULNFhdA/Pib6izfCIYXeDvQATE1AvClL7gtqKxjmozP6q7kiW6DC6hedEX9G27IDzmY8ekLnvM3qGCTojQUkjYV1Nwny0Zelfoj9Hh9EdPCf6irbtjn1g7kNAMBWgPCdUpQ5lYqY4Z0F8lbMkU3QY3cFzpK9om++YnbFiB2znQdo6I2iaCQgJsQyUkV/NdyRTdBjdwXOkr2hz8NbMct6hnUN23VG07iJ6d4m6KFBNsmi92naQTNFhdAfPkb6irfDQTE2zwCabgVKIUOdGunGrdZEgri+U0n9Eh8kdPEf6isbocGosKLDCOAMeY9MsHCC2UGrTMsvULyD9OTpMPv3vSF/RhnTNFMqIELtupENqIKMQJE4xV8K++qNN6b+Q/uxKJx//d6SvaNuzFFrn0gaMTApEUc/msAUyaw+jylZfDXgkU3SYfP7fkb6i7W545KVBFox+Cg+NFSQmhr6khLLWaOPVRVq0RIfJPTwn+oq26HBQOWPRu5TWCsRToO4/diiZVq+7ZaRXW6X/JfpzdJjcwnOir2i7o7WaJJKyz+iz3nHF3Rw2noCd40iSRsyvmkO0RIfJHTwn+orGV7R05K4FfjZLnzuGsCWGQZo0rBXk2QwemqJDdAfPkb6ibQaPiixeE0ZNu+xIQlAlht0gSh6ac5uv3mf5hfTn6BDdwXOkr2jb39Gm5lgyhCJnYWkvIIoTYp1lpdFzqq/sDjRFh+gOniN9ReN2x8yauQGGfAY8WgRdm/Aq+0cLKEG+cUp/jg7RHTxH+oq2NBxz54wDRqR6NngM0MN1UVy7up5c46sxPDRFh+jT/470FU1IjzXiRnhCw3NFq56LtCkhrBIZd384p34D6c+uNPr4vyN9Rdv4f2SJ3AOs8wIAlXlqDi1QsbLqqrM9u6KFpugQff7fkb6irZaOEtoKDcI8tXTJCRT3oa0lFixljMWvNniQJTok9/Cc6CvaZqWFd5kxA2jSBdRigzZjhcmduGZao74KWsgSHZJbeE70FW0TS6tLD2cbTTwLS0vbFcfkAIKNWdP+KXo1/U+W6JDcwXOir2izO1rp+WykqTFMoNEL6AgFOscWqe+/nm13JFN0SO7gOdJXtE0stTRamgK68gBKhaGtMWHiSK2UXHL4QiH9R3RI7uA50le0RYexzX1SJxiMeIqPALWHkyS2kVljHl85pT9Hh+QOniN9RZspHetKUTOMTTbQ5ApaVwSd1Kgt5a+U0n9Eh+QOniN9RdsqvCYx511LN5SyT+lNczuvtMisqBizan01hkem6JB8+t+RvqLtRdqZMteGsGpuZ630rqVLqNC4rBaGYPiGKf1HdEg+/u9IX9E44BFGaHFAS5GAJC6oZ2xaW409E228v+BK/xEdks//O9JXNCGd2iQcuUNM9SzDkwRVywROLcqoPYb46m44W6JDdg/Pib6ijei0e0GJDLEvPLv/I9SCu6jmpXOkkbS8ukfLluiQ3cJzoq9oiw5z1R61gIYkQD1VEKIJMxVMsfes5Qtn9OfokN3Bc6KvaFzBW2Wd5egymgKl1KBOTRByLEsVyyqvHDw2RYfsDp4jfUXb+g7aBBfsUPiswjuTHlWwQpaIrY9SN9NfQPpzdMju4DnSV7RV0nH0eurnntIAWi2BcCPIkwfrGKGsV28dsik6ZHfwHOkr2kzp2CP3WOCsVAKK5z5LKRNCWliI4ljyhebwj+iQ3cFzpK9oG/5HWXMFBZxC+5TeNYeENSFSOkF5FOZXW5bYFB1mn/53pK9oaw+rcM1YoEvXY3hEUJoD2giKXEKm+I328LMrnX3835G+ou1CS6iUmAqE2BNQOXfDMzWoAan0gtjxVRrOpugw+/y/I31FWxqeZq8TB0g6a6Xbmf9PEUHXaFrWSGu+ehkuW6LD7B6eE31F2+aw1GKYtBGmvEvpkc5LFlLPHS2RzKPM9MrDy5boMLuF50Rf0RYdcuRKnHedwQyEbZ/RJXQI1GKns1IsvZorzZboMLuD50Rf0ZizCK2uCGPU3Ru2UaHy7DBTYEqxyEzjPdF/RIfZHTxH+oo2pGuUVlQBKU2gzhEkUoQ+8ly5c8X8KmfJpuiwuIPnSF/R1hvKKvvvBAOLnO2Ou6ZO/VxqYQqJsobyypTOpuiwuIPnSF/RloZjPi/AJejnwUOqwvuUDuel5SVlYJcSXkWH2RQdFnfwHOkr2k7p/cvTVjvkeIb/80AQ1QINV8ppfxv6q+c7syk6LD7970hf0YY0pdUodwizB6C1e8Qmp0dMea0UqMT1KmfJpuiw+Pi/I31F26NDpasidYg/4/95f8hoA7joiItnjPhqg0c2RYfF5/8d6Sva9ix1LaXWBLmeoCWfvf9rt4cZyxLByoVfOR7FEh0W9/Cc6CvaghZhXTNn4LzG2UmzG8OsAVSnYsNdTNOrQ7pYokNxC8+JvqJtcVjNdcVdbLDyPqMxM2iOGWIfc/asqPlVGF4s0aG4g+dEX9H45BDOtWiALplAdTeIcr5SVd49Y2Iar0zpYooOxR08R/qKNruDq6RQBiCOs+LgrO/gWCDPGTbupQ96NYNXTNGhuIPnSF/Rtt3xbP6Ps8IY+4NakLOwdBO+Ap+dpWXxq7cOiyk6FHfwHOkr2gqPOjKuns/G/114MCHUihFmJqUYRy1fQfpzdCju4DnSV7Sd0kk3wl0hLFKgWRBa6h0a6UxD4orjG0h/jg7Fp/8d6Svapv9H4txCgVTOZGlfu1EcVGGulDpJGFTSF5D+7EqLj/870lc0IS2T21whA6+x9imdCbR3OgMejWlSa/0LrvQf0aH4/L8jfUXbGN5gHIX3sdxUdi2dFaT0AJHm0GN5KL96vlMs0aG6h+dEX9EWtOjisFYCaTUAlZ52FS0LdmuoSG322V6V0mKJDtUtPCf6isal0rWGJAS7nJ5AqWdowgF6rpIkx5Tnq/0dYokO1R08J/qKtoGlVWXMUiH3s5EmC0PlEWDq/jLnENJ8VUiLKTpUd/Ac6SvaHLwcFktEmPH0hmcQbxfSA9r+q4Qhi9Kr6FBM0aG6g+dIX9GYhgsr7yJ6c316w/OAVlwF5hq79Bit79rjC0h/jg7VHTxH+oq2vWGF1tQZYbaRgJq2k7MsCDFPXT3weLZkSUzRobqD50hf0bbugPPIcZfROnQjjXPtmiMyIBatVOPs5dWtQzFFh+rT/470FW0WXo9JYk270uCNtGDYtTRVSCHEojS4PUvDxRIdSvDxf0f6irZTeh/OC6tA38f08fAG1LIL6rr2lxm1LH316JBYokMJPv/vSF/R+OqQrLZrDIhVw1lYGnYJsrvFWCQLIkmfr5bhqSE6lOAenhN9Rdutw1m0z1kBI9ddd5DCBhzP6tJa8igd8ytbWg3RoQS38JzoK9qIjj3Vnhh22dyASgnQOhfoGLvEiS3TqyE8NUSHEtzBc6KvaCJ6tYWx0P5jCGWfzPqzgrdW6GnjXJMGqa820qglOpTgDp4jfUUj0lKJwoLUzpNDQ8+SpZahbZpb5MKk30D6Y3QowR08R/qKtofhcs1jnW0HIddzkRZB8zmqaWbFDfe7tw7VEh1KdAfPkb6ibW9YIy04Goyf+yxJGFrAALyBRqS0qf5CKf05OpToDp4jfUXbzNLENVJPkGPZSEvKUGNMMHsboSdtWF7t4FVLdCjRp/8d6SvaJktHCaFHgnncO4pzl9ExVIgpr7kKFY2vchY1RYfRx/8d6SvacpYu3FdaQMh49iwh1FEiLB09JF4h1W8UHp+jw+jz/470FW2TpUirNs2QMf4MS0eQlAgqEiMGKr09cjwoWKLD6B6eE31FWykdW8g9RMBYy7nRMkF5H9JBhKhLTzE/msL7l+jP0WF0C8+JvqJtCA+ljrVbwv+0dy09TsNA+BcNHY/fq2ovCweusCcuKz/G20rdLqJFIBD/HaeQpS2bJT2kKpIvUTJ+yM5848zLsTAqVUR7DY6lA4NRmhKRhJzIONxH9HDokJoHryG6J45bo0PRkhVBvVZES58gstMgdLDW2OCTnCitdB/RL4QOqXnwGqR74shTtEQSpGNdmrvDLBA9BKoID9JoraQN0k2UsXQA6eHQITUPXoN0Txz3kyXtdSo+ApaKa4XswRnvwBdDomBOOFVa6QGkh0OH1Dx4DdI9cZy7g0wozqhur2Hu9rNIiMpakCZnKspgiOdYpYdDh9Q8eA3SPXFcnKUC2ERtoVBFsxLGgq/mIjhJtSg6W+lngPRw6JBa9n+DdE8ct0rblCNmDToLhorhah5ao4G7s4g8GTT5DA6PF0KH1NL/G6R74rj0f3LROXZgircV0iy6XYe7s7Q0eyYt3TlW6eHQIbX8/wbpnjhO8QgenetSSRldVTxigei1hFLYG+OK8WEaXVqaPUgP6x3yhEDLKkReHXez5a/b6+/4Yz7b3R2V7pq85rJcL7v+fk+gjuwA+jsY4TMS0FV/FhF/42EA5s/2MJ8djeto+scTHRuCQJkLxQzOawGKTHccT0DIRcVElIRP02QRH/B62GySJ4SJp+W1+O95LXY7LB1BDIlABRnBCdTVoNACfS5GTrRBnv5w2g5z+gTP/EVL9bOr/Hk5HTHmaAUCRhG6gwGw6iOcQVQt2wrtrXLT5DPJUZw+wWF90Zyun6hfj7vQ1/LhKn3ebB8f7h4/3Yf18ttuOnd4AZLPQkoOzoPIsn7RYzbgSRRIhBwKUsI8zRd9T/KHNVR5grf3ovFwAZLPgZ3KVfK9cAgq5wiRswWnZMlKY6zWytSS/wKnT3CCXjSn/xvJRx0yZ2Mgsy2gUHFFBjGkYoLRJFjLaX5sLY0apd+d4ENs+t0/E+RKciGA91h1eZYCgov1TiBHljmRmiZB7oDXL9htJzjXLlr6z87r+exjffxj/M8XYXOzCOt73lyXsNrwfLZHeaq13Nz8dgK8WYe44txX/rvgqc0qbLbvuFTmLm6XD3zd+UcAHQh1i3il5ZXGV0Ioo7350I3+sPZTN5vF45ebx/W2vra39fppw6mb/NNwB8t/9dC/hfcL5u3Ru+saH1C7RvPZrur1T4UdmTJJvDkA</AdaptiveCompressedXml>
</file>

<file path=customXml/item4.xml><?xml version="1.0" encoding="utf-8"?>
<AdaptiveCompressedXml id="0fe91cc2b24f43308604c3b82d96edc3">H4sIAAAAAAAEAOy93a6lyZEddm/A70D09YQmIyMiM2JASjAsXQiwDcPjeyJ/xy01u4nupiTa8JP5wo/kV3BkkTWss1lnOhvq3OrmTs6wWPWdqnP2Obl25Iq14uf/+3/+31//m//yu69+9Z/Gt999+c3Xv/kC/1X44lfj6/ZN//Lrf/rNF3/4foJ+8W/+9X//3/36H/+PMb7/1b/vv/kizGHYWoQaeQITBdAUGBpVjd3S6I2++NX/Un43fvPF//iv4q/+t/Gfxtd/GF/4Z/nVr3793fo8/3bML7/+8nv/kt99eOrPvx2//+bb7//x7Uf//EH/8O/Lt99/989//Oe//7/64w8vimMLMmKGgikAZxlgFBkiN+o2R57IX3zy7/0z/E/ftPLmi/z5+Zf9V9//8ff+4tMXv/r7xw+28dVX/0Pv347vvvvVt9/85998IV/8qn3z1R9+5z+88Jm//x/HH/81/vrv1/+8+eJ//9mv/uv27Zffj2+/LI+fZnw1fje+/v4f/QhKL7/3v7O+afri4e+tV//1d9+Xr9v4q4988jF/xd2/v29+990//OnH6If9216+L7/9nX/gKyDAv/5W1ot+95N/fIHffe7L/vljv/rSX/K3LaDwb7/9EyZ+6z+D8U/ffPvH337Z//p7+fCP11E4Ir//8vs//u8fToW/+PMf10+gf/m7f3j8XJ976evF//llfObbeufF//MH/Mf+cHqfOadf//1fIPkvAFUI82QsEEJ1oBoPKJ0z1BJSrTOWUcoRoKYfBmq8QH0LVHlhoM5JJqgFeh0NWBSh5ogwHadRyGbqZ4CafxiodIH6FqjplYHaZUrLxVkIRb/6lfzqVwGVGAzjxIz1CFD1h4HKF6hvgZpfGKhdRqmYht/1qk6czaBaUxiZMWeOUvIZjmo/DFS5QH0LVH1hoGLKcU5xeBb0iBqGgTZyyM7M6iRAorYjQMXww0hNF6lvkWovjFSOhQJiBfEc30PqUChjKkQrvUabNE8hFX8Yqfki9Q1SU3hhpHZqpc+M0EYi4KQGNnGCh9leSsk9NTuD1PjDSNWL1LdIxRdGaq2BLKYKkxoCD0mgQzP0jBypkuaYzyCVfhipdpH6FqnxhZGqo7TpDAhILADXTlDEHLiCFVklUexnkMobqn+4UH0L1VdWU/OkIs3jqfY+PaWq2aE6KpDGUkJoVGM4A9Udg+o6VA9QfWU9VTx5kioT4uweVaMmsJQmWMxCQ2Lr+dD9v2FR4fWo3kA1hJc2U1tJquKp1GgZeAYBjSu+thC5jx5THmegumFS4XWpHqBKLwxVQpyRPIwmDAWYWoEShgfZwVhiDKQUz0B1w6bC61M9QPWVCcDs2LRhAJUsK6oyeM5vkHJvsxO2wngGqhtGFV6n6gGqr5xWWQ+j16hAuUbgMRHqLP47oTBiTY7bdASqccOpwmtVPUD1lWXVllsO5gCdQ5tDNaMTAGpATmBlNg5qZ8SquGFV4fWqHqD6yrpq62VwSp5WhVAdqn1AaaKAKaQoLTlczygAccOrwmtWvYUqvXJU1dJQJBCQaVi2aoCSpEPVOhsljbHPM1DdMKvwulVvddX8ymIVTTSZM8Dg6WlVsAGGpOBv4YZFx4zhTAVA3HCr4nWr3kZVfGWoFrTEoVZnqOZcVZnAZskghax7bpUmn3Gr4oZbFa9b9cBVX7moGiO1qaHBtOh5v6YCxjPCGKFOTjW2eogA7DRUXbfqAaqvXFZtJYsZTnBa6lxVZgGty7Jq0SmBzRw7nYHqhlsVr1v1QABeWVetGQlbT0AJEbijgNlMoHE4AcDQLZ1xq+KGWxWvW/UA1Vd2qyzLkBQ9mZKhTgAwQWncPMvS0novE8shsWrDrYrXrXqA6itz1ZGnGOUAKVYCjpSh6KwgNJkCJdNxxgKgDbcqXrfqgau+cmNV5lpSLxEqjmWnCkJNMwNSjZGK1TzkDFQ33Kp43aqHqPrKnVWRml//PULq0oARG1RJCpFwGOeUdB6C6oZbFa9b9QDVV3arEnYevSxJNawuAEYoqAzCIeVJQ1TOiFW04VbF61Y9QPWVawBKKKKaB0jzu5+nQ9W4dwgtccwyA40zFgBtuFV03aoHqL5yabVlp6p9hNVQXYE7VSj+DLJIrCnlKOlQVN1wq+i6VQ9QfWULIDpCMaRVT7XGVMbhUG09QKxEtYYxWtUzUN1wq+i6VQ9QfWUFADsSWXBymotz1UnJ06oiEBIPbb1J1jPlKrQzAPC6VW+hGl9ZAag1NqlrnFr00MpF4yqtriB9dKtq08PrGahuuFV03aoHqL6yApDJatXC0Foh4LA81c4TCHtPqXVmPjOwijbcKrpu1QNUX1kBUOQ1skrBSBZXDZ5gpaaQh5H/bHrnfqa3ijfcKrpu1QNUX1kB0GQoQcvqrVrGqirUMoLzgSEyxHNOOpNW8YZbRdeteoDqK5dWZw6jMBsIhlWuwhE0ZIOIHB2r/udDpdW84VbRdaseoPrKRYCZamhcE+S2LKvpVEAJE4iK1L4GAbVDUN1wq+i6VQ9QfeUiQB1txlnDGvzrUC3SPaqSQR+9VZkxBj5EADbcKr5u1QNUX7kIcM7SsGMF7GsLQK0ZLDoLiDZRSusjnIqqG24VX7fqAaqv7FZJkFGUCzTqFdiiQpkDPapK5kaF6VBpNW+4VXzdqgeovrJbVRM1DNGxOW0C92UB1FVanaM2nKN40nUGqhtuFV+36i1U6ZXdqpFSb6telXnImq7SQIenVZ3jiDgscDxjrPLOwqrrVr2Fan5ltyoNGS2vzSqdg/9iDKV4kC00mZW1h3JmEiBvuFV83aoHqL6yW1VH4FDqAFyz1RlxTVcZE5QqCwdEPLSuUjbcKr5u1QNUX9qtaogmOmHGzMAlrK0AVBdyOSeesecz5Sqy4VbxdaseuOorR9VJWaf/P+SY1tDK3qGGTh5aQ5xp5CWvnoHqhlvF1616gOorR9WqmnOkDpqS51YlGegasI6iyWaQrOGMBSAbbhVft+oBqq9cAxBGEcrYgZIiMMcAOio6H7BkjVqq44wCIBtulVy36gGqr1wDoKl0TtFpqq6hlbMlME5zrQVsamLUwyGuuuFWyXWrHqD6yjUAeVhCnmto5RoF3JTBSD3Izqo5hjZzPmOsyoZbJdetegtVe2kLQLE7PhNQ7QM4FoZCLa7KqtZbmanMMx2rsuFWyXWrHqD6yhbAGLFrcWy2tWeNPeOHGkuCOJwaRBvC4cx0Fdlwq+S6VQ9QfWWxilpNKmqQa+prEmAGTaHDaH1QYnQmf8atkg23Sq5b9QDVVxarehTB4ADtuGZWBZtgzlHX1OpZ68gxljO6atpwq+S6VQ9QfWmxikRapAq9ZueqbTbwMFthYsI0x1DqZzpW04ZbJdeteoDqK4tVvTTmwtOhKgLcl1jljGCtWzcMA1vRM1Or04ZbJdeteoDqK4tVURBLtQoDI3pUtegEgAJE50VMxuPUdJW04VbJdaseoPrKDSuWeQ4OGYhYPZYGBmsyAGOPOg0bHVpcmTbcqnTdqgeovnLDSizcZfYCSImAR8tQVSoERJGpWNOhLoC04Val61Y9QPWVG1YwlVhjIXBOWp0A1AAVPctq3HjmEEJJh6LqhluVrlv1BqoYXtmt6pJwSJ8QSunAnktBsTAhmaU+OuLMh9KqDbcqXbfqoQbglblqb2EG9owqBUrAayiwR1UDT7dUx1j7AM/UAKQNtypdt+oBqq/MVUOnGisXCFLWgPUm4Fc+Qu0z5hzSqPFMc3XacKvSdaseoPrKXLWGsSYBFuiTPK1SJwDmFz9kGXWUSGTtTG9V3nCr0nWr3nLVl+6tklCpDl591bS4qjQoK7Qmq5SES7FyRlfNG25Vum7V26jKL51WYamEGKGWyuDUdEINiwrIVBIpNdUzBCBvuFXpulUPUH3pIkApOopH1aFh2amrr5qzAKYsnnB2oXqmsipvuFXpulVvoSqvXAMwuQ4rHlW7NAPmwFBnXnssQwmFpqodiqobblW+btVDVH3letVFSTnUAKW2D/NVE1goGRAlchduWM50rOYNtypft+oBqq+cVrVMWjgFMFtL1lNtULMxTJylanPYlnEGqhtuVb5u1QNUX7leNZMN7CWBI3YAY4xgcUSY00wqUaR2CKobblW+btUDVF+Zq7YUW+jSoeee14q1ArZqAk0TV4tq6VBvVd5wq/J1qx6g+sr1quIh1dlqA4roaVX3jKrgMPCgGoKOEujQjtW84Vbl61Y9QPWVawDiYCyNVt5vuDate0CdIcGMxdZAS2l4RqzSDbcqX7fqAaqvXANgLeZROkHk1bFqMqDajBCTTsZWu/CZelXdcKvydaseoPrKNQDdUFtT56qJC3AOBjpncNbaY0mhVTw0XUU33Kp83aoHC+CVjdWaYk6dDCxPXFG1Q6U+oHuorcrKXc6kVbrhVuXrVj1A9ZWNVdYUcpYARYNH1YoI1tipwPAAu37hcSiqbrhVet2qB6i+slvVi8XSWodBosCYGZy5ImBF/9H4/wc8o6vqhlul1616gOoru1VV0eMmZqhjTa1O2D2qjgkytLZoBYceguqGW6XXrXqA6ivrqmn0lK1EmGsAMA8eYDoIOvvBFvEH+Uy9qm64VXrdqgeovrKuGkxzURMIUyKw9qWwLl3VUiykLSY507GqG26VXrfqAaqvrKuyeZofsIHf/9UJQHKuan04VHkKppHMzkyt1g23Sq9b9QDVV9ZV22y9svqPOFWPqqEH0FUI0AJWv29GpnRGAbANt0qvW/UWqumVdVVsE6mWAa2jLuG/QxklQ6MQe0tkdshYtQ23Sq9b9QDVV9ZVLWQcM0YoPMzTqhDAgiHMWaQk0TjxTBeAbbhVet2qB6i+tK7q2X9NvUGhNQoYlwWAJQBhp9LmmP1QWmUbbpVet+oBqq+sq+psQhIYhqPS0ypz0KakMHIZFjsOSmfEKttwq+y6VQ9QfeUuAL/9TQxljarEVa+K4Cc6HKram2gitnQGqhtulV236gGqr9wFUBAZhxRwwHpaVbCDxtiBQunaVLCOM+UqtuFW2XWrHqD6ym4VTZpYK0KfIwFn9QSrUIQ0Awr3SsKH0qoNt8quW/UA1Vd2q6SzytpcLbMTMNMA5ZBgkFODnAgtnJlZZRtulV236gGqr+xW1ZYGS0sQydZm1aBQRjSYuiZZSEqYD3HVDbfKrlv1ANVXdqtmlzkGVgh1rAHrnmBVDLTcqqE6e490hgBg2LCr7NpVb7GaX9muIis9WAmeTa2Kak4MKivN4qpx1CrMZxZXYdjwq+z6VQ9VAK8sV0Xr1Xg2T/r7SqwkQy1Nl7w6B5YR8jyF1Q3Dyq5h9RBXX1mvGjOEhtWgDq2rv9ojbGsN6qzU5yhM8czuSicaG1i9jtUDVl9ZsArMsaeYoIc1Yq1b9+t/JiglpMTcUy9ntFUMG5aVk9oL1rdgfWXJqlJYu38bxBjX8oo1Zr36HxFpzCRZ+zwzYwXDhmnlrPaC9S1YX1m0IuLOJgIysTgLiBWUjCFowtaRQu6nlIAN28pp7QXrW7C+smzl9FRTM4Mwinh6hQnq2rqCs6akuSvqmSJrDBvGlfPaC9Y3YNVX1q1YYulWBsRaFbil7JF1CFDsAadzA+EzZdYYNqwrJ7YXrG/B+sqF1qi5YakCipzWuPUCJQhCmqlbGjwNT4kBG+aVE9sL1rdgfeVS65xDY+0Nek5OAywGUMMGVFvRVK2HcmaRJeKGe+XE9oL1LVhfudi6U6Yoc0IRROBYPMEqM8EciYWzWjjFWXHDvnJie8H6Fqyv7F/xUJTSA3T2oOr/RbCM5L8jKkIl9XxmkCXihn/lxPaC9S1YX9nAcpzS8P9AasvAQo1Qg0fWPFaKxY5ZPDMdAHHDwHJie8H6Fqyv7GCVHksYs0FMOQPXUTyyrm6WhOJRdcRIZ5YEIe44WHgdrAewvrKDxaskoNGAkNeaIDMBHarg+VWbnByq6ZB0hTsOFl4H6wGsr+xgmcOxkgiM0JyzBhxQIzdAI4mzB+uHxlkg7jhYeB2sB7C+soPlKUymOQJMWROt8qoNHExgQyNK1tT7mZGWiDsOFl4H68FufWU1YE7iGFMAj6EFeEaBolI93xop6UgYTjlYuONg4XWw3oAVX7qlpUt3HiQFSh5rnUWKoK04bEvpmFuwZmeGWiDuOFh4Hay3YH3pnhY1Gn0NC0oUunPWWp2ztgioJXf/ExEe6hOIOw4WXgfrAayvXBtASDFrUejI2cFaknNWCyBZRnHY+m19SGeNOw4WXgfrLVjDK4NVNfaaWUHrAmsKDDXEDCmmPrNiC/GQzhp3HCy8DtYDWF+5kIVtzKCtwwy8OGuoUKQbBA2UKJUcwyG7Ne44WHgdrAewvnIhS+A8ezcnqZ5MrcVBDUrLDltzmPaW58yHerDijoMVr4P1ANZXlq5azy2PNlcfiydYrQho0gaUK3XWoY1ORdYdByteB+sBrK9cyGIpDeaufvk7XeUQZPkBBNZm6dLjaHgKrDsOVrwO1gNYX7mQRWPVjmowSl40oEYw5lXNEiP2SOZp1iGw7jhY8TpYD2B95UKWXKLmWRFq47GqrtSDqudbmUNOorrGXx0C646DFa+D9QDWVy5k6X7nh44DcrEM3AtD7TNCS52tdmWhM6MuMe44WPE6WA9gfWW7NRIKJosQ26q6qtHZq5YCU2Wu4uswT01lox0HK14H6y1Y8ZXt1tGkTSsTclNPsDg7Zw2hAhWZhWiOqGd2syDtOFjxOlgPYH1lB2uYhk6aIafkkbW3Co7RtaC9WY9SJumh7lbacbDidbAewPrKDlZRHmlYB6LVg9V6B50JIWhvy9RS0TMzr5F2HKx4HawHsL6ygzVRxHAGmMS4xgd1KIgNQpdWRuWW2yEHi3YcLLoO1gNYX9vBYs2xemTl5py1a4c61urLFsswqhznobkBtONg0XWwHsD60g6WzhLyGspuMQOLNtA2Mxg1mzmGPNoh6Yp2HCy6DtYDWF/ZwQqpSfasH5oWB6ut2SyJG7Tc2VLnUuohu5V2HCy6DtYDWF/ZwZq9mq3t7FiiAMfmkTWFsaQr5aQzHhsmTDsOFl0H6wGsr+xgVXFm6rEUKM/lYDUBpUqwprYuNavWeKg2gHYcLLoO1gNYX9nBUnZuWlqFrDUCU0+gZgVCqpNnGGHOQ7UBvONg0XWw3oL1pddgKmOPggWSFHLO2tsqZBkw0ySblXI6pQbwjoNF18F6AOsr0wBrpfVECpG1AAuvRS1MUFrItdXQWz1EA3jHwaLrYL0F60uvwaqtSRVP/1WrJ1g41hqsMiBpsJFik1gP1QbwjoNF18F6C9b4yoUsvVMINCqUrgbs8RU8oE4wTNFzLguhHJKueMfB4utgPYD1lQtZapASavAE68Pqdm247AEBXOoAtV61HqoN4B0Hi6+D9QDWVy5kmR46G4UMyk5cWdf4IKEGYw6uptUcrYfAuuNg8XWwHsD6yoUs2lrtrTEIfqi6ygxlzg5R6uRiFEQO2a2842DxdbAewPrKhSzBMs3WEjAV/0X8l9XwCiPHwiHnzPVQpwDvOFh8HawHsL6yGtBUxK/8DmMtamHBAaX2ADPPOVvRGuMpnXXHweLrYD2A9ZULWWpPWVIvQDgb8GSnASbN/6gYOjXN5RANkB0Hi6+D9QDWl3awxmBJLGBOATzBKhFMx4SaGktEKzMems8qOw4WXwfrAayv7GBJLS1qQKhkuGgAglonCI1UKaeWxqnIuuNg8XWwHsD6yoUsdQSzGApo0ACMJUMtwYBSCyUnCTgOOViy42DxdbDegpVe2cFq1VKd6Pe+VY+shdR/lxAoqs46KlE8tABDdhwsuQ7WQ23AK5sCzXrpMyQoa8IVy3TO2rNAUJZQzUKhQwswZMfBkutgvQWrvLIpULL4j6BVMBmyxrTPtcxd1mIBir3QRDpFA3YcLLkO1gNYX7k2QEvhXKkBWxrgv0WwmhtMTZopa575kM4qOw6WXAfrAayvTAO4IaasBoZtAvdVcMU1gAfUqaNH6/3QTgHZcbDkOlgPCdYrR9bixHSKozNg9wQr5gplbXSfEVElcJyn6lllx8GS62A9gPWVI6tpS0FCA+JVyNIne6pVybOs5JkXTpJyiAakHQdLroP1ANZXTrBGKjJnazB4JViali4wGjTtA1PNa7HAIbDuOFhyHawHsL5y1RVLH3G2BLm2vkqvBNQGQeiFSGdMxQ4VX6cdB0uug/UA1leuuorTeWrz3KrMvIqvh4HmqlAlW9aWceAhUyDtOFhyHawHsL5y1RVKFeHAMLqnVSyrhoVLBKKS6mg9jVNDLtKOg5Wug/UA1leuugrDJpWpkJEKcBvFOat0qKHUnEUj90NtLWnHwUrXwXoA6ytXXcVaGo3I4L8ZwKgEpU+DOXWyhDS4HZrIknYcrHQdrAewvnLV1cTGJahAk1UbkNiDKoYJaUzstQ8p8VSCteNgpetgvQUrv3LVFTKJRU0QP4wP6m1A1ZFAVLpSR6J8aIpg2nGw0nWwHsD6yg5WS4ie9q9BATQ9sjpxVXNCUCOutleqPA51CqQdBytdB+sBrK/sYKEjcolUMEJY0pVWqMIZ0LlqK6Hmlg5ta8k7Dla6DtYDWF/ZweJmiRM6SfWfA/AaIFilEvRY1Sz2Kf2Q3Zp3HKx0HawHsL6yg9XanJFygr4KA3kwgmIkKGPtxdbUqRxSA/KOg5Wug/UA1ld2sEqp5KlUhhLHiqyJQasN0BlbkdByoFM0YMfBStfBegDrKztYxCFPGRFmsNUpgA2qxeCI7VIoYhzlUIlg3nGw8nWwHsD6yg5WjWkYr4Gspa+JLKWDzcGARTP31HDgoVbsvONg5etgPYD1lR2skqO0yhGyZo+sKa1OgeLENbE6YGcJp0Ze5h0HK18H6wGsr+xgMROm4ZyV2ljF1yjOXtdGLLWU2hxrvNAhsO44WPk6WA89WK/sYIVswYMrw1z72nhqhNp4QGYqzgesIR8qEcw7pkC+DtZfwOo/pW+/+eqrP/z+f/7wEvBFINrDRAw9QO1rdmCoxZlqyzA9vuZastmpHS15x2TN17d6G0/zKzPVziGGFAksEntaJeTxNBaIKNzbNG7pzC7sT1yrGN/F6rWt/oLV//zNt/+xlz/+3ffffF+++u2XX7dvfjd2UfrZF/UvoXD9QMtX4+tevv13n7yG+cd/+OP47X/4w9d/F8NjXdNf/cN/3/81hhAcnn95sPdy9b2X+/CafuhH1kLU3R/RZ1D7gz+ih69lz/paJQX67Tff/lP5+sv/88NbwSPYHN8Ox9d/Tehqf/ju+29+9/YThx8NnSfrQhj8Xg0GBdfA/mIdagoCUjmNIeSU7Exl8ycBzN6NX9fJ/Ato17/3t27/O/agcDJwvXmn/GH77UA3Rv7Q17wx8hcZI7XOKMUIBtoaED0ClDUZMgzsNfQcUz9TSfdJjMT3E5LroH8+SG4nzDdIvvdyb5C8QXIzSKZMQ60EqLUX4LjGPdY8IfdoIVVLTjCPB8nP/Iz+HCRv5cbng2S8QfIGybNf6wbJTxqIUuWKHURSXMWYAkVagc6rhmh0CXZmidOnQfJduVBvxdDng+RnXv6Hv3+D5A2SN0j+5B51F1JrEyyuySDBSWSpQUF6qDKVSzy0Q/TTIPmZt9efg+StVPt8kOQbJG+QPPu1bpD8pJ63MCZCSIbkQXJOUJYKpKmmPmoo6Uzx+adBkt8NkrdC8vNBUm6QvEHy7Ne6QfIvTLI0y4q62sgbcOwEhZNBIOtFW8rWzoya/TRIyrtB8lbmfj5Ivhc7bpC8QfIGyZ86SFoN2MUCiMTVxhjX6qM8QLgaWg/a6pmS8E+D5Of+wZ+C5K0I/3yQzDdI3iB59mvdIPmXmZrOHessBNrDGgBbEEoMA6J2GWgldjvTlPBpkMzvBsnbk/D5ILn9trxB8r2Xe4PkDZK7dZJxOBRDBxrdgJOuAdnOJMeYYsRWRznvbn8Gr38OkrcZ5vNBcvutcoPkey/3BskbJHfT7ZlixSRQyPkj17Y6sLUChlF1lhwEz4wL+DRIvttxo7fj5rNBEm/HzQ2Sh7/WDZJ/CZJYpvWwtlmLB0l2Jlm0CJhFk1RGjYlPB8n3ze3bcPO5GEm3K/HGyNNf68bIT0ZPWBAqCNR6BM7Tw2OcCDNV8uiJZu14V+L73vbtt/ksj3xUif/5798YeWPkjZE/dYxsaXBcQ/qxtTXdYq3vTUMhpRBDFg5ajyuS71rbdtttPh8jb+P2jZGHv9aNkX+pJE84mRRBYlt7oiZ7mt096w5pLD9ncD5eSf6us2232+bzMfL2bd8Yefhr3Rj5zzEyo8VMwWAW8RhZY4Va1IC71jmFWpYzA8k/iZHvGtt2m23+AtqPUx6//Nq/h/Hd908Y9Hij5Y2WN1p+OuViZNRaEuRsHZxbTigNGbIHyzxr5FmOV5THd+el2W27+etw+c3vx7flw9e98fLTf3jj5amvdePlJwMvhnbSBKFIAp6JoQRuTjGJPFxWbXxcpYzvjk6z24HzuRQcr919g+Tpr3WD5F9ScEu5phAglUjAKTYovSqUEucoeSrpGZkybgwqtx/RgPNVqeOrx8/y/fgv3//r/yv837/++w+/e/joh3/yb8f88usv1+f786v36P0mmH5AzGe8kw+A+OxbcjNU+Yv63Gf49d8/vK6Hb//xG91fqYGFqYNmQ2DxgzaSDEhInHm03PH0Qb8/bdl+RBfBPekf6BfJ1IJYApTe/C29Rn5xSNAKtZRjnJjPDPqKOyNj7UeUQt+T/gGGmzgytw62RgJzrwh1qP9Oswpr9e95Hj/pd+de2o8o6Lwn/S+ftFhV/78OTauf70h+0jkoKAZp3blks/Pv6XeH99mPKEu7J/0D669NtIZmEKZf1tywQ2UU6FlSVk9cm5wZrhM3JpDF8COKa+5J/8A9PZFLjgatp7palhpo7AYycqeobYYWj5/0e6WmMfyIEoF70j80VVDrkFRAqh83Z7+niyc3QKQt+zeMVc5z7/cK5mL4EUbnPekf6LDpQoKaoK6iSBYNzs0qATIq+ZH7Zz1/T79X9hPDj/Bo7kn/ACMbMaXhR5uk+knzmE7GaoZeYk6W/bfjPPd+r3ghhh+hLt+T/pdPulTOpMlP2rPnFb0TlJ4M0sgezlnR6EyVStxoLY7hamQ/2Uk34hJjbdCaX9FMoUMZpJBjHGY1aEhnen/oh8XQGH42EtlnHJpf2EHXJDha6WAanXpHdEI2B0IYUUO0UFXK6YN+VwyN4Wcjkf3yTzpk6aIYYFRMftLOv7WH5rG8KFL1865nNknThhgaw89GIvsbOOnCVWsY4KnWKrh36l1E2Jl4yGV0LuVQUxJtiKEx/Gwksl/+SRcx6qkQBFsGBw8GpcxATDhyaaqHZG/aEEMj/mwksl/+SVvpTH6kkHF+WOw1oUTKgDHlEJLE8YT39LtiKP5sJLJf/kkLjaZrV7oOi6tYi8D5tkIcJevI3B0Gp5Os+G70xiuR/XT3NK5C5hAAwyyeZHlOrYYKot0CdeIxjydZ/8JJ/2wksl/+ezqaUfDkCqSO7tzb3911zgbFMBYhEzpUiEA7Bgf+bCSyX/5JG8fWSs5Ouz3V4lYHKBb/o1Bd5UXKhwwO2jE48Gcjkf3yT7pOier5FGBOftKLlqkfPkycljzHyvlxreeBk37X4MCrkf109nSJPGcN0GgtsLBiUFNpkIdhw5zrOLQKjXYMDrwa2U+XT0/W0seAOWS9p1OBMgWhlVUwGj2c5zONZbRjcODVyH5CjYwkiw0gXOsNS2Ln3q36jT1nTGU49T4zAJJ+eABkxCuR/XROFvekhT1ux5GAe+xgyZk4KhNR5DL7ceHkXeYdr0L2072jowfn0BSCTlq6iedYXRRGiSUnojnsuL/xLvGOVyD76d7RyhxXjw5yaMB+yGBFG0TjRhgbnxLI6IfnCcX4s9HHfvkHHTVUis67rWtaRQgBatQBsfuZ+0HbfFx3+9Mf9Lu0O1557Cc76DFnD30UaDmYv6OHgZbMkMS6X9IjevA+LoS+W4QQrzz2k500W0jTqRf0GYdf0r2BovOyTkI12JzlvDz2bid6jFce+wl771C4jAmhpwjMWPyWZk+wQrdmo85RzxQWxY0EK/5s1LFfvotFnkEHSn5Ll7S8jY5QbHjwztXi6MopHS//fT/B+tmIY7/8g+4ZU2OZkDxkA9v0TDow+jt6JM+2sA85XtH/foL1s9HGfvkHPZyFqSQEwrScq2pQKDvvboFGFSYna6cP+v0E62ejjf3yD7rxyJMnA1JYxb/imXTPGeZsaDIwSjx+0O8mWPSz0cZ++Qdtvdfg714/3tV2x+xkLBjD6E1K6MKjnFG75S8H/W6ZIP2taGN/NQbn2/Gfxtd/GL/172T80zff/vG/PRBGCsQ8IuTkPI2bx3fNsXkmphW1czQ6k3+lHSD8rWhnvwAglOpRIBcCUlqrdPME0zBAcmdxEh/qoZbrvAOEvxVt7RcABOoYrEUCpbmA4JeEclmWKM81DiuYnClj0R0g/K1Ib78AIEzlpkMMUujBj99WjaL4L8KrbWRYPWSr2A4Q/laUuV8AEErLsXpQgDGbp395TVUaiBBUaEabaPMMEDDsIOFnI9397SMhiyVJxMA6Ze0iQLDit0Slaqh5KOKZ/HD1Cf4wEn422t4LIEEZU88FxFabcKvOEswG2LTcqE4qHM4gIe4g4Wcj/v3tI2HNXtMeEgiuEsnCtNpMHROYAyVlSnIICbSDhJ+NOvi3j4TAcUq1CrUumTh69lhijjBwjuQsQTScEZVWH+IPIoF/NvLh3z4SdOIgvyCgyYoJNYS1BdMJZCMk4maqZ5wh3NEX+eqLz0siretca/6oZl5JZANTx4SUyCn6BZHpUO6wIzDyFRifh4TWK1kXqBonsCW/HdZlMbOmbjNQDodiwo7CyFdhfBoSUErCVQmk1otnkbaq++KAaSG3NZ978pkyTtyRGPlKjM/jCcy91FpgNllaMy3TISNU672XnPnU5H3c0Rj5aoxPQ0JqlRu16JEAV6+0LkO6BLBGSi3NOeahObA7GiNfjfGZtgMFbgH6dIrATSbUjBWyBLVJ4ig5MwQj7miMfDXG5ylLPDKWiJDWgjLO2XMHW2taSm1USNXaoWqkHY2Rr8b4vJjgiYKQRvAM4sOOB/HcoSjkUqmujfF2SE+IOxojX43xecOwepxJTR0E03kCjQgFnTY6a4yhx5bqob3YcUdjlKsxPo8xEkYqHSEkTsClDNBGEaJR5TBwtkPjS+OOxihXY3xeTCgsqdcJmdf255AFarMGWTWp5FTiONRZtKMxytUYn9dNWFoexg2oSVt9KAIa1eFQRxixJy56ZrZD3NEY5WqMT+wgzrN0Dwe5rI6k1CdYZgbKrS/WaOPU0MwdjVGuxvi8SpWeGg0PAijODphKhTLbgG6RnSg4hTw02CfuaIxyNcbn3Q7CKhY6zBELMPfhuUPMYCKDcJoyH1ptsKMxytUYn3c7qDSbpUAITRZPWI1QRDCUOxXVUeeZLJJ2NEa5GuPzOh4xDe7VAMmW75ArWNUMM/SB3IwrHkLCjsYoV2N83u0wrGFIDYSX2sxj7bKaBmRtBGMNMg/NhdvRGOVqjM9TlkafyGlCHNEZY0eGGmuBGGOemLXpId+BdjTGdDXG5/EE7hGTB4GylEXmtd8upg6jmYcFCab10ED+HY0xXY3xeRrjTDRnNmhrWS330qHOipCYPI/Aqs0OIWFHY0xXY3weT8hZTM0gJicLnHuFMmL1mJBw5DZa0EODgnc0xnQ1xueNo2yJI3nayG31R0uNYDIKmJUkLFNjPjS7bkdjTFdjfOaCPdPgdwKu3eWcPTCUmJ02dsK1TrNzPbR2bUdjTFdjfB5PSIGlTwVPGqvHBL8YalpT5VNt/ryKHapt5h2NMV2N8XlV7o1FGk8YaS3ow25gQRhCDFTC7CnFMwNVeEdjTFdjfF4dYy4yem2QnBOstW55xQSEopMka5w0z1Sv8Y7GmK7G+LzZOuL8UKJCmqvfoanA6opdhtQsoY1O8QxP4B2NMV2N8Ylr4bD0SAY41jK4KiuLrBViLc4UPnS/HOIJOxpjvhrj8xhjS0MlrEW+6YPa7DyhDPwwfS3OLP7rodthR2PMV2N8XkyYZXRLCJXUb4cxKnwYxMYRdfRErOUQY9zRGPPVGJ84cDm1FggBrTNwmG3N4DPoEktaixEKHroddjTGfDXG581Yb+Zvfk7g6aTnDmgMGnoC6UU8r8SEdsaV5h2NMV+N8Xm5g5OEJEEgIK6tGbGBpSyAmDRzqF1IzyBhR2PMV2N8HmOkMShagWnLgeoje0xY22idPFBIuSGduR1kR2PMV2N8HmMMo05CBWnZkYBjgFZiGGUipdlLkDMVrbKjMearMT6xG05bS2xQJdFqjiygLVZnjFjU40GyeuZ2kB2NMV+N8Yk8AUPPmCGlhmsKXwDVGWDNV8LeOpdyCAk7GmO+GuPzskgbjZNOyLE4EjSOxRMaZKaYWAtFPrTkY0dj1KsxPlFjFJFc1u2wFqfiFEdCnJ5FBqrirJEOVarIjsaoV2N83sSt4VRAqUNci9u4dIPiSQOMrrlpCUx8Rm2WHY1Rr8b4vJgwivPCXtbI7rEcqAEWsoJR69ob8dRDucOOxqhXY3yinmA16WqOnvmDA5XBMg6YNWbiPmM5lUXuaIx6Ncbn1SxpnqF3hLiGd7NhB0stAlnMqGOGamfqE2RHY9SrMT4PCYyFMiOU1tLqlZ5Qeo9QBlrPsqSlM75D2tEY9WqMz6tyT6p5pACSsax9YBmKNHLawMqSeEweZ5CwozHq1Rif50VOTxOpFYikDZhW9VplAcHRs5WRip7pgUo7GqNejfGJE7fMMTAqTAwCnklGWIteoPdiiql2OnU77GiMejXGJ94OLZHTQkgc15wliWsjWIUcFHvgHPXQBO+0ozHa1RifV+W+pnRrmqDqFwMTrhLGkqDWwIE4pR4PIWFHY7SrMT4vJlBNYYwAnEcH1uAxYZkPaYwWa8hU8YyekHY0Rrsa4xMnblXLVBgmkSOhaoEylxdVUDS2Fmo+s0s47WiMdjXG581Z4iBlBD/6OmRtBMt+T6xGmJwzztTx1NzmtKMx2tUYn9g1b7PGkSDVnIBnM7BhDSJSbaVJa4c2h6YdjdGuxvg8jZF6HZMVGtPqldYApXAHCRrLGtwcxpk5S3lHY7SrMT6vjrGNWpomoNJXTJgF6mCEqjIl9xA6HULCjsZoV2N8nrIUELtna4C8Nod2jwm1ma5GqNyFsGM/40DlHY3Rrsb4xNuhWV6ikonnjiylgIYPHZItcc1lJjqjMeYdjdGuxvjE2WuB/f0fnBgMRwITehZpCWLvPNDCkEM7ZPOGxkjhaozPq3K33nHoANPlQNXouUNPE5qUkKpI7Iem6+QNjZHC1RifpycMyZRkAEWajgQiUHNMVKTJbf1nHLodNjRGCldjfN7stZx6teI8kfJCQvbosLhjlVhDibHGcqbKPW9ojBSuxvi82uZSrYehMM1BwIMdBNUmWPWrIUhJXM5UquQNjZHC1RifhwQrjULv0KaTBS6WQScXwDqjxRCa0Rm1OW9ojBSuxvg8tTkM7IIJ8EPNklh1ioAKitKVS86jnemG0w2NkcLVGJ+nJ2SphZGhOHEEjhShRMwwJhVKOWTSM8qSbmiMFK7G+MTdcAExjgAyMQArTyimEdIcKTgQoukZnqAbGiOFqzE+T0/os9sIASxEdZ7gCYRTyAy5zVhHxxz0DE/QDY2RwtUYn9gDFWeShrDanZay5FmkFIbaEqtgy1jPzF7THY0Rr8b4vPkJc9ocLTpFDBE4aIdSVut0qoIy+ih4iDHuaIx4NcbnbQ5Fk2GzQ4jmuYMRQZlj1TYPoqTIUs70SuuOxohXY3xe58vQkHQYWDUCTp5FljQatKiRh2HXccZ30B2NEa/G+Dw9oUflXnl1OeDaA9VAS8swpdWB1uqsZ7xI3dEY8WqMz4sJkaXmoUAUK3Ac5BQhMSCNQpy4WDiUO+xojHg1xufxBMqVey4wYkqw3EdQYfXcoXIJoVc7NFPFdjRGvBrjE71IDCXWBjG1DuyUEWoXZ4xNe9Bisx1yoGxHY8SrMT4NCcXGKK1nMMMPvdIeE2LIMFRtYJgl90NI2NEY8WqMT5zCR9SoNxhBg+cOTM4dJUKvrbDkZIqHkLCjMeLVGJ84ozUnGpLXneC3Q/AEsoQ5P4zsncVE6zjT+WI7GmO8GuPzeqV7Kx4Tlp7woco9dtCGGfxWyIV6ao3PTNKwHY0xXo3xebkDB81UA3RJ03mCDM8dSKCKjIrZP3Roqr/taIzxaozP0xNsWA/SYEqdK4vsUKr/Lo3o0JhWi5zplbYdjTFejfF5tc02ukQ1mBU/qM3BLwZRUKNWQkmidkhP2NEY49UYn4eEzNnMkZBCNuBaVjFrMkAevYwpSezQ7bCjMcarMT5PWcKWsjoS2prlzzqdJ1Bw2ogatCSV3s/EBAw7ImO8IuPzChR6H7PagD5HAZYsYOppJHnaMCQYs50pVcGwozLGqzI+cQ4fYew9A5llzx5SAa3Lg0i5tqE6LJ7RljDsyIzxyoxPg8JM2it5LKCa2KEwGXTJjJoCS6uck52RFDDs6Izx6ozPq3RvpVvx1CGNNdk/VILaMkIrlEQGx8lnnGkMO0IjXaHxeaICjVqrEpRSbZW6K9QcETLVkRsaUj0zlBHDjtJIV2l8nuY8y1rmMCBNXj6UBs8goueS1Wj65RD5WFTYkRrpSo1PHMs4ekFpgEoIPIpCYW2QA5paIH/znkomd7RGulrjEzeINj/xlKGHsPZGjgC1zAyJZCQctWk9BYUdsZGu2Pi8ZJJnyogF8sQOjKGD9Z4gxRnV+qp1PCM2YthRG+mqjc+rXnKqIKslMhTMy4HoUCYZRPObAZEEwyFdAXfURrpq4/PKl9BK73WAhFXm3HP0C0InhOmXRUuMaRxSG3FHbaSrNj5PYgqj1eHJpFVec/hiAbVaAEeTYYqCdmbSDuKO2khXbXxeKVulD4s/YK7ZGjxDA2eSDVqfkUpQoXyINuKO2khXbXyexCRxROoZtA+PCtYGmHGGyp1GDyPPeCoq7KiNfNXG55nU5lAIa7l0XusjkRPUOAyo2YhlaAinPAjcURv5qo1PrGbLSZIu2mjmF0Rfm0QxguRQNbdAnc9M9EbcURv5qo3Pa5mVEVtKDgD+0AARbLXHrb5Z7jKKYk+nkskdtZGv2vi8DIJTHc3zBtO0prEFAnXaAGsZkPQSkcuZqa2IO2ojX7XxeVGBMSZRBiXVdUHM5UwSxIm5k+bU+pmRCog7aiNftfF5HoTEGFJOIFI8KkwWqGsKU5mMVSLJGIecybijNvJVG584mi9R5MRQ0oddYbWCtURAaGNWnDbqmRY5jDtqI1+18XmdUcPf/igCIaz9HzqCZxBSQXlK80RzJj0kMcUdtZGv2vg8Z7Ll4G988+xxLRRN7FAYXUE8IOSIS3M8RBvjjtrIV218Xm2j80JdGqOzhBUVmkBBB8WkwmY9hmZnpvhi3FEb5aqNTxz33wkLZ4i8BjVKbFCWXR1KiuLJRcNTfRBxR22UqzY+ryVGYzAqfiMkdtroQcLTSi4gPU0PCzNkPCQ8xx21Ua7a+Lwy12EmJgoW1gXRQwJNzhVwBq26GmbqIbUx7qiNctXGJ8501sytrpVxMa59MAh15AplRK64GinlkAcRd9RGuWrj8yqeSaTWEmBYN78gGjkKqicUM8baJK42iUNQ2FEb5aqNT+yZbC1bGKC9Jr8gZoFSZUIMGtWziNroUEsM7aiNctXGJ4517lGzJIgaBJwoCqgGgqEtcEldgpVDUNhRG+WqjU8sXall1p5hFJY/bxaN3e+LqAmzSpN5KIOgHbVRrtr4PGeyWsGMEcZg546xRDAMAdKcGqbNOfIhtZF21Ea5auPzuELMK3dgaEZhdUcJVM59qc+lRpYo9dQFsaM2pqs2PrF0hXCKKeQ02aGQCcysrCHfEoJhKacyCNpRG9NVG5/YB2E5hD910WdgjxCeQfTi3NFQhHQeK3OlHbUxXbXxeVDoM5RKFWLHtQ5k0cbaJogWTyVRes+HPAjaURvTVRufuHO4Fx5zDftPBbiNATX6LRFbnM0Kl8yHnEnaURvTVRufB4WxKhuRAaWtRrnaoFpiCKQ4pKLoqdpG2lEb01Ubn3hBhJY8Z3SaoP7LLBlMc4IenE52Gzjzmam+yDtqY7pq4/OcSQ/UaVoDHGsBdcEJNXkySaISQ+9S66GowDtqY7pq4/N0hdpzjT3BjDyXxFShqAr0UnomDK0f2hOEvKM2pqs2PrF9tvMUjwq0mqiZotPG2hCMU+8Fc4/lUPss76iN6aqNz5u6UjuZlAhT/VrgtUyujjEh1RZzKBqZz+yWRN5RG/NVG583+F2cI5QkULVXTyZrdNpIBYxKslECx0NLo5B31MZ81cbnVTxnm9iCARuW1SjHoLN2wJKzsUmup2obeUdtzFdtfF531LBaY1FIc7XP4lDQXAxKrxaFRtJw6oLYURvzVRufpysUDwo5KLQPndSIDDVogsxdULO0GQ8Jz7yjNuarNj4vKsQxJMelJoS5VoNksFQI5gw4x2h5HMsgdtTGfNXGJ47lykWkyTKpFbjygEItQq5WmnJIIxyqV5AdtTFftfF5ukLqOfpdANydMXJa/fRSMows2KoJjnGo+F121MZ81cbn6QqzpBB5TedbIzxjTKABDVJM1nOnWuwQbZQdtTFftfF5TfWpS0w0wNScNiYPCCVygtljxlGoSz9U2yg7amO+auPzTOqcUtaWoZHi2gexNs9ihcRsIc+ZKp3iCjtqo1618XkDeGLqGlsBDEUcCqRQChEQlT5qrFrTodpG2VEb9aqNz2uU6x1LDAPyrAFYZG0hXnsma2iBQ5eQTkWFHbVRr9r4vGRy1hGYJvS1i5pHctaQzf84Q+gZMZ9aSI2yozbqVRufZ0f1GTXVCEPXLKYQEpQ8CQbbSCkhpnTIg5AdtVGv2vg8tbGio6EMiDOvpnpPI3Spjb2m3HgacT6VTO6ojXrVxufRxmxdBzZoISuw6lxzGxFqJSIOcaocGtaXdtRGvWrj82hjbThy7ZB6/TDNdUCZaICrh1KsaD/lQaQdtVGv2vjEsVyZR+kR+hrIxN0zyhqW5Fg9dYhTmoxDyWTaURv1qo3PUxszNSwzwUDxZNJmhSItAC3SGLJoo0Mb5dKO2qhXbXxe8Xufa96S80T+MPmdgkMhZwgjt+Af0jxPQWFHbbSrNj6x+N1kDM8gxIOAc4VcoHTtMOs0TUg4x6E+iLSjNtpVG58HBYsl0SpjI9TVSZ3WRrnVB1GxhNqbh4xDUNhRG+2qjc8b4VlLVKQJ1Ck6FApBHTgg+yl4VODY5iHhOe2ojXbVxudJTKk6N+QBoa81YoENbK52akMOtRCFcCqZ3FEb7aqNzxvLRY3iqmtNfQhw9jRiFTsDrWK2gFXGqcnvaUdttKs2Pk9tpKIhNIbYNXtUGBFqW/ZkU+6eaMaeDs1tzDtqo1218Xm0USjHJgJrVqcnkxNXJ7XfEpwpp5Rknkom847aaFdtfF4fBHHoUSu0LOuCGOxQSBGKSGqFm6R4yKTOO2qjXbXxiSM8AxIWg1odBVxCA+eRAxB7ZBSiWU5FhR210a7a+DyuUFORsnQFXnMbeQYwxQwjzVBwLFPqUL1C3lAbOVy18XnCczNPIzFBFA8N7J/E88g2IUibZc5UCh1KJvOG2sjhqo3Pk5gwYRszQiQrS2LyDILFfxm9cc49znaKK2yojRyu2vjECW05Mc0MFNC5QnXGWENhyJ3bZOxB5NQFsaE2crhq4/PmK9AYTZVAsqy5jYGgzjV0wxMK4ugRQk/pChsSE4erNj6vZ9JSdebYYMQyHQBJQFPrEC3bKDlo5zMXxCep5FpJ/A4SfjZiI/7XIQH/25+0s8KeSs6QKPtJGwfQwANGCK3NtRxKzwxr/fSkP/Nz+PNJ/2y0xF/+Sc+WsXRPBduwD6rAgBKd/xsKRiHTiYfqlT+J7vbuSf8IqbB9+6Ufzpfl8RONr8bv/If+j+P7twf41z/4L7/+7vvydRufO7uPH/PX3P1b/OZ33/3Dn36SX379T7/t5fvy29/5B74CgncO9d1P/vEFfve5L9vKV+PrXr79d3/6Ox9AN3//D38cv/0Pf/j672KI6e/+9Pvf/h7j+t+//rbefB6HFYaVX3/y4LP/4K+wqp/7ttY39vASP/Otv/MN/vMH/GgeTvgzZ7kduajlRVXV8mruV/F8di295KTTzJrFQ0XXn+AZ37+kfoTgeQF9Ab22NLLVjASBmgfoXNee91ohj9xl0uCWDlm8nwL6/bv4R8i2F9AX0L/5omgl9igNmNeuyQ9tMYwCM2MLmkM+1iH1KaDje4DGHyE+X0BfQHtmIJxGEQNPgDtwWpJp6A06Zw3dogY6JJZ9Cuh3FRL8ERL6BfQFtJ8roZjkAZrFs/8iBUoyhdmUC81UVA4NT/wU0PwuoH+EEXABfQH9my+yilqnvDbXOqAlGBRta5RLbLN3lnSq/fJTQMu7gP4RdsYF9AX0b76Isgp2cgGOa+h18PRQMUZAK6031UEjnQf05/7FnwD9I0yZC+gL6N980RBz7myQwlofqkarkL2BjDhSHiHWU5NZPwV0fhfQP8JbuoC+gPZz7T0F6hWykCxAdyihIEjJtXajbPoEQH/mh/VnQP8IC+0C+gL6N1/I8ENOFmGKE2nOo4NqY+gj9Rij54X2BB36XacQr1N4Af3x4V6N26wcCiNUas0BHSbU4Qykc5PZc8vC553C98tZ8DqFF9AfH+7p0F1HR1oNHn3tUuUENpdx2MYIjWc/NpvUdqp28DqFF9AfH+4BmmX5JwMUZ1lVyGusZk/gfxKdLZWJTwD0u05hvE7hBfTHh3uUI9YZgwWQsSZCVi1QWyVoOaWqNfcSz3DoGDaK7eI1Ci+ePz7cnHCKOIOz5zHSKuWIFWpEJyAZS8nNVPJ5PL9fbBevUXgB/fHhnlEYK1fs2Sn0HOA3PEOZpYFTa6bsaWEIh+rew06xXbxG4QX0x4d7gCaaNSZxBI/VstOiB2cr0ELKjGkMS08A9PsU+hqFF9AfH+5R6FBHlhpgBq5OodcuHtbgKaK1aDaytTMjEd8A+t1iu3iNwgvojw/3mipHTHnN8MOqDNxyAKPYIRBLGNHj83wCoN8ttovXKLyA/vhwbzwlhtKHGRQ0Wg3jy/nOHUYxzryGUeUz1aNvAP1usV28RuEF9MeHe4u+pI3kMRlmHg7oscbpVZ7+S44ydFbLZ4zCN4B+t9guXqPwAvrjw71Sjhg15u4cuuuS7TCDUhyAgZtYn11onAf0u8V28RqFF9AfH+4NMXCiXLMS9JCHU46WoSaHdqfRy8g19nFmtOEbQL9bbEfXKLyA/vhwz1hJqVUrBoNa9AjdJ1icETQIKxPWPM4MXXoD6HedQrpO4QX0x4d7DSuMjuLqcbk57+AhtKaTJ2gBo6ZY2yhnSjk+BfT7xXZ0ncIL6I8P9+r7eU5UCZBm8qQwM6/dbQqtYUNtPUs+H6HfL7aj6xReQH98uOcUShpzDU6S0scal5TByhSosSHqnDm180nh+8V2dJ3CC+iPD/dku6yYUikwczZga+z0ua9N3Jpr4alFDgEaN4rt6BqFF88fH+4N4p0h5F78GEwb8IwDapUCKnOs5dL++MwQg0/x/H6xHV2j8AL648O9QWDZRuI2YJIJMA4BJxwJbChZiaHleqh6FHeK7egahRfQHx/uDTHgaM10rec0BL/iA+ianN4HtUpZQp5nBoG9AfT7FPoahRfQHx9uroxi7CM1iMKeE64lozak+h9DoDJUaznkfONOsR1do/AC+uPDTcpRUqhONPpoCbhTA5u1QZ2MNREraz8P6HeL7fgahRfQHx9udmB5UJ6SYciH+n4isDW0UVgqxkih2KFiO9wptuNrFF5Af3y4OaqxJnF+4QhuBv7f6oAece0nrIEyNjq0eeoNoN8ttuNrFF5Af3y4J9tV0zkSQcgtAEfCtXVTIWdilNBnTk+Q7d4ttuNrFF5Af3y456toKpjQg3NcRqHi6sCqHqYRLVDtccgTZLt3i+34GoUX0B8f7lWPDsIySKDl6qiW5vmgUl9rDnUklMHlUCkH7hTb8XUKL6A/PtwCNLeClHqFrmEt8iUD67GtcecxJqLEpxpWcKfYjq9TeAH98eEehy7UOlaFpKsDi6tAsZlhjh6SDdLUnwDod51Cvk7hBfTHh3uUY8qUPOeyvtcUA87gaWLyMN1k1jFrKudlu/eL7fg6hRfQHx/ujeUolSSNDoLiRGN4UmihNMDqULcZW0+HZLu4UWzH1yi8eP74cE/kSE41QsyQOSdgWmtk1VPEUNe8DsZkfEi1izvFdnKNwgvojw/3csI0R6A1tSDRAC65gsVaoUxTpjam1UPV0HGn2E6uUXgB/fHhXrFdJw0pOaCzFuCcFWqPFdT5RutDmoRDOWHcKbaTaxReQH98uOd8hxp6Lx2GpQ5saKBxZkg4RucxRe1Qi2zcKbaTaxReQH98uDfZLppoJwPM01Z9vwN6BoIo0emH+vc+6Dyg3y22k2sUXkB/fLgF6KqDZuMMkgjX7NEC+v+zdy5Jlqa4El6RzBAIPZbDc/9LuJB9MesY/NZMOCNllZ2K8JxUZX6lFLgjdWowcESM1Ke0R2Nm4k3YLrtR6EAf8W5UY0olZJ2Qtewnsj2DlXVGjEKtDWplVnkP9GfYLrtR6EAf8e4amnSuVjmuCi37Gjo10NwiiFEcajlq/UHL8Rm2y24UOtBHvMz3tx3lmKDIe199q1BibLAKdA9jFenaf9ByfIbtshuFDvQR7+6hS8POKa7zoEyguPP9oUyYLfeKrZeCjxZSxJuwXXan0IE+4l2FbsKxsEFMIwDRXhnU4oTQeEoIsebV4L4G+jtsx+4UOtBHvLO+B/f90AqaFYb1R/yq0KvbgGC5t6iM1d5X6O+wHbtT6EAf8XLcOWviUCCTEFBKE+pewomNCQO3tDqP90B/OoXsTqEDfcQ76xstxpATtLpvOWwqlGwCnbHTqLh+6lHLkS7CduxGofN8xLsxM4U79tChctkbgzJCTblAD9i7Tm0dH4Xt0k3Yjt0odKCPeOerDEWNSYFtyOo4wgJ6VWxAllF6jYryKMqRbsJ27EahA33Eu1s7MSbpBHlYX0CPARoW2qlTstWMtBgeGYXpJmzHbhQ60Ee8GwRWpxGW1TPHUlYLTRGsr2+x1pq0tiivBoGlm7Adu1HoQB/xzvkeNRLmCKHXCjStgq6zIMzRWupqs9Aj5zvdhO3YjUIH+oiXFbrFWHID3XN0STiDZiqAYkFFZs766EVhugnbsRuFDvQR7+LQ1BvmVmD7hauH7gvtEBJIxWKdomD4QYX+DNuJG4UO9BHvDoVoXQMapDIW0MxxVWjbMw1Ua1qHwimPNtenm7CduFHoQB/xbiqHBOE5aHUbQYD6VDBKefGdckwh7lHo74H+DNuJG4UO9BHvnhR2iQ2FwRI3oELrK40KahQSrR9FfnBt9+kUijuFDvQR715gxRFq1AQR9xtZtHUo5InAdRHNLL2F9873d9hO3Cl0oI94B/TqL+ZkgtVCM9AOdRTpGZBmDWJdeno0xSDdhO3EnUIH+oh3WY7ea5qjAjfcK4P2HF3teytFTD2HWiO9t76/w3biTqEDfcS7LIelMssUKF32XuTcwVqfsH6ptDPnpvHRqEa6CNuJG4XO8xHvjMI8A2cWGAseoFWWoVBWEJ1txliq4aNBYHQTthM3Ch3oI152HEwyx2oxRplAjHNbhg1SGzam9SH8qOOgm7CduFHoQB/xruPAnGSsFnrM/eZba4a6ajNkGbGjZantURyabsJ26kahA33EK6BTD6g58S7JuldgMai1CDgGKsUmTR4533QTtlM3Ch3oI95lk8yQJw+Y2FYPPcKEWtdHUaqpR2p1/qBCf4bt1I1CB/qId09kO/VMHGAYrR6aWoOSVpkuYYwoMbeWHkU56CZsp24UOtBHvHsiW7NmzgbV9pvv0BRK5QKGUupoVdKrsB3dhO3UjUIH+oh3QMdEwQYBxj03KUsAXd3GHjPTJRGT1R+0HJ9hO3Wj0IE+4t2hMIU4Z18tR+J9KCRZLQe1Pe7chMMUnI9eYNFN2E7dKHSgj3g5qpGqZYtQ4zoZ/nstW4Ml6HGotmAq5VHYjm7CdupOoQN9xLt8f62jlzz2jqB/UwwW2nOV6amaLWuQMN4D/R22U3cKHegj3hkrtVBLoUGUvXUzJ4KSRUAii0ocPb3aukk3YTt1p9CBPuJdliNNaVkqZKoF1iGsgO3xdlxGKzajSX/0YIVuwnbmTqEDfcS7e2jLU1tFIMwMtNoNKI0zFB4aQgvCr9Zu5ouwnblR6Dwf8XKnG7YZbFG8Y0nE1MD6yJACko4RJrdHQwzyTdjO3Ch0oI94Nxy6NFnHwgRWF9XUq4L2MaDNmmZLOHL9AdCfLbS5UehAH/GuQrccsEsHKxL27NEF9Gy6GhDuXDsOtUdGYb4J25kbhQ70Ee+ySVPqQrlC7LRaaEKCinvGnU6jrKvtCO9b6O+wnblR6EAf8e7WjkpUSQNw7IOhhAmW2/pqjpZz6bm2H1Toz7CduVHoQB/xbhBYJbYguF9gxdVDNwGbVIBz6MY4OORHC1byTdjO3Ch0oI94F+UImBglQZ19AOVpu5uOMKvmVaKH0Ktx5/kmbGduFDrQR7xcgdWZUskw255st3e6aS0B6iArzGT4i2u7z7CduVHoQB/xCuioFlpE3IdCAyoWQK0z6MBMRRcB+oOW4ytsl4MbhQ70ES9HNU6q1gaw6AJ6YlosL6AlpbZK9ejFflChv5zCHNwpdKCPeBflwDqamELTRTXZntKoQoCT0+AWBuVHi77zRdguB3cKHegj3kU5sKTSSgcsIQKNgmB9RsghzRAkBQ3vD4WfYbv1b+FAO9D/L96NajROONLCuOQK1Bn3e+8Bo+xD4ayt4qMHK/kibJeDO4UO9BHvHqw0U20SgakT7KEFUC2tCp11NdelS3q16Jv/d9guBzcKnecj3l1ylLEq8yRoraf9ohBBUw8QA5lIm2HkRx0HX4TtcnCj0IE+4l0LXVrGmhIMpABUQtmzdDtMVMkztMn1fYH+DNvl4EahA33Ey0uOdfJbVXhvcpO9pHDP0lVcVOdRjEWG4Hugv1toNwod6CPehe1KY4qTIbfVaBDTqtApEYiG1oJaSPpobhJfhO1ycKPQgT7i5RCD0Lv2CaEUBTI2KKR7TXLoJfaStP2g5fgK22V0o9CBPuLdoTApN+MJggn/80S2TGWQgphYYhpS3wP9FbbL6EahA33Eu0FgTEN7I+Ao+52sKNTdfEzc58GqyPWRUcgXYbuMbhQ60Ee8GzND1BBNYRSU/QIrgU2ZMNbRcFjpouXRQgq+CNtldKPQgT7iXQ/da6+Z6zoP6v4I+wXWXvlNXWYuWWJ8tNONb8J26EahA33Eyzh0ifpvQKMS7luOBLVEBMMUWXNPefzgluPTKUR3Ch3oI949KexEYf26gI7YgaRNsNU7rwqdckirh12nxudAf4ft0J1CB/qIdxVaok4Ug1qpAdXVSBfrCfJMA4vMOPqjUY18E7ZDdwod6CPejeWomKUvoGOdq3PmQQvoGKBhjhxnL7k8mmzHN2E7dKfQgT7inVM4sNVICti3sbLYhoJpQgm5llAxaXhkrMhF2A7dKHSej3gZtrM2uxRIIeoeLoNQrSKMBXLH1nN49eZbbsJ20Y1CB/qIdx1HD6HXoBDyzOskOPaoxjiBbEjJLfbwauum3ITtohuFDvQR766hsagEWi10nAmolbJOh61Ap9y48rRZf1ChP1vo6EahA33Euxaa2CSnDjXVne9fxVnb6qgtsxSpSlj5PdCfYbvoRqEDfcS7IQaBZ+vYIQQVII4Jqpa591EQ9dkkpkfZJLkJ20U3Ch3oI975Krk1IWwLY1oVOo0AZTJBijhKjkMzPsr3y03YLrpR6EAf8e4FVqo5076mG70AzYhQQlh8GwZcvXWo4dGYGbkJ20U3Ch3oI95d2w3WiWYQetp3GzlCzSECtop5zGrx1cYguQnbRTcKHegj3j0pVE7WuEE3IiApq+XY2bsu+54jchzxB9d2n2G76EahA33EK6Bx9lY4DxAKGahpASuse5H9sBpmNPrBtd2nUxjdKXSgj3gHNKuGbBmaBFkVOnXQpAo5NQ1FJFN8NDdJbsJ2yZ1CB/qIdy+wYujZNEOYHIHy3oGVLUEarQtiicqP1sjKTdguuVPoQB/x7gVW7j3ubcg1y17qtlcGzS6QuEuKmSzh+5bjO2yX3Cl0oI94dygMKRQaCMHWeZBiDVClKAgHmTmLiTyKQ+tF2C65Ueg8H/FuwUrkXPaKb5G4zoQxTaiYCZDTHhCWO7+6htabsF1yo9CBPuJd2C5H6bMgtF7insqxdwdJ+bcmucTWg9KjN996E7ZLbhQ60Ee8vOSQlnRmKDOsjiOv3qNwyNB0Ve5SxSo9elGoN2G75EahA33Eu2xSHdbjqtCxyGo5uCnUuC+kR4+xZ+s6H93a6U3YLrlR6EAf8a5CDxSt1qHvffVUNIDmSTB1plF4jhwfpUf1JmyX3Ch0oI94OcSgp6Rl55/j6qGRJpSWBvRmabJZtvaDHvozbJfcKHSgj3hXoUuNXIlBdVfoGeLqoUeAnlYLPSwqvnpSqDdhO3Kj0IE+4h3QhhXLZBCaAmQ7OMrDoIyGKSMPjY+MQr0J25EbhQ70Ee/SozNabXHCTFX3ou8AtkP+cZTIhXMf81G+X2/CduRGoQN9xLseeswgVgYkaWH10NxAWyMwikMsIbP9oOX4dArJnUIH+oh313bSKPTSoCkVIE0VNGgH7hg5YiyZH42Z0ZuwHblT6EAf8e4FVi29TqkgPdJqOTiCFTPoFHXWwVj6o2G6ehO2I3cKHegj3gE9s41eAuhMHWhIg8IpweQoqYe5x+m+B/rTKSR3Ch3oI95lOSir9sAQKtl+UjigNCRoZl0HcZ3tUQ9tF2E7cqPQeT7iFc89z0Ex7031ey3yCHGHRwv0JCn2gQXroxeFdhO2IzcKHegjXgFdGw9VQ0DLC2juAjXWCTtoJ0FjjSO9B/q7hXaj0IE+4t17lV4HUg+QsCFQmzs9WteH6FzVm0Mcj86EdhO2y24UOtBHvBwz03LntLrngAGIgkKZc8/WDVpixJjyo1s7uwnbZTcKHegj3l1DpySoKUAezECZEGqtDQpKzZG0hPwoDm03YbvsRqEDfcTLbJKaYYswUua902310JMSTBtRmvbS+qNbO7sJ22U3Ch3oI9710LOIqhikVPaoxrnffGeDNqOOvn6i50f5frsJ22U3Ch3oI95lkxoJpcbQsnWgMhKsNmO1HLG33tuwxD+o0J9hu+xGoQN9xLtDYRglt24wZ6sLaOw7ltSBF+UJW47yahCY3YTtshuFDvQR76YY0DoU5oXx4noCTS6gaWYw64UScczj0bhzuwnbZXcKHegj3i2kUNGWmKH3PQgs7SmNSRTmqLVaCVF+0HJ8h+2yO4UO9BHvKvTs2mNe3UYLe+tmiWCqA0IbnOpkQXn0RtZuwnbZnUIH+oh3PXRspZQW9/qrPUw3MBjHCjnNFmiwlPho3LndhO3YnUIH+ohXQIeoNZQx1inwX5YjNlBcBTtqIZXVQQu/MVZSuAjbsRuFzvMR7wo099xiTBB7WDxbW8dBqv9mNtbc6gwpvHlR+N88f4ft2I1CB/qId0CPPnMOCtTZgPYN9CrNCZSnplakVn5zyfEH6M8Wmt0odKCPeDdLVyZqwwil1boX1w+oqSjUINLnxMzlTXr0D9DfLbQbhQ70Ee/G90+iRKuFDrazSWYLaO4JpPSGoWab4c1Ujj9Af4bt2I1CB/qId1GO1up+JgtFZVXoSXkV54V2GS0o2ygmP+ihP8N27EahA33EyxeFQ8JIDWaSnU1qArVbgJwyCxYksR+0HJ9hO3aj0IE+4t0LLLTVKXcGltaARlwtB9nei7xQ701E2/tbu++wHbtR6EAf8Qpoq2msjiMA1zmBamWoM2YYi+o5OSfUHwD9GbZjNwod6CPeDQKbFlF5wGx7yLmlASWgQSy5NY1Jsb159P0H6M+wnbhR6EAf8S7KMVJsOQ9IhXeUIxtYTxEQtbVg2yx8szLoD9CfTqG4U+hAH/Gu5WgtW9sPCZMYULcGltYZcRDNHqrmjO+v7b7DduJOoQN9xLuWA0trtoozaqlAmNKq0DYhB83Dahv0aNz5H6A/nUJxp9CBPuLdo2/j9ed62/n+nvcw3QBWZ4c0JrGOQopvxnL8AfrTKRR3Ch3oI95VaEUi1Awz131tt++hd9hO93tvq10bv9mwkvAibCduFDrPR7wbYqAjFFxnQhm8CrTaKtCaFYZQmTWVzvrokgNvwnbiRqEDfcS7KEduoSE2iKQ74x8FNLUGqcyBYZTZ5dE1NN6E7cSNQgf6iHcvCuNqmHPH1WL82+mWOhgPXBV6SkllfWk/APq7hXaj0IE+4l2FTrHMSAPmSLgz0Ts92m0PIKW0bcIQ5D3Qn2E7caPQgT7iHdAjpxpbhDaIgShnqK0PaEUwWNCR7VHYDm/CdupGoQN9xLsHKy0R5tJgnQQT7IMgqPUJ1oNxjjP1V9kkvAnbqRuFDvQR7+b3U2sWU4SR18mQVAVKDRPiYin2HEIdP6jQn2E7daPQgT7infOdcOTZFKTVuDfXF6g4O0jQnpNUG/pmiMEfoD/DdupGoQN9xDujsJQxYmPghrav7RCq9QxpdOwTZ2J69EYWb8J26kahA33Ey3w/UVc1iDLLAroWUBltnQynWGht0f5mbtIfoD+dQnWn0IE+4hXQ3Eu2SAvoWhgoSQOTaaCTORPVVud7p/A7bKfuFDrQR7ybYtBCLBwSlLAfrOQQofBkmJjaZOXe06M4NN6E7dSdQgf6iHeDwGaZreMErrZ66JjaHpwkUKkHtdRSKu9vOb7DdupOoQN9xFtjpViKBC2P1UPXGdehcI+I7rFQFjEMj1qOeBG2UzcKnecj3l1Dd05Jc4LZLAEp7vkctUKuLRJhVY6PnO94E7YzNwod6CPeTeUIc2RaQI8o/0aPrhZalGAmKxK1T+rvC/R32M7cKHSgj3i3MajO0akUKD10oGEBNNR1RORRJseKFN5s3fwD9GcLbW4UOtBHvLvkGJoQpQFNXUBTR6iKq6OONjGNNOJ4FOWIN2E7c6PQgT7iXTZpjtTG3H73ngnd9oKVUOoCOtVdnlsOj27t4k3YztwodKCPeDeVo3Ek5AbYtayWYwawVhiG5ZjmCHu63XugP8N25kahA33Eu1sOZGZqBWbdt3Yjd9BSEESjRs57/OijUY3xJmxnbhQ60Ee8eyMrheuqzjBQ9pPCYHvBigJaqutMWIuNH1zbfYbtzI1CB/qIdxWaq8S9n7DxSEA5pwW0CiTqTdBiDOFR2C7ehO3MjUIH+oh313Y2CqutRiPyOhRiLmA9LrRnGGkPO6f8KA4db8J25k6hA33Euzh0ldE6Nmi0OmcK2aDgyNBGiym1ZNTetxyfYTsO7hQ60Ee8m2JgOGyWCAteBSJeQOv6tuWJXHO0+GoQWLwI23Fwp9CBPuLdhpXE3DCubiM3AbJVpu3f4PPBzfbYO+T31vdn2I6DO4UO9BHvemhhWy3H2C9UGIhxVWhePTQTaebKkvKjCp3+d9iOgxuFzvMR77JJk2zEniCkuQp0HBOsNIZEtVlvXKk8aqHTRdiOgxuFDvQR766hW+nCq8XILQ1YRTnvlJLC3LMNWqp5vrqGThdhOw5uFDrQR7y7hq7Uq8qAKWFHOVqAUqKCmmJulEbtj27t0kXYjoMbhQ70Ee+GQ0dCQ6wwQ95PZLmBVkEIpaBlC4vnR75KugjbcXCj0IE+4l02SUIrqSUYbQ8xSEVg9dQGyi3XGrQP+QHQX2E7Dm4UOtBHvItDV8I6eR0KrdDqoVvbLwojcCmio++Axw9ajq+wHQc3Ch3oI94BTRvcytDTOgpSzquH7pYgF6m1pt5T+wHQX2E7RjcKHegj3vkqtVUJKUOvsa5DIUbQMtveKptQtM80fgD0V9iO0Y1CB/qId4fCsP5qFmFIn0DrPxY0rlpdkXlwz3HIozh0ugjbMbpR6EAf8c5YaTT2xHMwSREoYt+DwASwB47ItZbxaLJdugjbMbpT6EAf8W6yHVEoc5Vkw1WmyWIDs5Sg5BHMWhaj/Bzo77AdulPoQB/xzimsVAKrAJdGq+UYHbTagJEDDtP9xvAHQH86hehOoQN9xLs4dAq1BSmw3w8CpTHA9rcYBvYZ88j9fcvxHbZDdwod6CPetRw1VGNFkD1xlHre669mgxCE5sijhPgobEcXYTt0o9B5PuLd6NEy06h5QOph7vAoQs2SwQrHKNZL6o8uOegmbIduFDrQR7wbPYpcuK9mg5UbUO7/3hYOmKlwSy1TeZVNopuwHbpR6EAf8RLodfaTmGDujD8RRihzIgzVMC30mV+9V6GbsF10o9CBPuJdy5FiLnu8Occ97ZzjgBK7wcymKWDr8dWZkG7CdtGNQgf6iJcVmqJE3RG7kPeb7wo2KUOts0gfrPlVepRuwnbRjUIH+oh3t3Yhhl52j7HXexMlAwvIMKp0ZpGZUnkP9GfYLrpR6EAf8W7rJlFn25vcNBWgyRVqLAhBdCZcuJs+GtVIN2G76EahA33EO6BzrLmbQqp7kkEcAYyHgsSKidrIq419D/Rn2C66UehAH/EubJdLCUUDJAn7wcpgqK1ViL13rtyK4g966M+wXXSj0IE+4t1UjmKxG3VobTXSJNrXoVA69I4z5fUtxUfz++kmbBfdKXSgj3j3YCVgGaUliG2/wGppQuEUIXcNLBpSe7Xom27CdtGdQgf6iHctRwvahcIqyUUW0JNWhd6DwHqITdocq1K/B/rTKYzuFDrQR7wdBIZY2l7lxgmIyMCwFYiCJWMvg+Z7Y+U7bJfcKXSgj3j3YEUs1n0FHdO/DSu2L/Bw7DBpKZhwcn3UQ+eLsF1yo9B5PuJdx/HvpdXqno3HXlyfy84m8arSua5WOrb26gFWvgnbJTcKHegj3gFNJKQskPnf1s0cwUoNEEvFLLVSqP090J8tdHKj0IE+4l28f535FtIJRiYGsjTAItPqqMtsZtESv+84vsN2yY1CB/qIdy30SENpNRrl33Do0FfzoW1AC0I2BLu8mj2ab8J2yY1CB/qId5ccQwyrCZSJEVb/kVbLESJgr5qbJMz46MFKvgnbJTcKHegj3r35TjHTKAiozVYPrWlP5VAoqr2O3JqVRw9W8k3YLrlR6EAf8XLrZi1dBGGdBMdqOUKFMjAA8SxBaVrCH7Qcn2G75EahA33Eu5YDjWeLBCHr6qGxBKgjCdQZY7WR5dkLrHwTtktuFDrQR7x0vo2KFIZVjTtQ3UDn3GHUtLpnxqTZ3gP9GbYjNwod6CPeXdsZYY4oIHVf2606vUeCdWCVLj0R9fwoDp1vwnbkTqEDfcTL2aPVMKwKPWkPAstcQEdbh8JZewgdYxjjOdDfYTtyp9CBPuLddOgYE7NGyBoW0LXuJ4WzQmupE3acI753Cr/DduROoQN9xMsdWLaK9N6rUimtlmP8W66y3ZWwt35jQXrfcnyH7cidQgf6iHdTDCwNnqlD3++9KbQKRXuHNHMRLRhyf1Sh+SJsR24UOs9HvLuGHlm7KC+ecfGcYoW6fpWAyCRXTTjt0SxdvgnbkRuFDvQR76IcnQdZXT1zyW210FlBKwdQosbCpsKPzoR8E7YjNwod6CPe+SozYLM+oBvl7XwzVKPyLxi9zoWDc3/0AItvwnbkRqEDfcS7a2hMYXbpgCniajlSgCKxQCbpHbGvMh3fA/0ZtiM3Ch3oI97d2llINfYAbE2AcE9QGqv5yKPVSr3N1B6F7fgmbJfdKHSgj3jpq3TMNhNEnHvBymo+VNqAGVRZVu2u9IMe+jNsl90odKCPeDeqcTTOled+87166NgMVGeGnIcRSRDCH7Qcn2G77EahA33Eu0Nh1VyCRhj/ZnGMSFBKNgja8kCkVMqjMTN8E7bLbhQ60Ee866FHnyQ17sl2HahFhpobgrQ2w1gtSOJH+X6+CdtlNwod6CPeAR0YNfayMKZ1KBzV9qJvgV6K1paKtvgo3883YbvsTqEDfcQroIt0tWYB8qgK9O/pyqgCEgJ1EgoxPxp3zjdhu+xOoQN9xLsoB60GemCEzrhajlkq1JkIhIvFtsPS8miKAd+E7bI7hQ70Ee8qdNmnvzwhttVIU5AB1XIBbjLy+uUqJf6gQn86hdmdQgf6iHfhpNwHdWNodW+uL4pgBTO0zoQhV2v8aBKYXITtshuFzvMR7zqOiTR7Q+gW1pmQwzoT7pcrcZQs1sNI49GLQrkJ27EbhQ70Ee+mnTcltCGgUhDIeoMiQVeBNkSuXIM+So/KTdiO3Sh0oI9410LrqNk0Q+QWgHQSaBUB/Ld1c6baX2WT5CZsx24UOtBHvFuBlVrjEQZgXCdB0rrn6DID14YsCY3aI19FbsJ27EahA33EuzNhadZnKjCDEFCgALUMhRxiCk1T6/2R8y03YTt2o9CBPuKdUYjdWi15b5Bdh8KCHWqsE+IkVWKq41WUQ27CduxGoQN9xCugKw1tVddvQ9rO97QClSZCWj8RePSW6w9ajs+wHbtR6EAf8a7lmJpKCwY5xQZkO5tEalBmEbYyteGjyXZyE7ZjNwod6CNePinEQTgSZOsJSIpCCVFXB9JnlUFRf3HL8Rm2YzcKHegjXqZHERlzhhJT20bhBAsDoVGvE1eHHdIPgP50CtmdQgf6iHdOIeaUOSgkLqtCN6pgVgtEnmN10dRLezRmRm7CduJOoQN9xCuggwpp4bTjoqvRKIZge/VmRA0t5MGtPHpSKDdhO3Gn0IE+4t1ku0YlL4RBeAygIatCc999R5mrdAsmfn9t9x22E3cKHegj3r2RzSnGKgYio+x8v4KGsJqPIlNrTaG9mg6tF2E7caPQeT7iFc/7bmMmERhSKlCMGWymAKvdaEO0q+ZH2SS9CduJG4UO9BHvgC6h17JHjzJuX2V3HFMSJMpxRuWU5g+A/m6h3Sh0oI9410Lj3ujNE3BxDNT6gBJyhRCncqVsuYb3QH+30G4UOtBHvLzkyNQ5yr6rswV0aauFrnWfDvso67999SPvgf4M24kbhQ70ES/XyLbaM0bIFtaZsM4EKjghz5F0Eo9Jj57I6k3YTtwodKCPePdghUcfOUbQFDtQ0goaFSEvnJFtNdbjBz30Z9hO3Ch0oI9410NP6W1IgNTmANpTGrW3DiUWqlZ7kfwom6Q3YTt1o9CBPuLdNXRLPFUbpL1lhVpIUIgGiBWLozSR+ijKoTdhO3Wj0IE+4t21XRShRgRjDgSaC+09dgYSW7NZYpvx0fx+vQnbqRuFDvQRr4BOVDHssQUqgffKIAELNUAfKcUYcqivBoHpTdhO3Sl0oI94d203sdNEgay17Wu7tCr0ZBDWUctqSMqrJYV6E7ZTdwod6CNeLqTY76+IoeSmQKsgQxlUASk1w4hVxqMXWHoTtlN3Ch3oI95NMZDBMQeFnngPThoNKuUBbQYcpcgI5X3L8R22U3cKHegjXi6ksGBBEXrBCBT3LceeQsqtUJ5NR8BHK4PsImynbhQ6z0e8u4buGEfmDJPb3vPdMliiBEmIicQGy6MW2m7CdupGoQN9xLtbOy0TrRfQtD4Id4GeShAkj5CL1cmPnG+7CdupG4UO9BHvdrr1YEUMAVurQL2sCk1pQDHpGWuZSX9QoT9baHOj0IE+4h3QhDM1bSDNeJ0JuUDJWWGH+xfioVP/QYX+DNuZG4UO9BEvJ9thNuoZamtzVWjpYBEDTKJYJYkmfGQU2k3YztwodKCPeDl7VLk0mhCwDKBWdb/5RkgpzjbnOhnaoyEGdhO2MzcKHegj3gHNIjPt17FGO9WPDFZVoAyptFmv/ChsZzdhO3Oj0IE+4uWYGWndeEKztqdDr+bDeB0PQ4vaypyVyqOwnd2E7cyNQgf6iFdAS+DZBhGwBltASwTtqUIlXA205VWzf9ByfIbtzI1CB/qIdy+wVLlmpNU5L5Yp9b66jdlhZ/tjir3M8IMK/ekUmjuFDvQR73romHrmGSBWXj30HAvthh26DBqNQ62vXmDZTdjO3Cl0oI94tzIIRSIOhIpT95wZBRshAHGsFnsasT+abGc3YTtzp9CBPuJdD61BRpfdPhsCrd9xsMwGafXVuRQd2t87hZ9hOwnuFDrQR7wDOkmas1fIXFYPba1BbcNArTZKhUK2N0BT+N9hOwluFDrPR7zimZVinmNAq5GBCFeBHnlACkltsEahNx3Hf/P8GbaT4EahA33EuzR0sXX0SwaV5wTCPqH2UCBYyxhyGPHRmfAP0F8ttAQ3Ch3oI951HCYL4lBhxLRa6IjbV9mTG0sbraZYaL65hv4D9HcL7UahA33Eu5ajzRgrGYQedgu9r6ELIiCVGrrUJvUHFforbCfBjUIH+oh3b765W2VLwLSvoctkqHG11MIWqeytK+UHFforbCfBjUIH+oh3b745jJ5qB00jAM22uukWMySbgUqLNMKbYbp/gP4K20lwo9CBPuJdNkkxlsYF5ogGFGQDnQIUUh7CscxH6dE/QH+F7SS4UehAH/Gu5ei1hNYEkta9060lMC0DQmy592G4Gun3QH+F7SS4UehAH/HO+W6qTDVAHB2BKDewFGS7hXvoXSB7lE36A/RX2E7QjUIH+oh3k+2q9V5FwRo1oKoTSisdaqDFc2Kd882YmT9AfzqF6E6hA33EyyWFxhRmhZT3eu+++g6jjJBjq0OS2iL6OdCfYTtBdwod6CNeblgZVmy1HDNQWBWa63821wfp+wJkUmB+D/SnU4juFDrQR7xbSGGxaC0IZbIBrboMuuo00OhzkqVMP2g5vsN26E6hA33EO+u7oo7aB3Td4SSWAIbFYORSuxQJio8qNF6E7dCNQuf5iJdbN1OwhBV6p/6fAl3EFHIeiVpN6+feTGr8b56/w3boRqEDfcQroGvKjcnaDtstoMNegaXSoI+Re6s1pvgoyoE3YTt0o9CBPuKd800oIRlBGTyBVssM1te3XDDmNGvmVy003oTt0I1CB/qId76KthRQGLBuX4XLAJXeoaGU1T33iemR8403YTt0o9CBPuLdJYfWnPNqn2PrEaisrzSUAJxiGSmFdSr8QcvxGbaLbhQ60Ee8m8rBZbXQPADLNgqx4h4zw7Ba65y1h0KPFqz8AfozbBfdKHSgj3jnfONqnm0UGCOsQyFxh9prAAmcO1cbmn9wy/EZtotuFDrQR7w7FKaKvfQAKdlqORZB61CoCr1zbkWsBPkB0J9hu+hGoQN9xMv5/cyy+mVorOtQKDTBWuZFdW1RuKXRHuX78SZsF90odKCPeBflCClkprI3yNoCOuBiOQtUaipasWF9NMUAb8J20Z1CB/qIl7NHRWqbHQaOfShsFaykCWlgJraa+6MdWP8N9HfYLrpT6EAf8W4sh+LsudF+plL+/wWWkcKYdVdonvho3PkfoD+dwuhOoQN9xLsNK9qsUxfAhTVQbmFVaKkQRGeuQ0ag907hd9guulPoQB/x8tpuaNA5oc+4l7oNBl1dBrDFRDnvrN2jQ2G8CNtFNwqd5yPeZZMUR5ecYdQdtttLKSrXDC20lmXOd0ZhvAnbJTcKHegj3l1DN1m9MkWQFni10EGgdETQ2mcNq4Udj3a6/QH6s4VObhQ60Ee8OxMOzaMjQx15AZ2pgkmz/QCrVMI2O/0A6M8WOrlR6EAf8c5XKVW5hgGaYwYqtULdUY42qfWWS19HxfdAf4btkhuFDvQR7x6spNaq5QFiKkCNE2hZfUfNoUmJtdAvgP4M2yU3Ch3oI94NMUiGbY/Q7bT3UfQ9YabFDs1CijqLxvLoGjrehO2SG4UO9BHvrqFnN52xrR6jBSBdaJedjkaKwmU7hfnR3KR4E7ZLbhQ60Ee8i3Lk3pvGCqtKT6DAGaqNsIDmgCJt5vzowUq8CdslNwod6CPeXduVMlO0so6Cey8yDYSyH2TNOUpmKVl+ccvxGbZLbhQ60Ee8yyahaBUjWC3GDttxB4uZYd9ujKpWiv0A6E+nMLlT6EAf8e4FVk8SWhvb+c6L6jlWhd7DdPswtSnZ+vtD4XfYjtwpdKCPeHdtZ6bEWiGHVoEqFlDrCKGO2GcIMYZH2aR4E7Yjdwod6CPeXdtxKbHNAlHK6jsoJChF9rDoXC2qpibvD4XfYTtyp9CBPuLl2s0cc6UGA/fKoFwMSuQIk8USZ5Jqj1qOdBG2IzcKnecj3oVHe5y1yWqhOypQGhnMusJojeesU4o9eiKbbsJ25EahA33Eu41BUlGkMlS0VaDDTkOHiGCT91OWSAUfPcBKN2E7cqPQgT7i3ZmQRrC6b+1CmEAlRqiZIow4GwpiJ3rfcXyH7ciNQgf6iFdAG2utExt0wbwfYA2oQ3fYrhYeaFr10XDodBO2IzcKHegj3rUcrKWEWiD2uTcGoYHROhjmIazWZizhBxX6M2xHbhQ60Ee8G9WY5iwxZcDQaL/ASlAX4FCaJGuYREnfA/0ZtiM3Ch3oI94N07Uc8kxtVWgMQJgSFAkNGlVOo2mq/GjrZroJ22U3Ch3oI96F7WJWmTJgMm3nu+c9MimBjFRWfSYsr4YYpJuwXXaj0IE+4mXYbvRVoztwmLbXyA5QxgiYdNZU+3gWh043YbvsRqEDfcQ7Y6XFUbI26LrvoVMIUGIlqBaQhoZS+qMXWOkmbJfdKXSgj3hXoTGI4iSYVBfQUzsUCutjZNSU11/4aCxHugnbZXcKHegj3mWTegllzArckFeFtgnWw4CaMmaptc3wvkJ/h+2yO4UO9BHvKrQxSR8VZpQ9ezQRlJIjrKodauNQzN730N9hu+xOoQN9xLtJYJVbT6vlaGm/wJLaQeMQ0MkYmqlieDQdmi7CdtmNQuf5iHfvVUKfnUyg974KdNQIlRABR5RYpTJOe87zd9guu1HoQB/xbm5SSHXaYnmmmNaZsArUOQywDhpVJJo9MgrpJmyX3Sh0oI94l00yyQUn7oextM6Eq4VW21NnagtdM1Eoj1pougnbsRuFDvQR76IcNHuNahDjfiJLSUFD6hCVMoY5VxP9A6A/w3bsRqEDfcS72aMhapiGICmM1XLMADVkhihdO+aRUn10a0c3YTt2o9CBPuLdIDCcGttqNNCG7CeyBqXVCIYjp8oZZ/9Bhf4M27EbhQ70ES9XYHHFBTNUTnPHoSfo3rIyxqjYKGCm97d232E7dqPQgT7i3ZtvkhYjT5ARA5CkvWBlAd1r0phjN+VHzjfdhO3YjUIH+oh3QDftNmixHGoCsrG6DWoCoeQ6Qq4yXsWh6SZsx24UOtBHvHsjy0yUZI+Z2S+wShlgiRSMI4/Wtc7xg0Php1PI7hQ60Ee8q9CZZylzNc2xrh66TQOLfUBKefSkpkXf99DfYTt2p9CBPuJdhZ4Z28QErfKq0G0dCout5sN2aaYZY5rve+jvsB27U+hAH/GuQmOeSlEgt9U+U7YAlilDiGjcqEfsjybb0U3YTtwpdKCPeBdOosiK1gGLCZCujzJX3yFaLLA1ebZhJV+E7cSNQuf5iHdGYSEpnP+t2bR1JkwGq2vevuE0Sw2zjkdjZvJN2E7cKHSgj3j3ojA26x0rNAqrhe6rQOvAAZyNMo0ymd8X6O+wnbhR6EAf8S6bhE1QuOyrDQKaO5tUZUIaI9uc0Ub9AdDfLbQbhQ70ES+zSRwzUYKpPQHhyFBnSZvv1pgl83g0ezTfhO3EjUIH+oh3T2Sz5phihMEygPYcXeW90y3HObPwbOlRvj/fhO3EjUIH+oh3T2RJNRQaMDFlIJsEpVqE2Y0sYq/IPwD6M2wnbhQ60Ee8nJukYe72ubTwb+smgqFlWKfBgkY40/wB0J9hO3Gj0IE+4p1RWAMlwQC14uqhE+3N9ZVgzlAm9tJ7/MGh8DNsJ24UOtBHvLu2m1KkKAPSXoE1ZwPjLjCrVmw9N2qPNqzkm7CdulHoQB/x7tE3cy9pz2akuXpoRtqzRzME5EmlJAqvtm7mm7CdulPoQB/xbphuKBYmrx5DgyygY4Uy0tjz+8vsLWAbj8J2+SZsp+4UOtBHvNy62Zg1rh4j6ToU8jRQKwqcMnVpNRV8tOg734Tt1J1CB/qId9kkpmqIC+idSKK6+g6rOiC1sP65ehHT+h7oT6dQ3Sl0oI94t5CitlxnaNBN9lK31EB3Dz3SbjlKzqU8ajn4ImynbhQ6z0e8G2KgPUWRASWGvi85BuioBklRQ0MMmB49wOKbsJ26UehAH/Fup1sk3v42FEkFiChD7RohjVW4m8yZ56N4P9+E7dSNQgf6iHcdB5XI2GWdBAMDGWdQLB1aD8k4pir1UQvNN2E7daPQgT7iXctRU6RRCozex2qhtUCdTQBNIpYwKNujfD/fhO3UjUIH+oh3085xtoGEEFNLQMH2NbR0KLWWlAhHzO/PhN9hO3Oj0IE+4l2FJrVcFWHqnjUjHKAEUoi7fx6jMo5HSwr5JmxnbhQ60Ee8MwpXb5G0G7CQ7akcO8rBEyo2ZOumOh4533wTtjM3Ch3oI95V6FCzSqkQq0QgzLRajpGg8qrRdXRO9dFUDr4J25kbhQ70Ee+mcsxccwsBBPcw3W1/18IEnIPMMhPLq2G6fBO2MzcKHegj3i2kKIitVwGmXIBmXD00twazYZCUZ4r0KD3KN2E7c6fQgT7i3YOVmGT9QKAuuip06VCnEBCHmbWW3kd4DvR32M7cKXSgj3gXtovT8uqaof9zCscUKIIKOSfU0ZuZPgrb8U3YztwpdKCPePdgheZEUoER1smQOBrU9SWEUUoZqFJfDQLjm7CduVPoQB/xbiFFjcUm2yrO+0PaWIfCPMB4jF4tY391bScXYTtzo9B5PuKdUZii4OQAk/fiekwMBXWdCUVKnrkH0kfZJLkI22lwo9CBPuLdIDBZh78+9gOV1oCUG1SzAFo5xmE54njUQstF2E6DG4UO9BHvjMIpcW8GAoyyzoQWECrnAtpX8yFzyqw/qNBfLbQGNwod6CNeTjufpC0OKGoKFETBchGItdrMgRLVR76KXITtNLhR6EAf8a5Cm0WmnX9GrKvlGKs4mwosspsRiig/CtvJRdhOgxuFDvQR7w6FyqUPIuC2nW80Bk173woVVhmhj1d7keUibKfBjUIH+oh3FbpXWYU47qX161AYm0JNsYHE0kiwaYw/APorbKfBjUIH+oh3txw0SsA59wqsVaGtTijSCySubKFHZPtBy/EVttPgRqEDfcS7liNgkBEzxMEE1FsGZaowY+yTWiqrXr8H+itsp8GNQgf6iLfGSi07OFpwh+1SsP1gxWBgwSphrwF/tBdZLsJ2GtwpdKCPeJdN2m9j56rQpazOmTg3sGQZRNOcNZj1/r6H/gzbKbpT6EAf8e5Q2CLnORgmx9VyFKugNhRQkLBE7dIfxaHlImyn6E6hA33Eu8l2E2eLI4P1PXsUVyOtvGp1I8yNi9acH43lkIuwnaI7hQ70Ee8erKDFWfruMSivHto6aFvfphJ6L0gWyqNDof7vsJ2iG4XO8xHv3qsYV8w2wKgunkNaZ0LJAqxiUSQavnK+9SZsh24UOtBHvMwm1bKKMEKnba7EUMD2/NHEElsus/VXUzn0JmyHbhQ60Ee8HN+fK8/YIdgcQFkyFLYCYonjsIFJHl1y6E3YDt0odKCPeGcUZpl7CRaUtKimGiPUlgiq9kRmUjv+oOX4DNuhG4UO9BHvXhQ2G4IlAHcMQGwExQbBQpm0FSmjPrq105uwHbpR6EAf8e5QyGGKqUENtLNJq1ZX5AAaKpqRiuijKIfehO3QjUIH+oh306E5LJJLBi04gdo6FFZJusfqJo211m6PXmDpTdguulHoQB/xbrKdNYwkbTUaeQ/TbRVK6Ovb0EZOSCkNew/0Z9guulHoQB/x8lBYplpbnTPHVZdtnQfXOTFCGwEZC3aVR+PO9SZsF90odKCPeAf0sGaxd1BW+k8PXWqdMKpmCkjF7NEgML0J20V3Ch3oI96lR9eBMBYyYKt7B1ZfLYdqW2WaM2O1MdqjKIfehO2iO4UO9BHv0qO1RMXVNKeQI1DvBqUkhhjSTCNipldhO70J20V3Ch3oI945hdFmDSNC/U8cuhgY4/qoqA11jjl+UKE/ncLoTqEDfcS7Ww5OnFsMkAsuoOcYq5ueBMEiUrK0auSjyXZ2EbaLbhQ6z0e8OxNyGXUDnMc6GFLoAayvb2uomrpWbvwom2Q3YbvoRqEDfcQ753u0OEsIoEppnwkVCq56nZIkrDUVjY+iHHYTtotuFDrQR7wCekyL/xZftbnToyNPKE0YkpU+Z8ol1UfX0HYTtktuFDrQR7wCug2pMWqDnGgCWY+gOCpkCYM5SrD06M233YTtkhuFDvQR77JJQVooWMDaflFIfV9ySAeVFMo6Eir3R5ccdhO2S24UOtBHvHsiaxqFV/scdV9DEy20Jcp+sDJbCa0n/EHL8Rm2S24UOtBHvNxHYaWkLGCjjr2kMIPmPYBUMI04WKX+oEJ/hu2SG4UO9BHvfBUWXAU6QrVe16FwjzvvloCkUuqpFc2P0qN2E7ZLbhQ60Ee8TI+mmiPtcec5LKDRoLIxdF4whwV1CI/m99tN2C65UehAH/EK6Jx1lBkbhNV57FsOgkq4R5GaYTCKFH9grHw6hcmdQgf6iFdAz6kBR1qnQPo3v78K6GwRlHKT3rU824FlN2G75E6hA33EuxdYLXbObUCnyED/zoO9ZhixYDSlfYf3HuhPpzC5U+hAH/Guhx6dbefs/jNMN48I1uJqOYKI1T7KGPk90J9OIblT6EAf8W4HVgq5UR07krTDdus8WAML4BCdaqnJKp8vgM7hImxHbhQ6z0e8e68iaZZS+joTyr/3KgNK7BFSbRhbkVTLmwdY/83zd9iO3Ch0oI94l01a7QVjS9CQdzZpNRuW0+qj08ReNGSOb9LQf4D+bKHJjUIH+oh3Z0JplC0MiEZjVegUoZRRYQw1i7n2PN9kk/4A/d1Cu1HoQB/xDuhMpXUjsIIEJCWBNiaYMVnNQUrFN6Ma/wD9GbYjNwod6CPeAZ1s0BwdNDYGCqRgkuPqQGjOZCLj0aLvP0B/hu3IjUIH+oh3QBstdnFC7T0Dma2vJCQIksiYRYLqe6A/w3bkRqEDfcS7W7uRRtHaISB3oFj3a8JSoVrKvUfpefygh/4M25EbhQ70Ee/i0DpD5rDdFMZVoecExTIh5VELSVKZb6Icf4D+DNuRG4UO9BHvxszEnFMO/95771sOIigY1kdQNuuClN7Eof8A/Rm2y24UOtBHvAM615IkNZihNCAqAbQMAZmrOKdSS7Y3c5P+AP3pFGZ3Ch3oI95FOSRnxtwh13UUJF19h+a2+J67QldEpfdO4XfYLrtT6EAf8a6HxlWGW+vQSWWvkRVQrghm1I1HnOtc9h7oT6cwu1PoQB/x7kmhhpR7sdU5EwMNClDLNEixcI1z2uD31vd32C67U+hAH/Eu349Dwn6m0oauQ6HFsVoO2u8KW+Uyu7T0KGyHF2G77Eah83zEO56th9DGgNS6AnXh7bAYxIR1BG6i9U0a+r95/g7bZTcKHegj3r0oHKbcVveca0r7zXeEVa4HTCEaLdXY6c2b7z9Af7fQbhQ60Ee8u+QIhpKKQqRdodvcC1ZaAUpBVaTm+Ggv8h+gv1toNwod6CNeAW0jZMakoDNVoMkCdfKEWGJgzVEj/gDoz7BddqPQgT7iZRw69sp7KoftCj1DgzLTgN6SWNFZx6O5SX+A/gzbsRuFDvQR766hRw6BLIOUgNsoZNCBGeaq3JEME7VHvgrehO3YjUIH+oh3g8BSZJxjj4MOcwG90K6cMiixVIvd1ud7oD/DduxGoQN9xLtDITYrVQZgqryA3uPONY6d7KDZSqRBP7i2+wzbsRuFDvQR7xZSBFEyTVBLMaCKHUrMBbT0uWc2Ij9agfUH6M+wHbtR6EAf8a5C9z1/o2bAGQUomkFpMYNlsVGiaimPXmDhTdiO3Sl0oI9492AFp9W4ToEZcc9NqmFVaKPVSNOU3ObqOcZzoL/DduxOoQN9xLs5MymriXZIOe9RjVKgClXoM2PgzLXRo2wS3oTt2J1CB/qId2G7gDhiU+CEq4e2vAcnlZ0ezQ2TsVV7f8vxHbZjdwod6CNe3kOnPto6FEqME4iVF8vJYFozzMTU7FEPHS/CduxGofN8xLuOg2nEpGXPTdq3dqOB6qygOaaWcxz9Vdgu3oTtxI1CB/qIdy8KjSUEqVDHHt+fcEDtpe93ssacQurpUdgu3oTtxI1CB/qId0YhhhIICQzb3Cuw1pmwrhaaw6AQqmIej86E8SZsJ24UOtBHvAJaa9qTZBbLfU/l6INXt4EdMgasiWud7dGtXbwJ24kbhQ70Ee/y/WhUhAuMZAo0UgA1HkB5x6GrRbFH2aR4E7YTNwod6CPe3dox97L+htz3EAPsE2rACIytWddS8VW+P96E7cSNQgf6iFdANx3dmgzIGipQ0AamNEFLaylosULvb+2+w3biRqEDfcTLWw6LqaYGKc68w3YDqgjDbKnkkSWV8IMe+jNsJ24UOtBHvDQKY5HeJkjfCynqOhRa7AiTexZBLPJop9sfoD/DduJGoQN9xLtsUs1JG1ZIFdvqoUcC3SH/gGPUODFb+EEP/ekUijuFDvQRL8dyxFWMR1jdBu8HKwPB2mo+kkWscdTZU3wO9HfYTt0pdKCPeGesTGy5MIFYUKC93k33LlkahRJ2Qe0/APrTKVR3Ch3oI16+wAqj41ToeTuFC2+wYAJWihhrLSU+WhkUb8J26k6hA33Euwo99sVc75BX8wEkLUOJEdfHYAoyJZRHk+3SRdhO3Sh0no94dw0ducXQEhCnDlRXqS4Wd+9BU2NrDcOjaefpJmynbhQ60Ee8OxMGjZkkQ07VgFJmKIoGNbagMqzHxO+B/m6h3Sh0oI94NzepxTpNO6xeuu0oB4FxQtApS5E8TB6lR9NN2E7dKHSgj3gF9Biqo/zDOPJqObqAhokgGuectfeKPwD6M2ynbhQ60Ee8u+TISWlW3UnovQeLCyimdTBMpUjfe4Pyo7BdugnbqRuFDvQRLw+FhSqnCZwirqOgNKiYDbjE2VoOFMoPgP4M26kbhQ70ES+XFCabc0SQhhGI0joP9lmBmqYyQyiCj6Ic6SZsZ24UOtBHvBsEhlTy7Bla2IPAik0oWCokYzSzFsarMTPpJmxnbhQ60Ee8nN/fB7bZoUduq4eeGbSGBkqJ8zooLgQePfpON2E7c6PQgT7iXXo0Z2p7uEysYwKNzqBdymo5OMwYF+vtB7ccn06huVPoQB/xbixHXkVZVvssNY5VoTOB7hvpkMSkySyhP9q6mW7CduZOoQN9xLsoR211cA2QQqJtfa8eOq+C3UlKLDpljB8A/ekUmjuFDvQR7w6FJIlbNoiTKhBbhdJXra654Yh5X929t76/w3bmTqEDfcS7HVh1tBFj3RfPe3aBFdBYCkTMjTGmUvlRD00XYTtzo9B5PuKdr1IIMxNDTXstch8GhoGgNOHS8zot6qOOg27CduZGoQN9xDtfhWusVQOUfdNBhAk0IAJSwJalK9Ejo5BuwnbmRqEDfcQ7oHs05tghUhWg0QxqiQxFhHNZJ8bGj4xCugjbWXCj0IE+4t1w6GlmUwUUc1xnQhGoohN0pIYWIgV+NKqRLsJ2FtwodKCPeHcm5EIdUaDp3unWUgSdq0yXEkatTepqq98D/RW2W/9HOdAO9P+Ld7d2ezd93hNHg6wKnbFAbb0Bkxj1icN+0UN/he0suFHoQB/xzldRq73uJ1dSF9AaEpSmHUZdLUjQkMeQ90B/he0suFHoQB/xruUQ4tmL7FjSAhobrVq9Wg4JscbSG6f4A6C/wnYW3Ch0oI94F7bj3DpPgahUFtX7HjqZQRhSKzJWmo/GzNBF2M6CG4UO9BHv3sjmGnovCLMW3S1HANX1VUGaOjNpfzXFgC7CdhbcKXSgj3jXcoTSifMA2S+/ScoCeowKk0zDamFbKO8r9GfYzoI7hQ70Ee8efc9VoPcI3WjWgJrwtr4HoEhOU0sKP7C+P8N2FtwpdKCPeHdt12uoOSuMNNbJsFTZoxoZ6v+xdy5JmqY4s97K2YDMAF2QlsN1/0s4EN2YdQ7e+JkQI5VZRUV6jvKLp5QCd6SFchKareVHa2TpImy3/t9yoB3o/4p3D1ZiHyaDobUegLAraC4dULnkiqmkVN8Azf932M6iG4XO8xHvCjRrqj0SBLK4eV4FuocJKta02djvZJ/z/Bm2s+hGoQN9xDugi6a0yIXAu4WO0qDut4WKbU8dTRPHo2wSX4TtLLpR6EAf8W5JIbeRKa0zYcwGZK2DhSkQjCLGsqq0PLrk4JuwXXSj0IE+4l3YLgUpEwMw7uEyVgjqnBkEtZopaqmPrqH5JmwX3Sh0oI94ZxTmbiUprqaZJxCLQunRtgeek4XYynj0opBvwnbRjUIH+ohXQBMFyjMhcDZaFZraNgoLxDqsYpVC4dE1NN+E7aIbhQ70Ee96aLHWeHXO3XIEmihQrWbonRKa7ZXJf3DL8Rm2i24UOtBHvItykISMEqAXTLAg7vuWY9XqmUoLIgXHozfffBO2i24UOtBHvJubJKvNGJlgWi8LaG5gtnOkgWnPimZuj7Zu8k3YLrlR6EAf8S7fH4JQsgkx7dWEhG0fDwVEeh6Yapj6aAUW34TtkjuFDvQR7w6Fo9WcSSBO01WXTUA5ItRYrM6AaK/eyPJN2C65U+hAH/EuypFaT0EmMLW6r+0mFDVcHUiMA+tIFB49WOGbsF1yp9CBPuJdHLrpwFF+lscGoFYYVEeEFFuaccxG7f099HfYLrlT6EAf8a6HTrVjWBj3kRfQZhlq6Qol5CJcusRXtxxyEbZLbhQ6z0e8K9CkuabUoFBdZ0IZCDZahtCo16qrh+VHzrfchO2SG4UO9BHvrqHLqIa0DoGT+gJ69R6V2WA1Id2icYzlUdhObsJ2yY1CB/qIV0CLhpikIvDca2RzrVBzG7BvONqgyBgexfvlJmyX3Ch0oI9453y3EuuoDIRjAKVeoIbeIKPM2cuc8urNt9yE7ZIbhQ70Ea+AnpSEMu5Uf5BVocMCutMCmnsLSDHm8egaWm7CduhGoQN9xLsHK2mkPKpA0bjKtKpBiUmhZWVaP/9h/Q+A/gzboRuFDvQR76ZDa87TxirOFn52uvX95rtDGE2nNkqkj66h5SZsh24UOtBHvHuwUkZXihNK3o1039fQCddPZUoMbR0Ksz2aPSo3YTt0o9CBPuLdPfQsdTEdQUrMC2jtULN0kJQwpiAD6x+0HJ9hO3Sj0IE+4l2FzqnPhhF6rQ0Ii4F2DhCsN4k9cKFHe5HlJmyH7hQ60Ee824GFUYmQofFEoNbXoVBa3iOiOWW0GtOj9KjchO3QnUIH+oh3b2SRAlknqDzzfoHFYHXP7+9ttdKdgtX2HuhPpxDdKXSgj3gXhxbm/4btaI/lCAFqnR2GpBlpksh833J8h+3QnUIH+oh3xkqaBSXyTo/GBfQkMG0KPU7Wygl7eWR954uwHbpR6Dwf8YpnZcuL6b39qv6skUWwliPIDAmZu9b2qEDnm7AduVHoQB/x7r2KYlzNRYNEq8+gmToUrQEyaaRRagn46IlsvgnbkRuFDvQR76adY++mhYBxj+9ffQbUnBD65FYzTiz9Dyr0ZwtNbhQ60Ee8azlqT2W2Ca1t57uVAVrG+g5ri8IUS/4DoD/DduRGoQN9xLsoh9WRBjE02sN0dfUdJSlD1O2JdxTUPwD6M2xHbhQ60Ee8nA6NJD1EKIEQKCNCGdTWl4E1tjhDfvRgJd+E7ciNQgf6iNcbg2oYCC39TBydCDWlCCyr4ZCSRfjRZLt8E7YjNwod6CPeAd1DSF0URgnrUGiyemiTCiJZRx6kz/Yi55uwHblR6EAf8e7aDssoXBnSzApEvYDSOhQOHmFwz2rlD67tPsN25EahA33EuwodkbpwXOdBXECXHbZDFMiFS5qr7Qg23gP96RSSO4UO9BHvKnQhabl2mAHDnji6DoWpKOiwyrlqavQo359vwnbsTqEDfcTL6dCURpgV5tw9dMwNSlwFe1ohjbGHOd5HOb7DduxOoQN9xLsHK2GUFFuDEfuPnTLArBEINRwlBhN8fw/9HbZjdwod6CPe9dA8bWKboFYNKJntRd8JcsxWZzbC9mgsh16E7diNQuf5iJdPZE0bS4JOpQFZmlDHnFCwzqiy+mh8dA2tN2E7dqPQgT7i3ehR5TzD7KDxZ3z/FNDQBDpPoYC11/HokkNvwnbsRqEDfcS7yXZVR6M92Y4CLaDzgJIsQA85ldCjkr3vOL7DduxGoQN9xLsXhUQFKWawEssO2ynUEhk4yUxLiuPVJYfehO3YjUIH+oh32aTVMeOeDk2T6joTNtrNh8LIBRfPLM8eYOlN2I7dKHSgj3iXHo2ht7BK8pCRgbgHUKkMHYMVbHWU/GjMjN6E7diNQgf6iJdrZKtpDhkkzNVDCxpo7ROEg3bSIDM+2ousN2E7caPQgT7i5TW0cOXeQH8eyhplqKoE2FtkLtRa/INru8+wnbhR6EAf8Q5o0joWvcBNVstBoUFRVrBcZfDkEOqjjUF6E7YTNwod6CPetRwTOyNXqLTDdhQGlPUnhhE1S29YUvmDa7tPp1DcKXSgj3h3KMShfaYKOlIAqsnARuzA0myEaoXCo8l2ehO2E3cKHegjXt5DSxyJB2i3sYCeBqXi6kAwIUmibvgHQH86heJOoQN9xEugWxGNBEmVF9Cyjoctd0gthFQ14KjpPdCfTqG4U+hAH/Euy9FEVjWuMKhMIE17aX2Oq2CXXFoj0fnoUGgXYTtxo9B5PuIdz3FI05z33KQKNGVAtTlhHQWtJC6rD3m0YMVuwnbiRqEDfcS7bBKXgGkI4H9u7XQDjQwSyoI7cQz10RNZuwnbiRuFDvQRL53vMhLGuq+hCxDPCrqBrsOopNmrxEe3dnYTtstuFDrQR7y7htYWmOuA2XnuS44JlmoEqzHO1mot9mh8v92E7bIbhQ70Ee9eFLYZJ1OFMPatXRsTimoHrUUKUlp/+EfOt92E7bIbhQ70Ee+c79EwsK1DYVUEEg1QORhg5NhaadHoUdjObsJ22Y1CB/qId4fCMmT2GCHZPhSmrmCj7QcriZhjkoaPRjXaTdguu1HoQB/xbmNQzRxCrzA1r5YDs0HBTjBHkhTi0PFqfr/dhO2yG4UO9BHvlhQypaEzrENh2S+wQoKaWoHRpVLvcdTyaFSj3YTtshuFDvQR71ZgVR6NbLUcrcueytGh7oCSGKYeO5vRH1zbfTqF2Z1CB/qId0BTROUQAYvseY2soHF7hiOG2QPGru+d7++wXXan0IE+4u2TwtoidjAeAVaTsYCeGiHkVbglz6H2/truO2yX3Sl0oI94OUy3YyIV4NjG3rCCoK3sgs1TYom4iuR7oD+dQnWn0IE+4p2xMjop2VyHwoirQhcGa+uXozYrNQgPfDM4ScJF2E7dKHSej3h3yTFqjlMnhL63bu5ZM6WsUh3TOilKDSrzjfP9vzx/h+3UjUIH+oh3Swpnl15DgzyY10kwJNDRM5Q5YsNUg+kfAP3ZQqsbhQ70Ee+A7hSysEGoeylFMgYtFCDOvQ6rGKK+MQr/Afq7hXaj0IE+4mU2STQMqavHGLYqtASwVDqUPApyzyL2B0B/hu3UjUIH+oh3Lwpj4MG5Qumz7q2beypHJhBLlbvOovzGKPwH6M+wnbpR6EAf8a7loJm6xX0NLW21HMWgKg6omVOh2EPLfwD0Z9hO3Sh0oI94me8fadpI0IVkL1jp/6nQtTZrSUdG+YND4WfYTt0odKCPeNdypNCS7Tj06i6AWg2gPBVGqK2nIkrlzcagf4D+DNupG4UO9BHvdrqNGa20DBX3ksJW92vCpDBrL0mL9RH+4FD4GbYzNwod6CNeGisLYhVcGOvPG1kFo7ZqNUYb1Upp4c2YmX+A/nQKzZ1CB/qId2tkeXUVMVXgkleFnmG1zyK0Wo79gqUPiek90N9hO3On0IE+4l2FJtKutUFsbR0KuzAYJwGpuSdeuCO+mTPzD9CfTqG5U+hAH/FuS+HE1VpEhRbCBKKFdhkL6EQz1UQaxqOlbv8A/ekUmjuFDvQR7yaBJRur22DIuS2gRQLsRBKkhfUUSwlf3XLEi7CduVHoPB/xbgVWkNVEhwVwjQMopL3TTRMw5xRTnG3ooxY63oTtzI1CB/qIlzvd6lASg/28+797vkvIUNKkSIWDtjfvVf4B+ruFdqPQgT7ina9ScqsBAzSMBtRyA53MsDsN7CXafPQA6x+gv1toNwod6CPePZGV2rlOXMV5b92UxGCKGXi1IjxzoC6PohzxJmxnbhQ60Ee8ArrOwCJSwH6G6RqFDfTe9s1Dg6bI/AcV+its95/P3ol2ov/fNdG8J0IrZRDeO7CkZtAaK5QSE4o1RP0Dor/Sduuzd6vQiT7i3bEQ2WKOBNRHAyrbKrTeYSoWquvAmPqjuF28iNutz969Qif6iHdttPGoc9XoPPbNHaqCzSqQpsXVjVCe8Q/a6K+83frs3Sx0oo946X6LCTUB5BKBeL+T5Tygt6xpzjik/MFd9Ffgbn327hY60Ue8m6g7a5m5IzAHAVo9NJSaA9RIMSZh6ePNeLt/iP6yC9dn736hE33Eu0BHSQ33OxWmZquZrjtDmhvIiDRCpUHtPdGfkbv12bth6EQf8a6PbmRNmaH0pECpNSiNOqTRsKWSIz+aqfsP0V+G4frs3TF0oo94uwuL+xwCuc49slHHflqI0DD1tkp01UfL3f4h+ssxXJ+9W4ZO9BHvUne9tWaJICcci2jaRK9mOiZjtlBZ4qPUXfq/U3fro3fL0IE+4l2ogyVZTQVS+5lxZ7bOhDUBJtYe20Ccj4L+6SJ2F0N0y9CJPuLda9lgSW1PMcghA8W5iG46F9s1ceXVe5RHTUe6yN0tot0ydKKPePlctuQRZ4I+26rRagRFWLdlqJixdLQ3o/z/Ifq7jY5uGTrRR7y86qj5P1uRV1EGWvyCDcPVVYeuU1lC/oMa/ZW8W0S7ZehEH/HuBXips+W0iF7VGGgdA8HaEDBiaq1iDq8GN6ar6F10y9CJPuLdoLsx8rCyhzbGAlRbBcXVTI8xpNWK9my2brqK3kW3DJ3oI152Ha1zHAq9EwERrZMhhQRjtSKKYZQ+/6CP/o7eRbcMnegj3o2LxtiQOgKyrq4jjwyamkLAghWxsbyKdaSr6F10y9CJPuLdE5YkATkEENyWIaW4OurRYBRZsrSZ46M5HekqehfdMnSij3hnGfKUzrJXJc8IVDCCFiHAVqfmFHEQvSf62zOM7hk60Ue8e8KiIWAU2aNnVo1miWA4GOZYNDVCGv19jf4lepfcM3Sij3hHdKk0YyHIPCpQ4w5mNiBQqKqFWdJ7F/yX6F1yz9CJPuLdfXSzUKMplND2qrfZoWaqkJr1VbGnFPkDor89w+SeoRN9xLvAf8LKTQ2GqgBlSauP1gSiM47Ms/X+KB6NN9G75JahA33EK6AH1k7RVvO8Ooy9SWgBjdYhVivaSjYr8TnQv0TvkluGTvQR74JK1pQ0MshewkmWB9S+2uiUTddRsXF5NVAJr6J3yS1DJ/qId01HH4V6DJDqXr0SJYPOxXaKU1KvTcdfEP1LG+2WoRN9xLvAfzecowcYiSKQpr0yWdd3fXIjiZamvif6O3qX3DJ0oo9498pQtRDFDtn2zuQUChhygjoljz4xCT4ywfEqepfcMnSij3g3rYO0clWC3MYAkr63cQaEVZpzTzZnD39Qo7+jd8ktQyf6iHcGC4dtqEQIM6xeoxqC0uqoGTMmEkx9PrIM8Sp6h24ZOtFHvAsqjThnjhXybA0op72e0yZgJsVcRhv2BzX6O3qHbhk60Ue866MXzqGuXsNqxHUypLFaaK0gliKH0SLZH9x1fEfv0C1DJ/qIdw5LkZ4nR0ilrD6ae4ASaLG9GmiptI+Hf9B1fHuG6J6hE33Eu3nolgSpK2jY0bsiZdVoMkgjRJMR2l84LL9E79A9Qyf6iHd9dOSEvUZoTdKeETbB2n6ZxVTQokr4g9u7X6J36J6hE33EOxdcUy5iAi1zWUSHVa1HraCsA+tMYbZHM8LwKnqH7hk60Ue8DJPOWSjsuQaii2gbUPZIpVZw2MRa+6swKd1E79AtQwf6iHezDXownhghTpl7wEGDOkKASk16ilTrq6l3dBW9Q7cMnegj3l11rDYZW0AQ3Zd32RBKyglyaFLCSIT0qOmgq+gdumXoRB/xrukgm5qJoNle/RYrrxodB+TUQh65zIh/UKO/22hyy9CJPuJdmJR7xEmr4ZjYgIwFysC9jmUS59nHiPU90d/RO3LL0Ik+4t2s3UYRI3ZA420Z1gY6YoCOuTeLOgI/mqhEV9E7csvQiT7i3eVdHTLzEGCbq0avDgRqL6v1iLnWlEfq9sgypKvoHbll6EQf8bJGlyzJVh9d5p612wPUnAUazYykSTj8wcnwO3pHbhk60Ue8m3oXJWScBbTROhm2OqFoMxihcQ+hBntlGdJV9I7cMnSij3h3e8exGJbx30dZqUWoVghG79ICxtrmo1gHXUXvyC1DJ/qIdzW650ZDCArmuQP/dfXRucOYSSOHaS0+WqFMV9E7cs/QiT7iZY0m0VWlYfbEq+uYDCXj+lLJsjbV0t6fDH+J3pF7hk70Ee9qdE40+x7cSEir64g7+l87SFCcKkrriPie6G/PkNwzdKKPeOmw7NUUMqAI5f+s51RpOx49pLWqZcY/IPrbM2T3DJ3oI14RTVxToRn348I9UqmG7bA0WJiHFGKRyI9OhnwTvWO3DB3oI97FOoKUMDEvgtsACgWh2m6oY5dWxhypPZp6x1fRO3bL0Ik+4l2YdNahkxRmwrqXGTJYCAxpRsTRJTV7NOCfr6J37JahE33Eu6uOOCrlmoFb6kCtMdTWArSMVIpIHP2RZchX0Tt2y9CJPuLdu9kphl0RRifez1gymFSBFCSNqbJ6kUfTOvgqesduGTrRR7x8wlK0duuQo64anUsGbSZg67vOPJnTo+tovoresVuGTvQR72aEWUwy+x7rv1dW7CE0+p+JStoKzd5DtPdEf0fv2C1DJ/qIdzU6YZtSOhQU3mHSCRXbgEFJy/qNGri9J/o7esduGTrRR7y7veO8anQaQLpjHWEw6N6oHNMgtC511D/oOr6jd+yWoRN9xLv5M8aKrRHMVAtQE4GaY4TEBbnWWVgerbnnq+iduGXoRB/xiuipLZUxxuqeg6yuIyHU1BKEYBKxWJ7xUTyar6J34p6hE33Eu1iHhlyUDRLltmq0dtBOASJXijmQ6KsnLHwVvRP3DJ3oI15Ojy44OFWYtLCmkWWvq6hQJOfUsZei4T3R356huGfoRB/x7uHsRMqVENji6jo4JtA6E0RtQVseob56Cs5X0Ttxz9CJPuId0bHSqsUMQXsCKrp3vyFByC2ylT5ZHnUdchO9E7cMHegj3jUd0lmnrONgpQ4UQoFKTNCSlNFmJnoVVJKr6J24ZehEH/FuZUWeHfe0jk6rThPtNjqnBIiZsEisPTwyWOQqeiduGTrRR7xcwiJjllDB2h61OzKDlYX1UhXXn1xqfTQjTK6id+KWoRN9xDuiW+Y8TSDHWXaN3i9YNIKmhHW09Z/56DparqJ34pahE33Eu/Wcc0jhEFdltggkra2D4Q5Kp1hHIKlxPDLB5Sp6l90ydKKPeBf4rxTZWockbdXo0Ff/Qa1CLpS0EippeU/0d/Quu2XoRB/xbrYBmuKPrSI/q9+yQsVgoOtQODujif1BH/0dvctuGTrRR7yLdZQReChCrzqBMDSoIRaYXZYuGLQ+CirJVfQuu2XoRB/x7j46b4BNQaysrqMWhKKEsBpo5qajSHhkGcpV9C67ZehEH/GK6IjIUuZCuG2HJa0W2oQUcsaf4t1i/wOivz3D7J6hE33Eu+nRqyDH0ges6qxAeZVnw5lXjR65jMS9tfd99C/Ru+yeoRN9xLsaHeqkngt0Idq3d2GdEeeAvs6IsddqIz2K3slV9C67Z+hEH/HuroOwkFYEMsurRjcDUyTosc2cqE+R9/fRv0TvsnuGTvQRL6N3pddUB6Qoe1NW2HMNYoBCyfawpd7yo1xHvoneZbcMHegj3r1gsYSTOUIuOIHi6jyqWIfVv7KmUrSERwZLvoreqVuGTvQR7yxDEoyBC2BazfNP56GDBWaJfWQNTcujOY75Knqnbhk60Ue8nNYxMlZJUHONsHpqhnUajNBCHBaHGo1Ho3bzVfRO3TJ0oo94GY/GaNImWNcAlEaC0ttqqLuNopxjjY8C//kqeqduGTrRR7zsOthM0WDGPYSmFwNtOiFHDKVTmDU8Wgqer6J36pahE33EuxqtVrtNhZR5nQxLXTV6mkGl2MhYZ8VHBku+it6pW4ZO9BHv+mg0ipoKaFnlmWR11Da7QDBLI2a1oY9m7ear6J26ZehEH/GO6DixUeowtRCQ9Qw2UgMsgcVw9KF/0HV8R+/ULUMn+oh3s3aZs8W8KnOyHSZte1rYOiiu46H2dS5L49W0jnwVvVO3DJ3oI14RHagRD4qQRtg7KyovmKdArknIImLjP+ijvz1Ddc/QiT7i5cJZ4cGrKCuPCrT4Bt3rwTllVCKx3h/NQ89X0Ttzz9CJPuLdE5ZYxqiToae5u45eoZRaQRDzJCoY+qOl4PkqemfuGTrRR7ybh26l6+qcgbsJUF5E12oGhWvmPlpduL8n+tszNPcMnegj3i2clVWlZxAYpD99dAQLwqAzJGwy+jPPUG+id+aWoQN9xLssacdpcQywRnv+TGeolBRwymxVQ6D+6GCoV9E7c8vQiT7iXZi0irBJhm6570VZe6JSXiXaMmMfFbM+aqP1Knpnbhk60Ue8ewneKZZkHaru9ZwhTlDJEZCt15aDxFfTOvQqemduGTrRR7x8kxUqhRygxLQnKo0MdRIChsp1ztJS/IMa/R29M7cMnegj3lmGPQyrRaEU29fRGKH2tvqPLtaQUIs8MsH1Knpnbhk60Ue866Mpd03cYf6srFDbywzl52J69EZZwqs5jnoVvTO3DJ3oI951HV0HZ0Qw+bmORl5dR5tQwxw1BxXlR5ah3kTvYnDL0Ik+4t2sXW1ltR0B4piLaGEDqyOCjBFoBm1of9B1fEbvYnDL0Ik+4uWiLF5Epz2tgxRoMkPJoQBjqTgIUeKj+TN6E72LwS1DJ/qIdxOVSIhkz7pj0x0mNdCOGebkGPs6KCb7gz760zOMwT1DJ/qId2HSVHNMEiFwtHUyVAULKIDW6liwT2zvif6O3sXgnqETfcS7Gi0ZA1cEZumr9YhhHQobQuk5p6DWJz16lKU30bsY3DN0oo94F72jwtm4Qmg7TFrrgJJoY92ZZwqzzkczwvQmeheDe4ZO9BGviObSq+1RpLmt7nkdDwMUKxOmzRxLytP4kWdoF9G7GNwydKCPeBm9Sy3mPeuuh59YB4MZMyTdL7LijBMfzQizm+hdDG4ZOtFHvLy8m5pwNR1j6Ngm+IRSpwHnLENG7lge5f3tJnoXg1uGTvQR75qOPqTuWXdIqqtGryPiKtECOqtyI05YH1mGdhO9W0g70U70f8W7WEcXCZwmJGu4Doa7jZ4/a+6J9yh0k/zIMrSb6N36x4l2ov8r3i1hIQmxJQOcmYAKCtRQdAE+CrbJTeVRPNpuoncxumXoRB/xbrZB4BbLTvhjKP+Zh15GVAi951Qmdop/cDL8jN7F6JahE33Eu9kGdaDqmJCT4g5FI1TVvQmuB+1NJqb3l3e/RO+iW4ZO9BHvAv8114bZYFKSVaNLAxuzro46YAs9UVd8T/R39C66ZehEH/Fu1m6YOqyuGi37UVaLHSyXCtqi1jp6GOXRhH+7it5Ftwyd6CNe7qwQm0ML5Lr76Kq8iB4MBWeTPfBf2x8Q/e0ZRvcMnegj3nUdgtGydSAW2xP+CWqSCnuwAQ0aPPA90b9E76J7hk70Ee+CStOwzZhBqdLqo6OB7S855xalVLP8aKKSXUXvonuGTvQR7xwWnlRSLhDyXgo++2K79QiNtFW2blIePWGxq+hdcs/QiT7inQs+w57xP4FCGECaDSoHhVAbJq3r3/HGYcnhJnqX3DJ0oI94ZxmOgVhGgBxSWyUaDRRDApLVW6NQFHrTdPwv0L9E75Jbhk70Ee+IDmJtL3zjTItjQwYLvBrqtpimGVN59CbrH6K/2+jklqETfcQ7EzxiGmgFumHYNbpBCSYQU+tKc/YR3rTR/xD9SxvtlqETfcS7eHS13sdYlbmTAGFCMN1ddes247TJ4Y1l+A/R39G75JahE33EO8twUCGmAjHsyaTrNAhlNc+AebFuPUsxfk/0d/QuuWXoRB/xzjKUllBChtg07j5aoAg1iKNpRRwo/Addx3f0Lrll6EQf8W5GWMwjMBLkNHavUQqolj161yKNbr39RdfxHb1Lbhk60Ue8swylNCoNAaUvonNF0Lk66hFLi5UTUSjvif6O3iW3DJ3oI95NJs0BaxeFBXYCGhyhWt4m+KA6ahwlvYl1/EP0d/QO3TJ0oo94V6NrGdH2mvspPyfDBqYDIQTNoYaZ8vyD++hvzxDdM3Sij3h3Mpw184gCvaUAFGXHOlgg9Dp0aI8N3zyc/V+if4neoXuGTvQR7xwWybFwSxBzz0CoGRbKtDrqNHrOhfOjiUr/EP3tGaJ7hk70ES8dloilJIUUVzNNuvqPUtoE6YGzWpcY3uc6foneoXuGTvQR72r0lFx7EGgy9n20DbDIDXofwQbLLPToPjreRO/QLUMH+oh3QaVOI9OckPu+vNNK62DIEUyollWmVcabiUr/C/Qv0Tt0y9CJPuLdm6ywwG1NgY0X0WINLPUIKjHP3lX6XxD9SxvtlqETfcS7vP9qLVrZ06KHhdV0SAYLuQO3YDNFozHezHH8h+hf2mi3DJ3oI94ZLDFbDbOAYG9ASQKUrmOdDnX0MlPh9sgEj1fRO3TL0Ik+4mWNzpVsVECKBWiuQq0d+97/Vmpm0pH/oOv4jt6RW4ZO9BEvw6QjYGwTxuoz9lOstoheJXuOGOPAkEp8ZBnGq+gduWXoRB/xiuiax4gtJgh1X0fnyWDcIhByVubB2v6gRn9H78gtQyf6iHc1ev29zqgG0vcQmlF1nRGZgMtocdiUEt+sFfqH6O/oHbll6EQf8bJGy55usCoz7cmkBRmKpQgjjJhHSRz5D06G39E7csvQiT7inWWYU5uSENqsCSj1AKVIWc10Wr8lqmh/0HV8e4bknqETfcTLMCkSYkaozRbRGFaNnq1B1xbXgTEVs/6c6F+id+SeoRN9xLuFs2YYWTPgGKuPrpyhjNV6rNKdOyac8dVEpXgVvSP3DJ3oI97dRyfkkFEgSmlAMQeoOehebpi0TKE23p8Mf4nekXuGTvQR72r0QnquQyBMi4vo0huYtQ4l8yCZSCk/emaYbqJ35JahA33EuzZ6fSQ6U4cmXIDG3nJfo61iXRvnQLmnRy9Y0lX0jt0ydKKPeDdqN5V9ocGgZa/nJByrOu/Rd5xnojSN5VFQKV1F79gtQyf6iHdNxyDMkQrkzBFo8Q3FBkOd1grFQq3qe6K/22h2y9CJPuIl0YKlWALdLgvNvs6EaYdJZ+lsvQylRwfDdBW9Y7cMnegj3hFdtCWLE8JP11ExQc19glEvOphZ9dGbrHQVvWO3DJ3oI95d3i1qF8wMHCQA5axQ0tSfrfdlCkuoj16Cp6voHbtl6EQf8XKOYy5Rdo5jyADiyFCqdahl4jon5tzmo5fg6Sp6x24ZOtFHvIt1qNVEqUEKYz/KUlsdtQhkGmlanbO2PyD6O3rHbhk60Ue8Ipoyat1Zf6vc95p7AwuFgEodw+Zi/S9u776jd+yWoRN9xLv5M5xLn60uhPOq0TTK9r/H3sKSbNQsMuN7or89Q3bP0Ik+4l3X0TqWFBVoN9M0OoPmhXXnScSN4rPAf7qK3ol7hk70Ee88QwxYaxfoe10WjbgndeQJsfeYes4Rw6OdFekqeifuGTrRR7wbQNN49BgHzEl7MimvPpopwaTM08aImB89nE1X0Ttxz9CJPuLd7V20EDNGyDWv7nnuHKmMCViKxsZdR3zkguNN9E7cMnSgj3h31RF5YJAENvZaoVWZocaUoY1BzSpPwUd5f7yK3olbhk70Ee9M8ImmGQvkuIdHC+/RMyWD5XUwTNzmGI/CpHgVvRO3DJ3oI97NNqCZe2aGWKoAdc1QQiPYG5RDaLPRq+gdXkXvxC1DJ/qIdwdD3EOiZfUasyNQwgDVWGG11pqDDq7x0WwDvIreiVuGTvQR72p0ntht9xozMVBMAQrVCsXClEV5bvzo8g6vonfilqETfcS7kyH1UHoMMGZZRPcSof6M3kVtA/toWh7NNsCr6J24ZehEH/Gu67AUWQJD12mr69AJJQaFkvdtHoaZ0x/00d/Ru+yWoRN9xLuHs11XJaYOJY11MqSMYJvo2XBqD5JreBT4x6voXXbL0Ik+4t3Uu9gSrw4DWhr7AbjF/cwwQpwyCmqnlB8tnMWr6F12y9CJPuId0S1S5b1COST9z5p7i4vo7RhORYrY/qDr+PYMs3uGTvQR7zZlNRwW97gOtL2zYjYwGhkmcysaimV5NMcRr6J32T1DJ/qId88MLXCTkqDbvusQ1VWjawKtvc0ahBs/CpPiVfQuu2foRB/xcgDNOhu2PKFJWDXaWgFNOYAFbBkp1RYezQjDq+hdds/QiT7i5dS7HpVqhlrqAOocQDEuwKnP2gOilUdJJbqJ3mW3DB3oI15O65CUWzPAYmUdDAdCmalB6X0GtRl7fHTVQVfRu+yWoRN9xDuiYyXubfcbSKuNHmFf3hl0VYkBLfJfEP1LG+2WoRN9xLtYBycqNCIIx72EJWTQPXm3Y5hslMOo75uOX6J36pahE33Eu+vo1XR0KwgjbaJnSutMqAUGyrC5x/y3R7MN6Cp6p24ZOtFHvLvqGFywcoUQIgNl7qBSBAKxSNNYOj26jqar6J26ZehEH/GK6Nk12KAEZazjIa1DIthoCbgGDr2Y4KtXhnQVvVO3DJ3oI95ZhqWFSayQelGgkQSKrDNiXAWaQ26i49F1NF1F79QtQyf6iHfzZ/ZgOYoCceiOR2eD2vI6KFajKZY1z0ezDegqeqduGTrRR7w7GWIdIa+uA3NYRP+8XiEOgDhLWAfFVcMfmeB0Fb1Ttwyd6CPe3d7FoDJ4b8bqAsStrpPhqDDYbKTajdKjJyx0Fb1T9wyd6CPeBZVmmGZ5gGCLQE066AgR8khIWNvE/GgeOl1F79Q9Qyf6iHd3HTmVWLlAk7kdFhuLaAoQtfZIWGqkR5NJ6Sp6p+4ZOtFHvCI6BGKKVGGKLKJbJahKq1pz6FJMap2PBtDQVfTO3DN0oo9413Xw7FmjwCg78J9X/1FCXMfDHoUStZLoUR/NN9E7c8vQgT7i3RhH1NBy3+PQYwEiyuuIqGEBnWvAgDzio5UVfBW9M7cMnegj3s020EJFVSGOVZipDgFNq+mQMEOUsui2Ry/B+Sp6Z24ZOtFHvIt1zJZS6A24p1WjZbXRVnKDamWunrokLn9A9C9ttFuGTvQR75awlGy8fs4ww57jKMnAuhgsmANGm7HpoxlhfBW9M7cMnegj3tVolhT3CmWiNHb0bu4N9wx9FJIeI1F/FOvgq+iduWXoRB/ximjjxCmXCJgtA7UsUGOeQKHH0scI+VVQia+id+aWoRN9xDsT3JqFHCMU2ktYdKwWWpJAzw3bdlmyPrqO5qvonbll6EQf8YpoibklrG0V5b1CuQuCtVygjZ33rzlY+wOiv6N35pahE33EO4MFWZo1XCfDuLoOzAlsbqxTIBxcWwyPnrDwTfQuBbcMnegj3p0MdW8z7BMGbodlmkHprUKzbPucWFJ59BScb6J3Kbhn6EQf8e72rjLFuvcK5X0exF7AFCO0lFIZ2dJqqJ8T/R29Wz8xJ9qJ/q945xnKjH0sjqXvZYYlGKyKPUCjTsVcZ0/v7zq+o3cpuGfoRB/xbh56LhWTEcjY8eihq0aHgKCpx5GR4mzvPcPv6N3q5p1oJ/q/4uXUO7S8x+yGYWPPcWQo1RSS6OLZpGN8dNchF9G7FNwydKCPeNd0dGMaJUPImfcNXgbtUyCydtYUx+RHE5XkJnqXgluGTvQR7wyWlqu1wGAoab/J2iNKaWGdC82e0+pjH6Wj5SZ6l4Jbhk70Ee+mdehorKvp6DxXG117BWuFAHtFLtnE5NGbLLmJ3qXglqETfcS7yztJWmkydMk/YdIAlXNfR8SZMhYsxI+m3slN9C4Ftwyd6CPedR0piWDrwHsyGHUeUG10SNgHUkfs8dFVh9xE71J0y9CJPuJdjQ6z9Yl9VeaxE6UcofAO/LcUEVOd49VEJbmJ3qXolqETfcTLGl2TprkPhXseumaGilYgk8VoTSbHP+g6PqN3Kbpl6EQf8W5GWJfWpRvUGH9mhA0wmwNm4ShRu6X5aDKp3ETv1l8UTrQT/V/xrkb3Qn2/wmLd0zqG5lWjR4OcFFVazhEfBZXkKnoX3TJ0oo94R3RO+7IjACerewtLASur/+hxhiAWc6p/QPS3ZxjdM3Sij3g7riPHXiswbs8w1rZOhmUBHrFEnalaeO8Z/hK9i+4ZOtFHvJt6F0iRwwTmn2WGJmBkDDJ0tLKg1ldPweUqehfdM3Sij3gX+C+hksoArftkKGX10XEIDCHDMXUEfTRSSa6id9E9Qyf6iJdT71IdJhWmBQVSNVDTATEUlM69pf7oPjrfRO+iW4YO9BHvVlYgYhQOEFi29b1nhFkWyLhHhI1h9mq2Qb6K3iW3DJ3oI95dR2e2mRFBesfVRrcMJRgBLqxlb16z/L5E/xK9S24ZOtFHvKvRVbSFua+jVYBSD6AD86rRhQNyzik/uurIV9G75JahE33Eu4NhQO0p0na9wzoYToHC67tKuU0U63Pge6K/o3fJLUMn+oh319EDW41jQms/B8O45zimBCUWLMphnRT/oOv4jt4ltwyd6CPeRe+UCGeawGkyUMkRyvqrHobkUEZsq/X4g67jO3qX3DJ0oo94N8cxJ5K8OCYMdfXRlMFW0YZYBWuUrIyP3s3mq+hdcsvQiT7iZR9tVRM16GF3HYQV6kwIteS+B4SV8WrNfb6K3iW3DJ3oI97d3s1sM3aD3LMAWQ9gmgvMHDl1ToHxkWWYr6J3yS1DJ/qId6vf8ihFQgTjPZ60SAW1qJBTU02iqPQo8J+vonfJPUMn+oh3s3Y7pdELQq77HYsGWX20NMjWuGKZJPX97d0v0Tt0z9CJPuLdjLARS7RRoI+4nxlGgWKBIZbQFXPq9mopeL6K3qF7hk70Ee/GdTQpbVqAESMtonOCdVLMMGvFOXsQ+YOT4S/RO3TP0Ik+4t3tHXEX6R2o2ToZxr2FRZWhSRbDtCo1PToZ6k30Dt0ydKCPeLmeUw3lZ3nyOg7SDAo1UAGpFm1yrNTeA/1L9A7dMnSij3hnGY6c69hZuzTn3gneF9E5guS2GuvReTUj74n+pY12y9CJPuLlqF0rMkYDzN1W06FzzzaIUCvFsbRK9VE8Wq+id+iWoRN9xLsw6airFIcExVreq98Q6qgdguSKfaTe6A+I/o7eoVuGTvQR797NDt5nvwJ550hJEcFmE2hxpDKU03g120CvonfolqETfcS7k6GVUCUE0MoBKITVRyeK64yIInkV6dH/4GT4Hb1Dtwyd6CPenQwtVWxz1ei4o3fbYKm1NZBRpqEU6q9mhOlV9I7cMnSij3gXVKrSRGJZfbTsu47IsJdYgCr2xXTvlB9ZhnoVvSO3DJ3oI96dDKXFvteuGMVVo3tvUHpabFuw2ntmHH9Qo7+jd+SWoRN9xLvoXeHF8+qe00irj8YYNtsDUtKUOqYa+dFEJb2K3pF7hk70Ee9iHTy0hpkhMIX/bMpabXQFDiVIJTV69ShLr6J35J6hE33Eu4lKtVvrScESdqBYGijXdVBcoPdYZmny6OGsXkXvyD1DJ/qIV0RTlzxHNKg/RJd1KCyYMpA0jpWHyV/U6G/PkNwzdKKPeHfXITGaSYNUEgLV1XBUHAwt5zCJSy30iGi7id6RW4YO9BHvrjpoTlz/rC6jENDMtsehKyS0mnnKwP7oJbhdRe/ILUMn+oh3L1imWMpzgpS2VygXhcrdgKUm7aWI5EfRO7uK3pFbhk70Ee/a6CqGHQsI49gzwtp+wTIgsWAKJXWtf0D0dxvNbhk60Ue8i3U0pp0Z3TmOVaMn46rRGqCHmTnNPAs+egluV9E7dsvQiT7i5eq3kMbQAjr2m6x1HoRCNMBappY6DX71hMWuonfslqETfcS7oBKlIdgHrDNh3IuyKtRa5uqjcWDIZR8T3xP9Hb1jtwyd6CPeTSaV0cu+5rCADSi2Cpakg1lkFg4q+MgEt6voHbtl6EQf8Y5oYlGqq9eYWYHCIKijdCCeOUab1tujJyx2Fb1jtwyd6CPezkNPFLTuWXe4w6QTiqCurqNry0M7yh+cDL+jd+yWoRN9xLuHs5lpxJAhhzwW0Wn1HywTNOqcGmi0v6jR354hu2foRB/xruvgOGfPBsmaLKJ7gloiQ7MupQyMsbw3wX+J3rF7hk70Ee/mOK6uIrZSVgtN+ym48Oo/tMOswWqZMvTVCmW7it6xe4ZO9BHvAv/ByuCkEKntoBLtwP9MkDnkYNwmpfee4S/RO3HP0Ik+4uXOil7F+s+QDoZF9TojomYQzNJ0hBgwPCFaw030TtwydKCPeGewFEuz1AmEUoE47nT0OhjGmjHnzBgfref8X6B/id6JW4ZO9BHvmo7aSHG7hRxXL90EQa0NmKNUtdKjlDfzZ/4h+ruNFrcMnegj3jUdcQpTDoChpb36Le3JpKuXtjJjor5q9ZtYxz9E/9JGu2XoRB/x7pVhanHWIBDIxqrRqUDVkqBkrgsnDvIXRH9H78QtQyf6iHd9dKbSJa6DYQgZaG6iey4wahzCDUd7NPXuH6K/o3filqETfcTLqw7MIVKFluau0RzBYqE96kDbnuQRxx8Q/R29E7cMnegj3hksca62Y2SIuqd12L7rmCFCjhpm0NS6vL+8+yV6J24ZOtFHvAsqxcnWUt3ToxEIs+1dswja2aT3WpT/4PbuO3onbhk60Ue8e2Y4tIyMddXobbBMQbAyFttUCqIMjPbGBP+H6O/oXXbL0Ik+4l3XUVsYQg2SbY5HKFBKTFBGxb5aDpH65gnLP0R/e4bZPUMn+oh3DksOWq2symy8n4Jbh9IGQVJOvOp0l/pmmeH/Ev1L9C67Z+hEH/HuKXjnhlIyoJruwH/YE/47IEuuaX0t9v4++pfoXXbP0Ik+4l0fPRsxRoXURlzdM0Uw4rLYrtxKmBbTm2eG/xD97Rlm9wyd6CPeDQlL+6FhCRBq+Jm1a1BM13eD1zFxVpzx0V1HvIneZbcMHegjXq6sKERhNR097LSSGkHNcf1Sa586+uDxqI2OV9G77JahE33EO6IpxdomA++Z6NT3/hXpE2IqUiNNS/KojY5X0bvslqETfcS7ZYbcNVVCWJ3HWDV6wVzqDIBdNY3JRfB90/FL9C67ZehEH/HyTZaqZe1QSk9AqRFYChUyaWUq2FJ4dDCMV9G77JahE33Eu65jJq6prjZD8gSaQfZL8AYYYqCamcej6dH/EP0dvVO3DJ3oI94Rbb2OkBmmSAMau4+OqQIVHYEjh9HfLDP8h+jv6J26ZehEH/EuTDpLSTQizJBX1xFx9R9iBmItRSRa5fsPuo7v6J26ZehEH/HuCYvRKBYS/Iy+ox7Xd61FsBxDDkEkyJuJSv8Q/R29U7cMnegj3s0Iq7XHKREYdZ8MbT8F3/PQpQwWGi3JH9To7+idumXoRB/xcvVbDGnuNqOz7XnofZ0Mxzojcs/YYiScjwL/8Sp6p+4ZOtFHvCK6jxQ5Y4A4dpi0JQYTWYV68cxW0Ia9mUz6v0T/Er1T9wyd6CPedR3Kg2InsDFWHz3GIppX69G05mnRivGjeHS8it6pe4ZO9BHvdr8FlTwSQS5a18kwNahWFXqKYYw4M8mjJyzxKnqn7hk60Ue8c8FL3Pm6BBJ73EQH0JIZMPe0joUcUnnUdaSb6J26ZehAH/EK6CIhzFkDEKafg2HZ19EMOtPomHpAe9R0pKvonbll6EQf8e4Fi+YeS6TVN/fVRmPMUFIdEHMLiKHS1Pcl+pfonbll6EQf8W7Af5aWMcqO+u93K3Fbhg0hxKI6lTk/GvD/D9HfbbS5ZehEH/HuqmNOXlBPGDUtrG27hVbKOhiyzEK5lvQo1pGuonfmlqETfcQ7gyUyhRIj9DhkN9MTyoJ4nQ7b0DhDCtbeE/0dvTO3DJ3oI95NVJraRNah0LooEGmBWspiO0VJffQ0X11Hp6vonbll6EQf8c4yrIVNVo3mzgi0z4glKYH22KaWnOujFcr/EP0dvTO3DJ3oI95F79afboY2QI32RKVSoVKN0BqiSUqW6Q9Oht/RO3PL0Ik+4t3tXWuhri+LaF1dR+HdRzeCbIaFNYxRH4VJ01X0ztwydKKPeDeto7RiAfcIx9aBOhPYtLZ+yW1iTrPZozBpuoremXuGTvQR7+46pMUYx+qjG4d1MjQBpdVWjxIKlz1wNz0Kk6ab6B0G9wyd6CPeBZU6jf2MBaj2vm84DDSVCBgZuyFRw/Se6E/PEIN7hk70Ee88w8FtdR4Gs04DMspQCyPIOh5qIssm7++jv6N3GNwzdKKPeDc9Gkk4sUDBtE6GAxNoHAmKpGEt9TEU3xCNF9E7DG4ZOtBHvHsJrj2OYbxn3a3TIWUGi0hQqNZUg9LMb3aC/y/Q39E7DG4ZOtFHvJvWUbCXPiZkbWOb4OtgWCfCHBmt6DQNj2IdeBO9w+CWoRN9xDvLsCCN3gkm7hpdUoXaZbXRhtjbSNPGozAp3kTvMLhl6EQf8XKZ4eo0AtM6CWoBWhUZdDaF2MVooY2zPZoRhjfROwxuGTrRR7x7k7UOf820AYe9+k1zApscoZsMybVwGY+uOvAmeofBLUMn+oh3RK+uIqxmA6JaB8rSocTJIG32GBqtVvoPToaf0TsMbhk60Ue8e2aYNGfDCiR1L2GJE0xCg0iivOo3DXpkguNN9A6jW4ZO9BHvavSYKTdKMGgvyhKJUAgT9JxbqKXlIX9w1/EZvcPolqETfcQ7Ezxm5oAGzH2fDOeq0SNlaHtzReI5UR7Fo/EmeofRLUMn+ohXRLfVcbQ5AiAyATHrfjjbIGGqWHuwxI+2sOBN9A6je4ZO9BFvJyqNMSyAqNoiumSwiQ1Ygkrl3hK9r9G/RO+ie4ZO9BHvtrDoZC0oUMPPjDDuUIcOwFykYxnJ8vtYxy/Ru+ieoRN9xDuHpZeJKU2YcU/YDdszLMwQY+ujm2qN77uOX6J30T1DJ/qId9G7sZrlQAlSCPspuOxH4WUdD2eIq2C31uejuw66id5Ftwwd6CPeXUfn3FosCBL2OPQd+tcQEtQUKESaHfujWAddRe+iW4ZO9BHvXhmyYhgJF8K83xZSBxtCwCN0SxaN5ZFlSFfRu+iWoRN9xLtXhq1kq4Fg1LqajsRhsT0ChPVr2cNp5ng024CuonfJLUMn+oh3NTrMHpMM4JgH0EgJdGc7ElU1LGm2V5d3dBW9S24ZOtFHvCNaehSZFViorK4jra5DVWChVIlKpfhqPSddRe+SW4ZO9BHvug5LQ3tjSGnOdTKcY/XR64zIVqjl2nq3R7MN6Cp6l9wydKKPeGewSO8V13lQ9xR0ylHBLCZY7cbIOWWuIb8n+jt6l9wydKKPeEf0EE3SKoyB+yX4INBVs6EjtxapxPFqwj9dRe+SW4ZO9BHvDBYu1kPeE/4rrS+IYMQCYTZthSPm8Acnw+/oXXLL0Ik+4t3JsOKYIhXiaG3P2q1Qq0wYuUtv04K+epRFV9G75J6hE33Eu1jHLKOLNGhjT29soUONFSFVKsU4S6j2nOhfonfJPUMn+oh3fTQnybkliIJ5T/hXqH2PDOPOk6y0Mh7N2qWr6F1yz9CJPuJljSYtigksz12jxRbRQX466swlk8mjOY50Fb1D9wyd6CPeTfjvrfSYELrth7MxbrbJVhOCtYy5SjU9CpPyTfQO3TJ0oI94d9VhqYTRBKoFW03HotpijlBGnKwcU6dHeX++it6hW4ZO9BHvLEPUGXf0zkgn0N46W/ZGw2zG66gYYimPmg6+it6hW4ZO9BHvVr9ZKVNTgvGzcHa/BNcFMWjIoVHTOl/Nn+Gr6B26ZehEH/GujV7nv9x2mPRnzX3cL1ikG0jVkLhnnq8MFr6K3qFbhk70ES/76KLYUAFzyEAc/rNrFkxHpl6SNR3vif6O3qFbhk70Ee8sw9xbKx2hVmUgiXWdDKtC76NHzFJmfjQjjK+id+iWoRN9xLtpHZqtawmAhTrQHkJjyAg54qy9UFqHw/dEf0fv0C1DJ/qIdxOVKlmn1oAnDqASZPXRk0GT5FBba6M+it7xVfQO3TJ0oo94RXQcJa1+Yx8K66rRzfZaoc4wLMRYTWroj+LRfBW9I7cMnegj3t1HR825x75HzxQg6gRKdcAsdVYrKUR8FFTiq+gduWfoRB/x7mRIvApxLDAo7zX3cTUcgxQiBRbKLXZ9tLOCr6J35J6hE33Eu66jccOUM8jPXiGVDrWtriNJaKKtqLyaEcZX0Ttyz9CJPuJd9C5JG1ICtFLLXs+5arTGCYOjdO7VevoDor89Q3LP0Ik+4mWugxjnHKA5pHU8LAPqGKsJ4V6qjVpHedRHy030jtwydKCPeLfMcHBSbRXirOm/E5VqDjBFJOfANu3Rmyy5it6RW4ZO9BHvrqNbpMhMMFXa3i1EYNkQLIVauM++ivR7on9po90ydKKPeDkjLGEhqovovYQl5wZVENfpMHerdWZNj6465Cp6R24ZOtFHvAuT7l1U2Ax4JgLqWMCwTijIjSaPmfHRHEe5it6RW4ZO9BGviMZhJCEXqBZ/4tEKahaBq5Ak6tHCH/TR39E7dsvQiT7iXTw6jVbnRBhKCmQ0wCROCBMzZatT7dEcR7mK3rFbhk70Ee9mG3SjOcoeeFcEqO1nhiF0CKmhrc4jMf/ByfA7esduGTrRR7wjOs9apEXoMffVRxddJ8PaIJs2otlWQ/IoTCpX0Tt2y9CJPuKdwTKJbXCHVvc89InrUGi4pxzMLBSq2Xj0cFauonfslqETfcQrojVzU6oKqD0BFUbQWgq0Hhv3wLnpH9x1fHuG7J6hE33EuycsMcUmEvY+TlxdR5iw06Uwy/p2dbFJ6X0f/Uv0jt0zdKKPeBmP7pr39uS2RxoQxg4Wg0KsdTXRWKXX913HL9E7ds/QiT7i3TbDUaqO/XCFxXY8ukGZthfer8a627Ba358Mf4nesXuGTvQRL8d15Ki2ajTn1PZ+TgEd0vfC2YKIZbXZjyaT5pvoHbtl6EAf8XKt0KAUagSce61Q2nn/ssPSVENKFnLgR7MN8lX0TtwydKKPeFei9zCw2TLEEFfTwWOvA28NBEf+eX+I81Ebna+id+KWoRN9xMvh0bVmSwJhTFlE735DGkMRyyozzpkfzQjLV9E7ccvQiT7i5ZusNtVahdQnAi2+oc40IY1Clkzqkt8T/R29E7cMnegjXsajZ6feFVIz2+9m9wplZIhTWpTZu70Kk+ar6J24ZehEH/EuTKox/cw2yMNW15Epggrx6qO1yDoZ9pwfTVTKV9E7ccvQiT7iXY1OscVSI9SGZQeVOqhqBzFcJ8QeDfFRmDRfRe/ELUMn+oh3zww5obY4wGpsq0bPVaN3yY4jxqqJaPRHgf98Fb0Ttwyd6CPeES2CtVGArry6DskGJaT1U0kjaommOfzBffR39E7cMnSij/j/2TuXJEtTXFuPSGYghB7D4Tn/IVyIczA72fj90mG3FFnluX1FK8K/UgnWQrp8wlLLoC7QSGkRvRqOipOhSSwoTUOIPzgZfnuG7J6hE33Eu1hHpBYbFqh5LKILJygtdQgLaGo4G9Kjp+ByFb0T9wyd6CPeEY1Cc4YKOZUJVMeeHs0ZkvSUJo4UcnhP9LdnKO4ZOtFHvMt1VKYacoYWwqrRJLpOhm11HVVtMNts9L6P/iN6J+4ZOtFHvJtMmsi0KwPXXIF6nVD7qtFt1NpT7ZraozCp3kTvxC1DB/qId+9mQ0yVbEKo2wRPwlD2JJrKNSUxLC0/inXoVfRO3DJ0oo9413SQxdhjACFbJRobgfLYz1hanHH2ZPjoqkOvonfilqETfcS7yaSUcJAZjNllX0cTlGwNGmpWwUJlPsr761X0TtwydKKPeBfr4DCq0mqj4w4qcYyL6IAQekfkGFqJjw6GehW9E7cMnegjXhE9WzJqewh62MsMORvUJBNK6Yv1UXvNj8KkehW9E7cMnegjXs6fsdo4BaiZcE8mZVDC1X9QmoGVOr9aWaFX0Ttxy9CJPuJd15HTNCSByttgmTFBLaaQrKeJUVcF/8HJ8Dt6p24ZOtFHvAsqJS0haINhe5ij7eH+hfbJ0FhqwyblUZhUr6J36pahE33EO6KVZBXjsA2WVaO7zb2FxWDvtw+aqa5f74n+jt6pW4ZO9BGviObc2/i3zLCNBpSVoFrWvTJLNApyfzWZVK+id+qeoRN9xDuiY29TY4U4JO4J/wOq0vokyns35+qyHz3K0qvonbpn6EQf8c5h4VkjUYYetK4+GiOYkK6SrSG2otnCozCpXkXv1D1DJ/qId5NJk/Y+rENsmYAGKpTMq2S3VqJEa7O+v4/+I3qn7hk60Ue8c1hYImkpsLjeA2hyBwulgVXce1iUsz1aOGs30Tt1y9CBPuLd6reJocWawIzznnqnUKnjfsZCWFrTOB81HXYVvVO3DJ3oI941HVTqCL0Dd8E9fyZCGbXBwKqcqo2Bj4JKdhW9U7cMnegj3uX9LbXcYocZtK+mwwxKiRO0WLFVvYPQozdZdhW9M7cMnegj3r0ypJp6TAFCS3t49LbD5+iAXBt31imv1grZVfTO3DJ0oo94R3QR7D0hdNxr7ikGqLxH3/UgRffKCHp01WFX0Ttzy9CJPuLdZFLiJrlOaAUVKI0BZfIA3e+hasg1p0cTlewqemduGTrRR7y8vJuSea9e6WOfDDWDyjoe1lGFtTCHV9fRdhW9M7cMnegj3nUd60QokwoUtALEXdehUPaE/4UyttD7L7qO7+iduWXoRB/xLnq3R97xfvs9cBHdJoGl9W1gthTnJMMfdB3f0Ttzy9CJPuId0S3FsjoOaK0uomkk0B3wsDpjn7PIbD9wWL49Q3PP0Ik+4l30bpbVRieEmeo6GRasUCIFqFGsLta5vZq1a1fRO3PP0Ik+4hXROkX/LU4mmwFImKBoG5BXC52pDhv8vo/+I3pn7hk60Ue8HKmUCpEgZKwZSFfXUTR1yDNXkmIh2qOl4HYTvaPgnqETfcTL3W8ksSjBqtUdaJ0FwWQEsFJqHo0pP9pmaOEiekfBLUMH+oiXM8LqTGoIoWpanUduYLFMEEs9loBa9M3B8P8C/R29o+CWoRN9xLsXLLoPX7hKdLO8p3U0WMW5Q5IyI8+Zorwv0d/ROwpuGTrRR7wctTv6wE6wDoAMlCZCSbMDr9a6LNJtxDdh0v8Q/Ucb7ZahE33EOxM8rFIsNmGEuohGLGAYB2hre+rd7G28eTf7H6I/o3cU3DJ0oo94dzBM1ZgwAZc+gVZZhiK1AecSJLWhTd7Eo/9D9Gf0joJbhk70Ee9iHS30lpPA1Lan3lkHo1KBamiTVjcdyg/66M/oHQW3DJ3oI96tfuNayJJB63FPj44GdRKCpi61zBIC/oDoz+gdBbcMnegj3hksEjmHGgHTjItoUlAtBJM1Um5iqPKe6M/oHQW3DJ3oI97V6M6CMTWIcawanUWhqqy2uvNgEampvIl1/Ifoz+gdRbcMnegjXhFdNQwrkkEHhUU0B1BThYFjNEqlKL+ZHv0for89w+ieoRN9xLv7aI29ZgvAPBvQrA2saIXKLWJjxNbezJ/5v0R/R+8oumfoRB/xrutImUe0ss6D2RbRI+7hBvsJS5xp9lksvL+P/o7eUXTP0Ik+4l3gH1eNjtog1f/pOioYclwlW5rFrinr+/voP6J30T1DJ/qIl7d3FFmtQ49xz9qNO3rXArRiacZcY6xvJvxbvIneRbcMHegj3pVorinEWSHgXitkNGCn7WD1IrgUUvwB0H9E76Jbhk70ES/T0Y0WtBPW6XAA9WFQkiUgHnmxPmrLj4JK8Sp6F90ydKKPeNd0tMndeI/1x7hXVkRQ7IttLQ1Do5DLmzdZ/yH6jzbaLUMn+oh3rwz31EYlhVTqXlSxYNbcBLAaFZGmQ94snP0P0d/Ru+iWoRN9xDuDpa1a3KZC4MKrj64ZbPAEwqzGlEkerbn/D9Hf0Tt0y9CJPuId0STCNtaP4d/8GWHcHXWEGGlEtGkzP7IM41X0Dt0ydKKPeBcmxdRbqBVw9rbOg3V11Akn9DAM85Q67Qcnw+/oHbpl6EQf8XLh7KxBQoWp4d91dIeScEAuBakpZyyPLMN4Fb1Dtwyd6CPebWHh0jHlALFGA4pEYLo+aaiBqojM/ugpeLyK3qFbhk70ES+7DhzYrEA0LvvhbIVCldbJMErQxlhePZyNV9E7dM/QiT7i5RaWvYYzRUhtdqD+b/4MBkijliw9rGPjo8B/vIreoXuGTvQRr4heIEst6zxIOxRNuIguWhlkZqqcW7b0/j76j+gdumfoRB/x8uEst0DWIAuuPlrSBLWYIRgjMxoGerPm/j9Ef3uG6J6hE33EK6IH55F57wNHWV+oF7Cy2B4jhZkjtUyPkkp4E71Dtwwd6CPezZ/JA816BuXVPFPKHbRbhKmZRyhTZ9PnQP8RvUtuGTrRR7ybemcYgySGlvs6GFpPq0RThJwrYrc93uDNqN3/EP3dRie3DJ3oI96FSSsT1hGhr8Z5j9olsKwBWLDKLHNU+kGN/m6jk1uGTvQRb03wkErJgKvNWAdDEahIFWaKCTnmkuajWAdeRe+SW4ZO9BHvwqRx/flqj0CVBaiHAXWGvXp2HRSjBg790VUHXkXvkluGTvQRr4iWhtJjDtAlJaCx/W9LBFj6qDnHMeMjgwWvonfJLUMn+oh3T1iot9Z0gqaMi+gcwaRXwFYx0Yy1lh8Q/R29S24ZOtFHvFxmGBRLWpU54arRMWSoJgyhzMkY1l8YP7IM8Sp6l9wydKKPeLfMUEuQGRBG/RdPWsdD61mhr25agvUyX029w6voXXLL0Ik+4l3XUaUQTYOy2os9a1fWp9ZglFH6Oi1aerT67T9Ef3uGyT1DJ/qIl12HzdS0AGlIO9YRoRbMkDVgT3HUX9ze/RG9I/cMnegjXgb+I+emCVqp62QYh4HZaj1mjjzWb5XeHz2cxavoHbln6EQf8e4+OkwU2/FolrwD/wQabYDFXtK0nGp4NK4Dr6J35J6hE33Eu5OhxR2MjjDiHtcxy4RqKtC0U2xah75aOJtuonfklqEDfcS7hbOTQrEgq2/+F71jBUUqULikgUlqokdtdLqK3pFbhk70Ee+uOqRHnHkA9r3MsLbVRleekHINtip2TfnRu9l0Fb0jtwyd6CPeRe+UY25zgtSmi2jZ5blXKGrYhMMYr9YKpavoHbll6EQf8a7r0EgSS4GZaR0MM2ZQKuNf9C71oXW+mrWbrqJ35JahE33EuzDpaDO2jLuPxtVHG4JGFog5BV5dR4n2KHqXrqJ35JahE33Eu66D1gkwxQCjMK0aHTuYlQzD5mAJ2xp/ZIKnq+gduWXoRB/xbj0nG3HJCXCG1UeXkPeG+wTMFtZ/rXP8AdHf0bvslqETfcS7eHTPjWgOKK3tOY6mYNoK1JhqSjXXOn7QR39H77Jbhk70Ee8sQ9SOTAJS9/wZXoVaa1+tR1ilOs45Sn60KCtdRe+yW4ZO9BHvavS0FmhWwLQfZWlnKBn7vo8eY0pO1h9F79JV9C67Z+hEH/FuuEFEYRaDzmnfR8cKqjhg5IEzxdYKvif6j+hdds/QiT7i3dQ7TDJS6zBtP8pSWkRXIUihl9D6/sM/esKSrqJ32T1DJ/qId/fRgiSiE3rdm7JCb2A4CDAsoI3Laj4ehUnTVfQuu2foRB/xLnpXcxIWht5wh0n3uI5aEgwLUjlXG/SIaLqJ3mW3DB3oI96Ncay9VwoEnNWA2ohQKQ4IhobEI7T2KHpHV9G77JahE33Eu8s7w5lbThCiDKA8FAqvL6mlJBSCjlcLZ+kqepfdMnSij3h5eadEq/OAPNI6GAox1NYFemhMgcMC+5FlSFfRO3bL0Ik+4t3lXcIRZwhQcw5ARSaUvLCmhpRp1ijzB0R/R+/YLUMn+oh3gf/YA01ex8FEi2gaCVTmqtFcSVRypvHo8o6uonfslqETfcS7hbPdSs1WQGKkVZlrhEIZYfQyeY4eV5/9nujv6B27ZehEH/FutgFOSzEz6NhLWGow0JknJKlYxsJ5jkdPWOgqesduGTrRR7ybP9PbqFIiRN5BpUIFqtCAKVbXsWzM9mqiEl1F79gtQyf6iJer35pF6QM07fWcHNqq0TFARq2yjo051R/U6O/oHbtl6EQf8W49p1oY0hXqzHspOAeosXRQynN1HqQF7T3R354hu2foRB/xLtZRQpx1BGDMffXR+5mhtgo9434hHoPwo+EGdBW9Y/cMnegj3p0MDVsKjQG5BKBQCUqYGao2o9pm6+n9Xccf0Tt2z9CJPuLdfXToY/1CWD/rCjRxgtUZAGcLKXGmFt674H9E78Q9Qyf6iHcuuNQcR4kgdcFMXfI6GRYCNh1Nog4aj7qOfBO9E7cMHegj3rXRuY6McUDTPdsg7oPhmBGwI8Um1oo+emWYr6J34pahE33EuxIdprSwX4JLWAfDPYmmdJmgBaNQqoPl0ajdfBW9E7cMnegj3uX9MVc2SpD2Zk7K0daZsBoULa1kMhv2aNRuvoreiVuGTvQR7w6GWaz31WZM3m30+gUqI0BMmUsPxdp89IIlX0XvxC1DJ/qId2FSLiEHasCDdROdoOwZYZSJapM0Mv2gRn9H78QtQyf6iHePsjjqEERIXAbQfjJba8p74SyPxL1nfhSPzlfRO3HL0Ik+4hXRM1ctcSSoQds2wSMoq8BsqDXXWGP7QY3+jt6JW4ZO9BHv5jhm6SWYAHZdvQbPvcwwNGhFSWz21Nuj6F2+it6JW4ZO9BEvo3dIqfYKM+jYt3cF1oGwgqbCbY7cjH5we/cdvVO3DJ3oI945LJq1Bd4x/yRAO+CheeyUh6SeePEuP+ijvz1Ddc/QiT7iXVApCxaM68dAe9buWDBblgB94BhFrcqrGWH5Knqn7hk60Ue8u49OU2qzHeYIBjTnOhkiFojC2mZurfH7PvqP6J26Z+hEH/Hu9m7sl1dVYOJYRI+0R6Gvk6EZ8+KpaBg/IPrbM1T3DJ3oI96dDAcqZ9v7OWV1HXMnlfZ4dM08Wg5xEj/yDPkmeqduGTrQR7y7juZgY9D6MWhI62CYFQx5QkvUVjOSouqjvD9fRe/ULUMn+oh3JVr2lvvcYMa85zhSg8I0gBMGslEz0qPVb3wVvVO3DJ3oI14GlXLXHgbMVgeQGoENXNWaLI1Sck/xUd6fr6J36pahE33EuzBpmbn2VaNl8rYMSaHWzNAZVSJqifMHXcd39E7dMnSij3hH9EyGEQVa3EvBsRuoJIJVsYNkoc7h0VUHX0XvzC1DJ/qId0QvbsssAtN0r1DuEVZZDvvybgRtYXB/ZILzVfTO3DJ0oo94F482IZbQoKe5ToYWESprAlYMNYYhNn9A9Hf0ztwydKKPeDdRiQXLrAgpjj1rd9/eaSpQBs/cyxLSo4ezfBW9M7cMnegj3u2sCH0GswK11QQkFkHHXP0HNZQZsFJ8NK2Dr6J35pahE33EOxPcYg09IWTa6zlDMCiWDVqZMcb1uzk+WgrOV9E7c8/QiT7iXdchPYeUE8zGDQhT27EOhVDqjJqk5fZoMilfRe/MPUMn+oh3LngMnNpCuEZZfbTUDjVIgjRrqTj6mOkHRH97huaeoRN9xDuiiaLmKSBjT71Lu0ZrXwfFpk0QuQ/S90R/e4bmnqETfcS7wH8yXPAmQNnbDAcy1NIQLM4RWPbSikeeodxE78wtQwf6iHdXHamghlqhYuqw6jWDhtV+1C7U2vqY5NHBUG6idzm4ZehEH/Ey1rF6ZTYCsR3rkNVQL8grdM3dVp2uJT5qOuQmepeDW4ZO9BHvanSpM4wd6wi213MumJWnQRmtNI2SkR8dDOUmepeDW4ZO9BHvarQRasEGqfQdIU0ZCqYIY+RAeaJMe99Gf0fvcnDL0Ik+4t3BcCahOgq01X7AYniAUTVQi0FHwTD7D/roz+jd+p+VE+1E/694GfjvGC0myDHt2Qar9aglMCSaGm0GnvNR4F9uonc5uGXoRB/xbkaYWGrMDaTZIrpzAQuFAfdkUjSxKI+CSnITvcvBLUMn+oh3zwzRpsW4Go6+589k7VB5lWzNOUcunOzVmnu5id7l4JahE33Eu50V1FOalaGGPQ+dq66TIUXoo6aW0+RaH00mlZvoXQ5uGTrRR7wi2mjvlJUMEtsO/I8BtYYK62CYi4SZyqtFWXITvcvBPUMn+oh3XUfiEnAvYJkmu0YTWKoZ2hwtzVBzL+9v776jdzm6Z+hEH/HuZKiBcMc6dI/5JxGC2kqG1XMMa5VttkcTleQmepeje4ZO9BGviK6hI4Y2oc+2iG6t71gpQWLWVjtnwfcu+Hf0Lkf3DJ3oI94R3YdakQ7Y6+qjMSKU1YaAjoatBy1W7A3RehG9y9EtQwf6iHeWYZjaBhqEVatXLz0Y1ve6x0gHbRZ6HY9KtF5F76Jbhk70Ee9mG9Saa0gIPNq/aR2rg7acYUoY0Ubs8uoluF5F76Jbhk70Ee/ezVYuudYCPVRaREsB1bCIrtm0FY0zP5rjqFfRu+iWoRN9xLvr6F66mjRowgMo1AEWat7T0QulmVoaj2Yb6FX0Lrpl6EQf8a5GB4md24J54QvUZoFivUGuGQfHVKn+gOjv6F10y9CJPuId0ZNnYZmA1hbRirK6jkU014h7B21t+Qd99Hf0Lrpl6EQf8S7WYat1tj4gd4574WwArcVgNK4packlPwoq6VX0Dt0ydKKPeHnXwb3m0mFSDUCocRG917Ew7bkGjRAfzXHUq+gdumXoRB/xzmCplDLu0TOD6qrRpYJ1E2hNSu6aRg2PTHC9it6hW4ZO9BHvanSJQ8tqoUete1GWNjCcAiNkziOuz/0Ht3ffniG6Z+hEH/HuKfgoIzEizJYVyHqAEi0DxRR6aCFSeTThX6+id+ieoRN9xLun4ByplhGgpf2EpZuCthahhrlfZZW8mo/3RH97huieoRN9xLuuY8wZZRjwntlB0gw0tgoBacTZhoz5aM29XkXv0D1DJ/qIl8MNzNLIEyTuqXepT7CMHfoMM+Gcpq92v9lN9A7dMnSgj3gFNI2Uu9AqzLkxUCsFTOoejI69UcLI9sgytKvoHbpl6EQf8fIlOOLeHQTcCYEKNyg6Kgha72VIb/HRu1m7it6hW4ZO9BHv5s/EIWGupiNJXJU57zmOPSBYbUVQQ+PyyGCxq+hdcsvQiT7iZeC/xBFDB65agGo3KH1EYCo4SqqY46N3s3YVvUtuGTrRR7wiuunqOlahhpr35d1YDUfNZkCdNM2AaeAjy9CuonfJLUMn+oiX06OjzL66jqL/DJYd+E/rU2kSJeZSpvygj/6O3iW3DJ3oI94F/hOHxXGEtncLUQsCtlfPJsnUzNbxcDyaTGpX0bvklqETfcS7uw7OljKvXoNwh0nbBKPEEBSNe9mvoug90d/Ru+SWoRN9xLuTYVWLXQIU0QokRaHOFveae+6cZsr26Cm4XUXvkluGTvQR70zwNqWwJUAuc3Ud2kCtdBg5t0FdSrJH0Tu7it4l9wyd6CPePcoaGLiECLO1VaNHHLtaMwxpkkqfc8h7ov+I3iX3DJ3oI14RXZAajcJQbU+947xqdKwGIig9Fa1ZHz0ztKvoXXLP0Ik+4mU8us0g0mE10+tk2OvqqLUWqCyiqa1CbY82ZdlV9I7cM3Sij3i5KWtk3sveuu4x/5EaVJyrCZmY26yCYb6561h/rTfZO3LP0Ik+4h3Rk2LSVkBofSHbQ8IyMiBSlJZWzdY38ej/EP1H+I7cNHSkj3gXVbJZi2WEXGUCzcRgluPqq1VXhQyK8U0j/V+kvztpctfQkT7iXbKjrTK9umngiG1V6bj6jtA6SLA0OaFyftNJ/xfpP1pptw0d6SPemSwacw6ri+5VVuOhU8EWx5DKLEghJow/aKX/yN+R+4aO9BGvkI6SrLa0ToeJOlC1CsW0Q6ixD+YY8dF9x3+R/g7gkRuHjvQR7xoPsx3jmBDKjv1zS+t4GDLEFJrMNEtLb94a/hfp7wQeuXPoSB/xzjmUMDql1UvnnfuPNqCUPYG3SdfeubT+i8bjO4JHbh060ke8q9K1atXAUJnTbjwKVIoMFmPNI6QZ5U1g6b9If2fwyL1DR/qId0jLrIU6Qet5IY3Iq0qnBtHMChXLkn9Rpb9DeNnNQ0f6iJdB6cFaQoU++p6M3gVKwALWsO6dLPuF+A+Q/nYPs7uHjvQR716ztNKmzFWlIxPQpAplSgfjkglrGy2+GYD3H6T/iOFldw8d6SPeuYeKTY0zzNVvAHHZ+ytCgsYpUZeGln5giP+Rw8vuHjrSR7xCeqJMQ26QtHWgEhPYSBl4Nx1hR5fkF1X62z3M7h460ke8GxlmNPJOLGWyhbRaBk2UILcSqyFJL68yHvEmiJfdPHSij3jnh4tiGYLQMDagGG210qsNwdabZbOa+ivzMF4F8bKbh470Ee/u8NIIMWCFXPZKZVkdiCVZbQiGIJp7V3rVd8SrIF5289CRPuLdkxbdL8BZYLXNDDTNoOJGugzErpLDs2xpvAriZTcPHekj3t3hiZBSGqDIq5VeYEPlYnsDQBpFsa0vP0D6O4iX3Tx0pI94t99w9ioD92LwmFaVrmnBHeY+InapXYfiLxqP7yAeu3noSB/xcgktBZEc98os3hceBTT0vM6IIVWVMXr8xfHwO4jHbh460ke8QjqsMl3y6MAaBShhhxJCA6ZBnEIZLb8Z+/9fpL+DeOzmoSN9xLuIR0xRVQjq2KvCk0VQTvsl4jouEnbM8ZV5GK+CeOzmoSN9xDvzMK7TYM0dLPe5h0qHhXQZMMhSanOG1VD/AOnvIB67eehIH/EytZTqKBSBcg5AcRYoOSOkPfY/5Fr4J0h/u4fs7qEjfcQ793BBzAULxGjbavm3Ey4S5FKGxppGbG/G4f0H6T+CeOzuoSN9xMs1hwlVaoNIqgtpnaBUcTcezQKFMPEHVssfQTx299CRPuJdL82RumgDtNHX8VDDzng0GJNs99jh1fD//yL97R6yu4eO9BHvMh4h6IhJoU9avXRQA6tRQCd3nm32PN7shYsBb4J47OahE33EuykeCUsPLUMMY69XlgGmg8BQBmIl5F8Q/UcQT9w8dKSPeJktpZmFOoQ9rJRajaAjBeja4mDFVvur0yFeBfHEzUNH+oh3fnjFsnqPsmoz2zodGkLJJcIsAQdylsn2A6S/W2lx89CRPuLd6TDU1XqIQJWCQHkP8MhjQitWYsmhdnx1OsSrIJ64eehIH/HODx+5tbiQprL3DpW04F5NNNTaAiebHOKr8WF4FcQTNw8d6SPeNR4tVbPBkGuoQLMoWLUJIxZFqnN0fbM2/L9IfwfxxM1DR/qIl40HSqRSoTJ2oG4JatQOUwvW3iPNZ1M88CqIJ24eOtJHvJviMVYPHW01HnnSQpo66GwIKdXB1bDrs7UWeBXEEzcPHekjXgbxJKP0BiOFDCRVoTQhKDaGGTfM8soPx6sgnrh56Egf8e5eOleOgRJoZgTSaFBTWt92mRl1ID9a4vlfpL/dQ3H30JE+4t0DcZRKuRGwpr5TSwza2oRYYiopr1rdXj1qwasgnrp76Egf8e7GI8bGJVeYRgbEnKFQ6xDb0EioSZ8NTMerIJ66e+hIH/EK6SI6dj8NXee/XnqCmiFwyutvSwqT/SDj8UcQT909dKSPeIV0ZbMWLAFaVqAeCHRQANkuy+iVqb2q0ukmiKduHjrRR7wzD40Cd1sI6+qnKZcCulAGCa2P1XMM7q+KdLoK4qmbh470Ee9eHs6SU6V1Jky2+g7dYQ8sC+kyx0yzdaRX19LpKoinbh460ke8nOIh+82hrm5jm4coe9tyHxA15ZELTks/6Dv+COKpm4eO9BHvzEMjJo2rgTZaVRoLQZkTV1Md07CaQxmvZi2lqyCeunnoSB/x7nRordGgBuswuKq08YJbLIJE7lzDKB1/0Ut/B/HUzUNH+oh3Qx4lBWlGEEbLe3wYgjbJwNYmFmRL7VVqKV0F8dTNQ0f6iHdVOsgOkDI0LGWPD5tg0xoglr2qhXtW/AHS30E8c/PQkT7inR8emDnupYf7CzXdG+JC2TkPoZAlZ341XTpdBfHMzUNH+oh3Iw9WK63aCRjjqtIUB5QeDLSElKuNmuovGo/vIJ65eehIH/EuiNdlcs4Kw0ZcjUecUDDp4npwMJY07BeXeN/uobl76Egf8fLGI5VmOUAdfR0PA2YoIyJMMWqhGKu+2racroJ45u6hI33EK6R77vJvMg2F/QKgUYTa9rblIbH1MLHYqxcA6SqIZ+4eOtJHvJxbmjD3USDUvcdztg4VNcHQdVQUToL4iyr97R6au4eO9BEvp0ubFg1xvwAIe8gjg3ZMIBmNsZdZ56sbD7oJ4pmbh070Ee+IjjrrsAXzSBVI2jod6l4iXkIa2Kpayu+J/iOIZ24eOtJHvDsdYkgzE0MflhbXZFBCaetbTbP0NvqzvoOugnjm5qEjfcS7uaVoankq5NAMaBEE//a2kFrPktKM9dVgGroJ4nFw89CRPuIV0oSNq5QOs1QE2ltpy8h7AgLV0kJeh8NXFx50E8Tj4OahI33Eu7j0qLlVmcChriodWwKdcz8S59LF8hg/6aU/g3gc3Dx0pI946YdnWVV6QEGz/5lbqlrH6kNozBoiLsh/gPRnEI+Dm4eO9BEvq/SsQwNCtU5Alfu+w8uAmRbpmfPEV9Ol6SaIx8HNQ0f6iHfHQw3WUth7LJIA9c5Q8zSoMZQZ5upJxqtRvHQTxOPg5qEjfcS742ErWfd8xzb3DgCre1OLRWiae1qY19B+cePxGcTj4OahI33Ey+nSlVYlrGC2r+4i7R0AJDBCRsVZYh2/aDw+3UMO7h460ke8e6c1KsdUDTgnBSpDwQoS5Cl7Oa3x5FcT8egmiMfB3UNH+oh348No12JpYLSDeDr3FF6rEFpCbIlHiK/eadFNEI+Du4eO9BHvjoc8bKEbIBjvoAdNsF76+iLEFZvqL46H30E8ju4eOtJHvLyXthljzDBltlWlKYNxNug1jEFRR6mveul8EcTj6OahE33EuxUAFqJEFkg5CxDPCiWvfjoW5dRKFwmv5qXnmyAeRzcPHekj3l14UMDApULue00cLq5rTBnqjIiFKBu/aqXzTRBvHV0daUf6f8W7uaVxEHcrUNcPGyg0hSo6IIgWRZlR66tsab4K4kU3Dx3pI95deMS9IY55Oy1xtdKV1sHQCCS2LISzYPhBK/1HEC+6eehIH/HydFhaDMOgtT3kUcN+H44GYXYe1lQjv7rwyFdBvOjmoSN9xMu4tPDQJhAGIRCNCHWX6hlHV5I0yrPVtPkqiBfdPHSkj3hXpYW0z8Qwm67GY7QBlW2AUpuCiWarv7jx+A7iRTcPHekj3k2Xrk25ttVBJ6kL6R3EmzMB196H1NSRX02XzldBvOjmoSN9xLvGY9A6AgqCdl69NJVVpeOGmwfHuHrpMF+908pXQTx089CRPuLdJd7MjHt2R6PdeCBmUO0RRiiza7ZY6qtHLfkqiIfuHjrSR7xDugyWMAVyNAGq+4F43r20ztrqSDH1/h7pP4J46O6hI33Eu+nSkVYD3cKO360q3dOAUnX10l0yxmiK9Aukv91DdPfQkT7iXVwau4SSKiDjv7UWEwqHCbiAtjjjDpf+AOlv9xDdPXSkj3jXeKSGrSNCpMJAM+q+8WCIGUvSMMTCqyrNN0E8dPPQiT7i3STe0FVpMGDpae/x7KCEZbUhxNlQQ+UfEP1HEA/dPHSkj3jXSkuzf9aKNVxFeuw3iDIitFFDH1Sq6autFnwVxEM3Dx3pI97FpbPU0GT9GJD3ZXSkBfdUULYkOlJL5RdV+o9W2s1DR/qId3547WhzFtARDChQgpo4AgYRyXH23F9FPPgqiIduHjrSR7y78AgyMXBevXSasE6IDWrrBv+88D4tjWfblvkqiJfcPHSkj3hXpSmxZJogHeOq0r1CrbtUU+DBrc5eXg155KsgXnLz0JE+4t378FZbK7lAFWpAcxhorBWK4IgychR9NcWDr4J4yc1DR/qId7uHyqQYa1yHwj2KtyeFaiEDq1QaoZOWV49a+CqIl9w8dKSPeDe3VFjL7AQtaV9IWwCV1Xhk7S3WLMbPXtPyVRAvuXnoSB/xrkqTomZaHbQkhFWTC1jNBD1qy4xodb4K4vFVEC+5e+hIH/EytWSh2hxQLAQgpA418lxVepjWMFML7T3SfwTxkruHjvQR7/ZplcFT4oRaQwHKPUFRZcjElkbrovkHVssfQbzk7qEjfcS71BK21mc3SDTDfiC+joe4r6lbCxpGqJF+YLX8EcRL7h460ke8QppLINsPs7gQbaRXV82zgQSK2CKmEF9VabkJ4iU3D53oI95dS9dqdUSCiH2fDnsFLdEAKxNqLLXEV7OW5CqIR24eOtJHvNzjOXOqXSHSWH3HbAKWSoBJJCVhyVxeDaaRqyAeuXnoSB/xru9oE2lS/5/aTCgTrAlCYGTrWCbqq4iHXAXxyM1DR/qIdyMPap019r5oLri3LSOUQglSLCNzNwzhVcRDroJ45OahI33EyyCelbJXAFggXb30iGBztSDCMcesrZX0aoqHXAXxyM1DR/qIV0hbsNlzDIC2VwCM2kAzMow0ypAsLfZfHA+/g3jk5qEjfcS7p4ccU59aIRRtO1u6eukpGaKm1UwPC1Ve+eFyFcQjNw8d6SPeNR65TpbZobTdeIy5k9JMoDwiiUoo9OrpoVwF8cjNQ0f6iHcRD0uTo06QOubqpaPtKR4DuLXZZ6dY8i9uPL6DeOTmoSN9xLsgXguzcRbIue2JeKuXtloz8IytCpcp+It76W/3kNw9dKSPeDnzQCaFVaWJ90S8NCKoaYYujUvuyB1fRTzkKoiX3T10pI94F8Rro85AAQbvIN6cFbRuuEMvNIXq6kd+gPS3e5jdPXSkj3i3fCiHgVNtNc+yGg/qBTTumY9lzzniEgu/mognV0G87O6hI33EuwfiJhoQBbDtbctpIljOHeaq3m2gcsFXVoveBPGym4dO9BHvZi1RDT3seWG6KjXFnKFwIdDUFtRa0pyvTod6FcTLbh460ke8K9KZopKNVZVb2s+0dF94hHVEpKqxW2R91XfoVRAvu3noSB/x7nSYwxxplWVOce/xDAKVdUKfXSimgE1fpZb0KoiX3Tx0pI94ly0dU3G0BobSdyu9d4ePVbQR13+IRdIvGo/vIF5289CRPuJdtnS2mVqJ+6khAfXYwXocUE17JIrCqj9A+juIl908dKSPeFelebNcDProq/FITfYwPIJAkWPtiTq+GnmgV0G87OahI33Ey6WHJrPujUNdEYi1QJkoYHOnSmfIlF9NxNOrIB67eehIH/GuStdmTecAjJKAplUohBnY1MLUmKa9Gh+mV0E8dvPQkT7iXVy6DmyoDNF4Vem4uupScB0PV0dCJYUs89XIA70K4rGbh470Ee+sFrPGSQZktQJkaULthJAwzd5EQgm/uPH4dg/Z3UNH+oh32dKUYm1RoUtax8OiESz17SMqpVyx9PbqBYBeBfHY3UNH+ohXSOdCPVMdYL23/515gPs1rZqOmEfL7Qfu4R9BPHb30JE+4t1kmlwpEQaIkzMQcwULHSGPGkVS0zFfZUv1KojH7h460ke8eyAudQpih95XQ02lB6jDGBiriNWq49nMA7sJ4rGbh070Ee+upbtm6cmg2p61NFqEItxgYM42QuDxLFpqV0E8dvPQkT7iFdKL2Dpbj5BplWYq1qBo7pBKK1GQU8ivFrXYVRCP3Tx0pI94ly1FpFpRYcooQIIGpax+eppqn7lr5VcXHnYVxBM3Dx3pI96Zh/vGA3FAy30C5T3PI80BSq2H2RvX+Isq/R3EEzcPHekj3pqHkeaIMGvafri0dTrcewBGjC3VmXL7RS/9HcQTNw8d6SPeNR5FpQ2Z0CIrUKQAuqeJzYpN2vqzj2ezluwqiCduHjrSR7yb4jGxlLoOhUNLWI1HTlDqHmMqaab1baD0C6S/g3ji5qEjfcS7XlosWmsReOyJeNgMbPXXYD0RWZ6R7Be99HcQT9w8dKSPeOe0pEaYNQJSXb207Ne0URHSRI2UV1PSXj09tKsgnrh56Egf8W5uKWqaNPvesWxAtpceptmAOZkWHlHCq3dadhXEE3cPHekjXiEdhsZqcYKgrV6aSwHNOkGxVF5wK8VXj1rsKogn7h460ke8M8RTTXVmAs4UgWbuUMeMUCZTJYvrt189arGrIJ64e+hIH/EuLj1oRM0ZhtFePhQTVB4NMs9Y05Qs4RdIf7uH6u6hI33EO6tltRltfYGcqe+nhwSW9uIWTgM55kH5US+9o0r//yCeunnoRB/xrpVGGhSDAseiQLQnlkqfEFIaFEYlHY/Mw/9L9B9BPHXz0JE+4t0k3jqj7MdZfWbZLw8X0m111jVRy1jSkEo/QPq7lVY3Dx3pI95NxKvVVrvM6zg4CKiZgPWw+ulGg1OIoY1HTst/kP6jlXbz0JE+4p0fHuaYve/Zu1SBelqtdEwGQ1ttgRHtlXn4H6S/g3jq5qEjfcS7Kl2sSiQEUVynQ7UJdezdQx1rmExp8KNr6f8g/R3EUzcPHekjXj6mFUm2QE4Rw6rS1UB5faklSZszyKy/OB5+B/HUzUNH+oh3SJsw1Tyg7JMhtTphv6+FWUatbNIRH81a+g/S30E8dfPQkT7i3Y0HI41EA2YKq5fmsY6HsVcQI6EWM8ZXfvh/kP4O4qmbh470Ee/MQ+urTOP6MfC/iXir+1ANGaKEOkhaTT+p0t9BPHPz0JE+4u3TQxQqCDUVASpt9dIxEAiXFEzMeNQfIP3tHpq7h470ES/9cF0nMC1AumctJcU9MJ3BZqIepIZYH0U8/i/SfwTxzN1DR/qIl7OWmmhQhdVlzL1AnKAQF2g4KxXKMaZHLwD+g/S3e2juHjrSR7y7l9aksfUGqexHLTkolNgjxFFIYtcw7AeXeH8E8czdQ0f6iHfDlhqaxdyhr09ANuvqqlfjQWY5tTJ50qsgXrwJ4pmbh070Ee9OhzHFZGPCZGurlY4TrFCBVDnsAHXt+urCI14F8czNQ0f6iHd9xyIZByFk2vPSOa9WGluDNiktnofM+qqVjldBPHPz0JE+4t1gmpoSVdbVd2jbQby5F2tVyJZSzTUtql9lS+NVEM/cPHSkj3j3AiAUVpNVlgn/vWkxqBomNI6L79Ka8asgXrwK4pmbh470Ee+QzpOiIsNALEB1DFDMDRI17WnqqPTKD483QTwJbh460ke8m+IRUmoJM4it2rxDHf+ze6gno8mYOs1fIP0ZxJPg5qEjfcQrpFOzyFoHVNoLxBMVMBUF6Sn2OCljfnUtHW+CeBLcPHSkj3hnHpa4joBYgf+llhJHqCgGxK1hy0wov7jx+Azirf8XcaQd6f8V795pjTmtzAm2By5RsAC2Ix6lSdZESo1/gfRnEE+Cm4eO9BHveunBDYnSPhT2dTwsCiWNDkJ5zrK4w/AqiBdvgngS3D10pI94V6XjzLWsxkNSCECb6xqzQtCYsozcqL8K4sWbIJ4Edw8d6SPePWpRZgvWIQfMQGUdFEvLE6bK5JhGqvRogfh/kP50DyW4e+hIH/FybiliJ2FIHGRvPQxQSqygKbOkNE1b+gHSn+6hBHcPHekj3t14dJq1SIU4ZtgvACpUnAxs61c0aTZeBfHwIognwc1DJ/qId9fSVcJqNgJkLnsFQA77Ma1AxpTisBoDvTod4k0QT6Kbh470Ee+K9IiGLSJglNVKW0FYHBPsXoSj0V4g9wOkv1vp6OahI33EK6QnBioRK8yBvKq0FFBSgTGLzsIik15deOBNEE+im4eO9BHvGg+JdRojyLQK1DjBNl/WEbEZjRnDfBbEw5sgnkQ3Dx3pI15GPLTxsAgl7OnScUSojQmsLZyL8fqX/ADp7yBedPPQkT7i3QuAEIwHKmBeX6jOAKVzhT02rJLpzPTqDg+vgnjRzUNH+oh377R6NkvaYPI6GdKcBWqKAlX7IFbT8OxaGq+CeNHNQ0f6iHfmoRRM/yIeA9s6HhaDOmtfSCORBU4cXqWW8CqIF908dKSPeIV0Dn21zlmg9dmB0Bi0UYNWO9Mka/RqQ9x/kP4O4kU3Dx3pI941HhSrkA2QGQyIRKDIqLBz0tMw7BuRHyD97R5Gdw8d6SPeDabpaqPWfc8xApCxQhXel3gDg06VWH7gh/8RxEN3Dx3pI941Hrr9w9U8YwoRSHsDtdqANfM6G/Kk8YPG448gHrp76Egf8W66NIaQR0cYOCfQnuBR2uo+RjJhpERiPzDE/wjiobuHjvQRr5BeR8DKSRC47unSGROo4gBOSpR7JdVXcel0E8RDNw+d6CPepZZ4SuFaIdU6gEYuq6muAURq66mxJn71PjxdBfHQzUNH+oh3RVrYOPK/x1ll9R2YofTRwcJ+shW4zzp/gPQfrbSbh470Ee9Oh5jUBCfkNFbfMZX+LYeDXmKuIxOZvTodpqsgHrp56Egf8e4x7WSMkRO01XnsWUtxFWghiDHmECm1jq9mLaWrIB66eehIH/EuiJdnThN5If1vnVbZVviMwKzrH5HU5ReNx3cQD908dKSPeHc8zCWXiQ0w/3vU0nmvAGigVTCEKpyfTfFIV0E8dPPQkT7iXS8tEtE6QqDVc1AzAROp68sYgdJ+XRt/gPR3EC+5eehIH/Fu1tK0Uotl2Hu1gLStKs15gnHokrnM3F/54ekqiJfcPHSkj3iHNGdCxgKJawfiUKH0yRBqihYLm+ov7qW/g3jJzUNH+oh3x0MtHKVN0FgIiHqGknfOowWsIfQs4xeNx7d7mNw9dKSPeLeaFmeqwRKoDQQKiAvubBDDHKEXCZJ/cIn3RxAvuXvoSB/x7lFLminTMBh9nQyJ4wDNyIvw1koKPbRnq2nTVRAvuXvoSB/xzmpJNgyjQrKYgBJGqFP3gwDVWVNq4ReppT+CeMndQ0f6iHdVupiFkTuMGFeVrm310qEOmMpldpkLqVdjPOgmiJfcPHSij3g3aymUmFPI0Pc4XhoxQGm1wLBEObXVSJdXrTRdBfGSm4eO9BHvJvFWjKtfNqh5rr6jzQhllH9wzz6Ze2qvHgDQVRAvuXnoSB/xCmkOo+UZKtTQ9kQ8S1B6msAzpzFxVez+C6S/W2ly89CRPuId0olZeBKsdnoAlZH3XUeHiSG0WkUYX0U86CqIR24eOtJHvLuWnpRlpA556KrSMSoUMoMZDROViasL+QHS30E8cvPQkT7iZcSjU56r5+iIE6jG7YcHhUrcp7XZBdsPkP4O4pGbh470Ee+CeL2WEnMH1L1AfF9LWygZ4sht1ejQpL2KS9NVEI/cPHSkj3hXpQNjTLw3Du1HLYUmaM0DpBUOxNLz/EUv/R3EIzcPHekj3l3iseTSpECN1mB10Xl9KhGKzpa4Z5lp/ADp7yAeuXnoSB/xbjBNHEGsp/2KJa7Go63jYWwJQiJZH8qY8ZUfTldBPHL30JE+4t2NR2TkGRrksCfi9XVQLJYrWC8z68wt5lfZUroK4pG7h470Ee+GPFY04ppgaBh7+RBBbRlhNkuidXQrP+il/wjikbuHjvQR71JLaIj7NW3LiVYvTR2MLUKokph7zOPZWgu6CuJldw8d6SPeXeIVyV1W80yjFiCtAWqIBLGxSejURnk1mSbfBPGym4dO9BGviI5ZbHUeA0Jsq0jnXsD2/nAcXerYd3rPtlrkqyBedvPQkT7iXbZUZ0xSOyRKDERkoLQ6a9zRUooapL668MhXQbzs5qEjfcS7wTSh8swxwGBdp8O87zqqNpD1d5Vy0BH7Kz88XwXxspuHjvQR7+7wOg6ZKmCoe+RBmVCzFFh/ag6LasPxi8bjO4iX3Tx0pI9454e3nFMNq0rnsao0hQEFeXXVGGVyxZnDD06HfwTxspuHjvQR75Au3GVPDutztRtUsUMdoYAojXU2nM3oF43HdxAvu3noSB/x7niItZTVT0OW1VBTigMqtbBfIsa4SvjU/upaOl8F8bKbh470Ee9SS80sx5QgzT0wvRQCS3WC5ZBS62E1H79A+juIl908dKSPeHfjYchjtg69qy6kG0KRWKGXRpGzWBivgnj5KojHbh460ke829Sy34ErBZg6C9BM+4H4IpyV4hg21qnxFzce3+4hu3voSB/xrvGYTbFHAv63mpa4QYn7nVbQWEoKZcQfVOk/gnjs7qEjfcS71BLFbjUn0Ml72/Iq0KWvxiPkUrpZIns2PixfBfHY3UNH+oh3Nx5zmvYYIXNajcewAvpvU22u1tmMKv4C6W/3kN09dKSPeNd4SIvBWgaJgfY+LYIaR95Vep0Xa6Gmr2Ye8E0Qj908dKKPeEV0o0bM2GG7hLA+BrBm61OeyJmZY3nVSvNVEI/dPHSkj3g5iXf0WVGg1MpAVQcoJQLtBQVbMWq/QPqPVtrNQ0f6iHenw1FsxJFWbc4L6cl50UwMTbIOtBlMXzktfBXEYzcPHekj3p0O6zDMI64GetpqPPY6LUsKmGaylKK+Mw/5KojHbh460ke8G/IYO61SPIHi9sOxZqipDWgjYRSJMeRXG+L4Kognbh460ke8azxCTtLW8RBllWqyVaU19wqS2wzUjYK9GsXLV0E8cfPQkT7i3WAaCrFma2ADA9AICSp1Wb10xVxSMAm/OB5+B/HEzUNH+oh378NDpJD2lsM933HxLWAlGcypQjZZ9SdV+juIJ24eOtJHvOula21Nx+ql2fJqPEKEkopB4JRnmBYHvto9xFdBPHHz0JE+4h3Sq18uqSI02qml2gxKixPybMlKnzjmq1G8fBXEE3cPHekj3lktHMeMtJDuuKfTRFu9tHYYYTUdBWsK9Qe99B9BPHH30JE+4qXVIiHvlUOqWleVHg2qDgPsWLFSCmKvUkt8FcQTdw8d6SPepZbKwNLXyRDHHvK4H9JaqAoyeeSuSTnLD5D+dg/F3UNH+oiXQbw6V1nmdSjcA9N7T2A5R5A2Rq+892m9Qlpugnji5qETfcQ7onXOoXX9GP5tiJtpdSDGuip16Cn22eqzIi1XQTx189CRPuLdcGmVHq1NKGOPo2GVbR7ubGnuuWmt3F+9PJSrIJ66eehIH/EuLj1MuqEtpMc6HaJN0J3Lq5IxodQ+x6vUklwF8dTNQ0f6iHcjD+IgixZg1eMJFGRALbmAFMyzZxtWXl1Ly1UQT908dKSPeDfkkbkXaQXCaqFXu6GrXhdG4DhjyANr+kmV/g7iqZuHjvQR7ybiUZdcKoPWsR/Txg7ruwSFUsyYR67y6uWhXAXx1M1DR/qIl0sPY2phjyyNug6FfdCieTbQEEvU2Zrgq7mlchXEUzcPHekj3lVpDCyxCszGuhuPDEVbgtxTTpJqzP0Xl3jfQTx189CRPuIV0qkHTHtsR+W293gmgTLn6kM4NpQWcRXuHyD9HcRTNw8d6SPepZYqk9qo0NapcFXpsXoOTgOmBgtNNuO/uPH4dg/V3UNH+oh32VLmyjYDdNKFtGWD2pkhpRazhTAsvhqYLldBPHP30JE+4t0lnqZMKArpX5W2xGCjTMBSY9NRR5dfIP3tHpq7h470Ee8aj5ZC5lwWzX3PLdUKpQ2BYWxDZFDGVwvE5SqIZ+4eOtJHvEK6quSGCSGkf8dDrmA9BRjDVhsbuw19tUBcb4J45uahE33Euzu8rjqxCEifDSjMAqUiwUyraFPJ0+jV6VCvgnjm5qEjfcTL02EqOEiA/y09HE2gasgLbhupYh6Kr1ppvQrimZuHjvQRL5cejpQIGcJ2wSlqg9pSgvWj14zSexivRh7oVRDP3Dx0pI9410pPCavDWFV6DttLDwlshgmDefXYIQ3CVxEPvQrimZuHjvQRLy88OlGdBmht9dKxTbC0t7XIVG000kbvPdLfQTxz89CRPuLdtTTSLKUzkPYC6zwosFrpAIlG2M+0Smo/uPD4I4hnbh460ke8Ox6WsgohGvQhi2ueGSy0Ct1Cn9jIIr+ataQ3QTwNbh460ke8e3o4tGXZlx0zrl667Nl4zQaYFKmNgoXxC6Q/g3ga3Dx0pI94F5fuOWumCL31tBeIC1RrEXItWmZt8d3IA70J4mlw89CRPuLdDgBsq2eWCLKOhkC0PtUUFARDy9yoRyk/QPrTPdTg7qEjfcS7B+I1pLFaZigzZ6BBE6yvb1MQTMJxFfEfWC3fQTwN7h460ke8m4iX+6rPRSH+2+NZy45LN94rAUQLjZGfrbXQmyCeBncPHekjXm491DqqTOj/xofVkfcezw4jY4w5RUX6wfHwO4inwd1DR/qId0jPXjWMVZbDnls618lwUWQgo4SYqUjkV7EluwjiaXDz0Ik+4t21tHSMfShUqQa086W1aQdps5k1JgmvirTdBPE0uHnoSB/xLuIxtE4uGRZiuE6HY0BRRagmM3DMq1i/Si3ZTRBPg5uHjvQRL4dL1yaxh9VKz7mqtASomRBKKX1aGTHFV+/D7SaIp9HNQ0f6iFdI05BZEhHUUlcrLWUh/c8Zx73cYnUjXX/ReHwG8TS6eehIH/HudChGLWDZluECOaYBFjhtpwUnBww1vLqWtpsgnkY3Dx3pI95Vad7DpRfNzGE1Hj0plImL6xKt9x40j1dxabsJ4ml089CRPuLdalol5Tki6Ei22o1UQePqQ0QxUqdYrL4amG5XQbzo5qEjfcS7d1r/+gsh0PUBKASBWnsH00ZB8irh6Re99HcQL7p56Egf8XI1LYp1NsiqYx0PY4FiY8IoPVUJwTS8CuLZVRAvunnoSB/xCumcQrbQAoQWFWhfSZdVq6HzYplRxsQfmId/BPGiu4eO9BHveunU+whz7zvsDSjR6qUpDsitpDlW1Q74ageAXQXxoruHjvQR7x61SOuhjwoFY11I7yW1ZfXSPFqo+5X47K8GpttVEC+6e+hIH/HuEm/uZ7RBQf8F8aQOqKtqw14cZzHmVcBfbVu2qyAeunvoSB/xbmB6HTmnViENjUCBMhivPiSYaLappbbwBundbPz/g3jo5qETfcQ7oicyDwxQ8n6m1SKDWs6gvc9QedYaHjkt/5foP4J46OahI33EuzctC2kclSGHFPeilh326AKWewrr509BH6WW/oP0dyuNbh460ke8u5a2GVvlACOH/Zi2CpQSVhtCnebQ0ZgeZUv/g/QfrbSbh470Ef8fe2eTIwkKa+utvA1YAmOwvRzzt/8lPKh7kToHEZcJMXJXK5R5sidV9Yk2nGP7rvBofXBuCYZp2M/SBjWoQTYcLYewapJHs5b+IP05iIduHjrSR7wL4oVGPc8K0v7NLY0DLPYGKWeN1mXQq/7wP0h/DuKhm4eO9BHvnqVrmBgX0mXa3uOpC2nlBpF6ws6iYo8iHn+Q/hzEQzcPHekjXiEdAxvFKkCT1ik9rIJqDRA4dVKbI79yWv4g/TmIh24eOtJHvPPDjbHFphCtMBBrAZsWVh2yTmzlRXX8BdKfg3jo5qEjfcTLPZ4a0lxn8+S45/GuO6JkjICpDxxhr6d9ZB7+QfpzEC+5eehIH/HuejhmXX8qDaqJAlFroHHsphYKWWfoWX/xiPfZPUzuHjrSR7yMS6fWZoqL4XU2kyQCwdLXob0DS7WGJo+WHv4X6S9BvOTuoSN9xLumlqwlJu6QFFfhUaOA5hAglym5rdLDxg/cwy9BvOTuoSN9xLsXD+kUU05QeD97UEWojAQZKweUXqY9aj38g/Rn9zC5e+hIH/EKaY09J4kGsZW6Vy7nhfSqQ2I0jVRnq/KoT2ufzP93EC+5eehEH/FyXnqoZCEB15lW3VEZlCbCnFVSiNMW3++J/hLES24eOtJHvOs8LLMoRQYZce6Ix4Q6poI0TGHo4CS/QPpLKe3moSN9xLvbobZkum6HFNpCupUG0q3BtFKljExor5yWeBXES24eOtJHvGvT6jam0GI40N7jiQayg3hDCu1apKXx6g0vXgXxkpuHjvQR70bxzlLKnt0x88gLaatgoSAEHWP74Xti3g+Q/hzEIzcPHekjXj5LT8PWK0TanYc1lFVG1wlRioXZMdt49YYXr4J45OahI33EO6RHmNKpwKg6dlxaoNaWIY9kUSa13F7FpeNVEI/cPHSkj3j3iJem1BwmZIthId0G1D4bcMolRW4pvRry+Afpz0E8cvPQkT7indOSWi2z8wIZcSHdJ8jg3RCwaKZptq6OP0D6cxCP3Dx0pI94V3hUGdSIIdGetVSpQ804AJvmUXrQZq9mHsSrIB65e+hIH/EuLj2zabcOOQ7aY/EKGI0MPabRtKek9mowTbwK4pG7h470Ee/GeKBI7quWrjpXLZ0N99LDsVfE0QgccuUfFB5fgnjk7qEjfcQ7Q3y0MDEhGG730Pb1cMM9cZZabayb46NRvH+Q/uwekruHjvQRr5DunapKiZBbYqBmG+lF+Co71l1RGnN69eKBN0E8cvPQiT7iXVq6WK+hMcwyZBGdBTTEAmxJa5NK+dkhjVdBvOzmoSN9xLuIBw5s+0XaVtG8kCZZh3TeTeKZOumo9dXSwz9Ify6ls5uHjvQR75COUcusDSzobqZd90TNuULoarWOmOmZ04JXQbzs5qEjfcTLWUut1NwCUG0JaPI6oMOMoJFMc2RGsR8g/TmIl908dKSPeJlaim3kZKDrUgjUY4Wa+wBed0OL6zOmVx0AeBXEy24eOtJHvMuWNh6CZlBk7EUtXUFi7jAw81xndB7POgDwKoiX3Tx0pI94N8VjT3Js1oB2dxa1mcHiCBBGDGWEkgK/aqbFqyBedvPQkT7iXWpJI1uoBKnQQroQQe2dYLYQRqIwRv4F0p+DeNnNQ0f6iFdIB4mlzLCXaOV1VMs6r210AZFWug2lPn+B9OcgXnbz0JE+4p3VkmfsIyGMsQ5oIhLQUivEnJP2Htat8Rfv0p/dw+zuoSN9xDukrXfurQDruhnS7mexsgoPNB3rNy6hhFfjw/AqiFfcPXSkj3j34lGJk+QM3NPOlpYOlYvBIrms0zvhbD948fgSxCvuHjrSR7x7l46pl5ELKO/xYRgzCFUDMa0Ja2mkP3APvwTxiruHjvQRL1sPI2Xb7xxB1ildMCyaw/pbsTGph9hEXw1MTzdBvOLmoRN9xLsGANstAGOCVm5AqUbQsbtbyNbNrGno7dVgmnQVxCtuHjrSR7xLLam2mNfRXNP2w+tAqBPjOqmjTlXU/Cy1lK6CeMXNQ0f6iHe7hxSDsBHY3LuHSlxfcR/QCZNinjHTq2badBXEK24eOtJHvEwtVY1DAqS0kQ5dVuFRBpTZLQZpyeIvTunPQbzi5qEjfcQrpNOgiM0mpNwNaFUaUGNahUeuRVGyifzilP4cxCtuHjrSR7xbp1UkcECEUusAMimrliZehcc6tbUFZP7F9fBzEK+4eehIH/GuPzxSj3GOdR9sCtTDWIWHJTArWAK1UcsP3vC+BPHYzUNH+oh3p7Tp3jI0gaYVoFjTXtSSwdqsoeeQa6o/QPpzEI/dPHSkj3jntMSWx9QMY7RdePR1XiMZZIm2Locd19XxB0h/DuKxm4eO9BHvHvFIsFdJkNsexatBQBs14GihlpgnlV9cDz+7h+zuoSN9xLtausm6ISaCKqUD0YLbcuwwR6mDrcY9E+k50l+CeOzuoSN9xDv3sLZOYef+zRBoVc6g/O+2mEqoYiXOH9TSX4J47O6hI33Eu7mlITPvMR6sykBZ9rClhBD26Z1pLNB/UHh8CeKxu4eO9BHvrJaqOkMxoLSvhzojGI8CTSjGMFsuz5pa6CaIx24eOtFHvGum5YamkiHH2ncQL0ENA1cZwiPOMHGQvCf6SxCP3Tx0pI94mZa2GZgMMOm/iMcAbVygFpqzligRX0U86CqIx24eOtJHvEstzdp1hL1teS9qESl7UcuEueqOwKNhwledh3QVxBM3Dx3pI97dDvtItgd4hF4r0OwdKoV/9XSNzOvOGH+B9Ocgnrh56Egf8a6Z1oLs5kOwknUVHrQKj9QFWupjcB898atmWroK4ombh470Ee/Mw4RkgSsMsVVLR1lIz6DAhVOKlVurr97w6CqIJ24eOtJHvHvDC6lbHgHmv2bagHsiXiEIWtTi3hD3zA+nqyCeuHnoSB/xbshjCSUJI0yacSG9R/FK6ntqumScNWJ8NT6MroJ44uahI33Eu2yp2JAaFtKJChDnsKrqOiDkRBprkb7Qe4/05yCeuHnoSB/xzmqJoRQ2gzjWB9GqOZTjuh7GfwPTm2H/gXn4JYgn7h460ke8W2tRJg9TgT73u3RuCWodBUZDTjZrGekHhceXIJ64e+hIH/FuFC+q9YANSgxp7wBgsFQFLOchOQ6x/CqIR1dBPHH30JE+4t31cMa+So8EGifBuiIqGGECkXVOx6SK+QcvHl+CeOruoSN9xMuMx24RlwBz5r6uh7zgblZgsVwX5B1TfnU9zDdBPHXz0Ik+4h3RHUONpMA17BmPdYJ1QShdJ5VCi6n2nugvQTx189CRPuLdvPQQUrUhwCkNoLr3HaYiC2nR2oUk2Kulh/kqiKduHjrSR7w7pdcxzUYZYhbdt0NbSBtBzlRQxiqkx6vUUr4K4qmbh470Ee8ePEY361QgpN3YgqvmqEEKICu1uWBv5dUbXr4K4qmbh470ES8fPCZmzhXE2PZ0GoZaqYIupnVq49HnD5D+HMRTNw8d6SPeDUzPiVMsDJbruh62MkEGNZgx8RjrW7VfIP05iKduHjrSR7yb4jGahM4ZRpsClHMBi42g0kwt2khUXvnh+SqIp24eOtJHvFxNu3NLvUIamIBW7QwSKQEO49JDm6m8Gh+Wr4J46uahI33Eu8IjVAq6k9J5B/FaVpBZFIwlmArnOV+Zh/kmiKfBzUNH+oh3fVoL5zIsgrXwr5t21dLUGnCYzTCGfUf8AdIf3UMN7h460ke869PKMeXQJ7SS/kU8VhltGGCPWdoz8XCd4u+R/hzE0+DuoSN9xLsG8dharZPAKjEQLbhr7Ytrjbi+4dz5F0h/dA81uHvoSB/xchSvjcKr0mgdBaiWvOAeBMNULaQwRF41iOebIJ4Gdw8d6SPendLDAiVDKFEq0FgFtRVrICHGqinwmK/cw3IRxNPg5qETfcS7N7yZpOaIIL2vumNOBWUlUMvr3xBbjq+GS5ebIJ4GNw8d6SPeDZemMkJrBXRwBEoToZZqMGbPbawy28arUrrcBPE0uHnoSB/xcm5ptplr3Q3hE0iwgGCNkEcJ2WLbWbwfIP2llHbz0JE+4t1gGo44LSGg9QaUGUH/jZmmGSzNNmt7NYq33ATxNLh56Egf8e52WKwmtHVK40jrlM4DqtD6iLVQotALv/LDy00QT6Obh470Ee8Kj4oNE+0WWg5AMUewstN4M8d1PUQ1+wXSH4N4Gt08dKSPeBfxwGFYukEdaEB7Hq9oHSBDS0FZF8f2auRBuQniaXTz0JE+4p3TMqXM0BGkpgKExvvtY4DhTlfE3nL4xfXwYxBPo5uHjvQR7ybiWZbZwx5MM1fhwQtuLSNALAl77Zki/+Jd+nMQL7p56Egf8e6U1p4M04R1HWxAtSYwsQZhEIacbV0PX3XTlqsgXnT30JE+4l3rodRelAhq63PPLW17yGOEhCHmMhFLfjXGo1wF8aK7h470Ee9ePIYkJgkwrFdYZcZeERcERhmrji7YI/7gXfpLEC+6e+hIH/HuXbphb6wCSW3uRzwBWVcyoCEh19JLk18g/dk9jO4eOtJHvCs8sKFQnVDM1vVQy7+ktECb2ZRrnes/eIQ03wTxopuHTvQRL+uOxGP9gsw9rtthpnU7HBVE8p53kGdIrx48+CqIh24eOtJHvGymLYaSCPIqQFbdgRMsjwZkeVKeyO8m8fJVEA/dPHSkj3i3mlYUi8QCJDtbGpOCWiCYFgauQzrP+co85KsgHrp56Egf8a4/fJRsPe+Z/7iQzr1BnWH3ArQREW0avupp4asgHrp56Egf8e6Unnviga3roMkEGn2ChhYW4THlWSLxs1G8fBXEQzcPHekj3jW1YIwoJQNGDLvzcN0MmRliZJu1FmL9xSn9OYiHbh460ke8W6c1YtdZE6RGO+LB63poXMGk9aqqYZ3hP0D6cxAP3Tx0pI942R9e1zWwNdA5E1DnAbWvi6L1HmeN1ov94pT+HMRDNw8d6SPeXQ97GEMQgSnvtRbW97SDCottkyQhY//FI97nIB66eehIH/HuesiVaW85zCK2Co/SoU5TIJvdUikp1F884n12D9HdQ0f6iHe1tLGlnARq2kMe8+4AoCmgGGrWoMbt1awlvgriJXcPHekj3hnimSYFiTBoN4j3bOtmiBMQKWggsxZ/EPH4EsRL7h460ke82wGQWHMeAwK3CiQpQ7VaYelWR45S0i+Q/uweJncPHekj3o3xaH1BHSZEFQGamMGYAkizdWvUkoxfXQ/lJoiX3Dx0oo94l1oqc0xRg1Z5EY113Q6jFWi9aOyj7lTee6K/BPGSm4eO9BEv/fBVKy98IZkyULBdSqf1FQ/hNmthfJUtlasgXnLz0JE+4p3Tklsr0xpMmbqQnhkkk0LkEQwtDuuvhjzKVRAvuXnoSB/xzmmhPK1YhsK7lO7UQWkgZKxFZxla6dXtUK6CeMnNQ0f6iHeFR7JVL9cJI6PuIJ6uwoMypKY9p6i11Fe7h+QqiJfcPHSkj3h3SludMQyCVEMGIkxQCzaoVDjVTGX0VxPx5CqIl9w8dKSPePfiMXNW6W1V0GUVHmGd0sK2R3nkljGNMMMP3vC+BPHIzUNH+oh3z9KxDpo5wSxsewdABkvJICdKKVFXHb9A+nMQj9w8dKSPeOeHa7HRYoRZ0+6mJQQpSItwGoZTG4dfFB6fg3jk5qEjfcQrpCMGaxgHyNyppRR4lSB9L19usyzabZZfWC2f3UNy99CRPuIV0nNRy0yr0jDa18MQ1s1wGnDuiDq5ML0K4slVEI/cPXSkj3h3PazGfRaEPvKqpU3WzbAYQVufWYm15h+c0l+CeOTuoSN9xLvCI2gTjhXQxio3aC88jCnD5Gadq+G6PP4A6c/uIbl76Egf8bJPq6eWQoOedCM99krP1qF30TJyIIqvkNabIB65eehEH/GulBZcV8I2IUZJQBoMjHBHPFCwoaI+C+LpVRCP3Dx0pI9454dr71bnBLUWF9KzQx0lwgz7sZrWvXG8CuLpVRCP3Dx0pI94mS3N1UYKEPrYnYcVweKqrCeLWSKkVYT8AOnPpXR289CRPuLd7dBCr2UOkLRnLVmPYBI7NNU6QgyE/dWiFr0K4mU3Dx3pI951HuYWeN0DoeS8B//PsN/wBIxzUMOlxvQDpD8H8bKbh470Ee+QptBkZASNlPY6LYEqoUIbcYzSh4z2aumhXgXxspuHjvQR7148OtJoo4GGVUaT9Lzgbgm6Cs6F9czPUkt6FcTLbh460ke869NaAA/LE+aCBwjb3h2e9gN1kDFmRSmvUkt6FcTLbh460ke8c1pUGWcLUEbvQC0OqBwX4WVKmqHWZL+4Hn4O4mU3Dx3pI14h3arQ7NWgyfqg1gS0xwxRUjHmkSi/GsWrV0G87O6hI33Eu1qaJjH988N5lRuyCg/tCQHrlLI3xDH9oJb+EsTL7h460ke8HJjexj6RQUjLDuIx1LD3LmcekmWVI8/Gh+lVEC+7e+hIH/EO6XUMxyFpj1iSdSmsDer4l8brlaXM3kL5AdKf3cPi7qEjfcRLQ7zmqKoQrESgngTMgoLEtO6NfY5ZHk2mSeEmiFfcPHSij3i3e2ia5X+D/7HsZ+m8KhBstIoPrIaozK+WHv6X6C9BvOLmoSN9xCukcVRKEhLYzAqkvYKEWqFI6Zhi6Eg/OKS/BPGKm4eO9BFvGwB65DlgWlyntJUG2mxCTVwprk9uj26Hf5D+Ukq7eehIH/Gu8zCO1rgLpLxApqCrBBnK0AKtsqNTb+VRxOMP0p+DeMXNQ0f6iFdIdzVOvU+wUQUoaYNadn94M+syq43xqD/8D9Kfg3jFzUNH+oh3Dx4yqOedlO57qwXPBmLJIFaidWFMkeujbOkfpD8H8Yqbh470Ee9SSyK1WioQUi1AM67CY1EOmnqwGAs1/kXh8TmIV9w8dKSPeOeHjxool7Lj0h0o5wLG+9mDW4oxNrJXHQB/kP4cxCtuHjrSR7x7xMORpXODQjUBidCqqssAzaNlHGghPUot/UH6cxCP3Tx0pI94hXSJLc0RGJBHW7V0imAthN3UQhzXDyw+Si39Qfqze8juHjrSR7xCOmgPmEeHYWXHpXGClKwwY8BQAwqNH5zSX4J47O6hI33Eu7j0TJbnSFAbpx3EQ9BZEjReTGtSra+WD/1B+rN7yO4eOtJHvJt5UFaxLCiL4TCAYs2gARFMdF0YQ+tj/qDw+BLEY3cPHekj3r1LD5NCc0ApXFbhkRrI3uaZe9MRhVX11YtHvAnisZuHTvQR726Hhj2qGPRGi+jAApqRoOW8zucRY26vgnjxKojHbh460ke822rRyRRpQh3/Og/rnrU0CqjFONM/+/BRA8AfpL+U0m4eOtJHvAvicTAKmSEEQqAa2ronriviQA2FMrdVj/wA6S+ltJuHjvQR78zDdQxWLQQzr6OaSHTdDnnsJRcSTXrPr5Ye/kH6cxCP3Tx0pI942dTCoVhGMNxBvEwG8m817cyiJXAs9Ren9Ocgnrh56Egf8S5bWrClOSOUIrvzkAZYiAnmKq17nGz51e6hP0h/DuKJm4eO9BHvhjzGvIqNZJBYaF0PKa1TehHejGcKsSXqP3jD+xLEEzcPHekj3o08yEUGU4Q5rQJFRBAUA7MUCTkbsvwA6c9BPHHz0JE+4mUtjRZVEUbpvEceRDBWBlllRzUknvLKPIxXQTxx89CRPuJdxINzT8062JwKFKxBDWnPWmqrjA7MGn5xSn92D8XdQ0f6iJcRj1ZGKgF0Gyw0xwQrlsBaDJ1NmuKj5UP/RfpLEE/cPXSkj3hntZBMpnVAL6LX2cxSwHL7nzReHTMvpl7NPIhXQTxx99CRPuJd62FOE1ORdSkMu9zQAtrqqkNK1d400ng15PEP0p/dQ3H30JE+4t2LR8eIqhFq3LU0S4Y6zIAxa605DwyvumnxJognbh460Ue8e/CwMkrCCmWd1auUbhGksEE1a9RjzxFfNQDgVRBP3Tx0pI9457Rw6NpSgLknllIpCYSpQ9LShnSToK9uh3gVxFM3Dx3pI9694ZGWWRvD0F13pEJgtTaQbKvymDOmZ21aeBXEUzcPHekj3jXTcpFVMldYXDegEXUV1bSQDhmnjskyXt0O8SqIp24eOtJHvEst9UGcQ4U+y0Ja1gFtuWYo3GUOstn7q6YWvAriqZuHjvQR797wyiSaWdalsK9auvW4R6dPYByWR5CZ4quRB3gVxFM3Dx3pI16u0+pNi8ad6ahAIYdVRq9DWzWUXie28mqd1h+kPwfx1M1DR/qId62HlYuhzlVu0LoejpRBzQKEXqYN02j9F7X05yCeunnoSB/xrkFchVMdHWajDLSH8lYbGbBrUO08E/+ilv4cxFM3Dx3pI17GpSut2qJCmmVP8egDtHaGdUWsI6QQR30VxMOrIJ66e+hIH/EOaRVBqwma7gbxFgbUVXNAS333HtYQn8Wl8SKIh//+8B1pR/r/XSNdsebZ8oAe92Qa7brzS3l9G0tHjTXHH0Q8PgbxFtLuHjrSR7wsPKbVYhX6XqpFuRGISIPIkor2YavU/gHSn9zDhbS7h470Ee8yHnMmEjVYZBNQGgJVVkGdAiea0nvKr66H6f8O4i2i3Tx0oo94F/HIXZtWXIXGOp8JG8Le3AJKpCN07ZRfpZbSRRBvIe3moSN9xLuIR0budUTAyBNob2uxIAy5BYuMqjXrD5D+Ukq7eehIH/FyisfsEkkg1RHWKR0T6BwEJas1ZCnZfnFKfyml3Tx0pI9457S0aSmmCCHuKR51Kqi2Bkkz1Vbnkl/dDtNFEG8h7eahI33Eu3VaOmuloTA57wXie9syB4MwkyzWVzEdXg15TBdBvIW0m4eO9BHvsqVNxKRHIEoK1KfBqp4NUk+rFMGSiV8NeUwXQbyFtJuHjvQR707pFEuJnEGLrFp6TF5fhQaoXHMOAaW8ypamiyAehujmoSN9xMuRB7mb9QYWkwFpreuUtvXVLIrUCnecP0D6UxBvIe3moSN9xLu4dLLaSOqqNP69eOC6Hs7aIbGqDZqTwi9O6U9BvIW0m4eO9BHv/HDpoYRMoJIX0pYZLGCFjpGmSl+19Ku4dLoI4i2k3T10pI94l1oqzUbf24Ywr3LDSFbhUeMeH9Z7CaOWPt4j/SWIF909dKSPeGeIY2mx5AkmvE7pvSxO50QYkULsNEeZPyg8vgTxoruHjvQR7x7xkKX1mGGwdqBK67zuIUIcu+uvjGn6g9TSlyBedPfQkT7iFdKpRMyT5t6xvAqPbgjrWjgW0gnXwT0szVebWugmiBfdPHSij3hFtDXJPLlDwqGr7ggEVVJcdYdmbkl6ja96WugqiBfdPHSkj3iH9Eg1tlwApyJQ7Ai1YF7Fx+I8hpE7/wLpL6W0m4eO9BFv647RF9OQqq66o4wAmrhCI7XWh4yGrx486CqIh24eOtJHvDMPrbbCE8EyTqCmFayRwPpNz7znilH5xSn9OYiHbh460ke8y5ZWwl6bQCw6FtKV1j1xT10qlkbFvfnwF6f05yAeunnoSB/x8pSW3qdFiCYCJMp76pJAFolCYc4sryIedBXEQzcPHekj3vVpGUVqnIB1D3mkZqBjFdQ25wiTSCy/8sPpKoiHbh460ke8e/HIFDFVg2YYV7kRGOo2xZPVPFcxEnD+AunPQTx089CRPuJd4cGSuBUE4b29E7OACk9ApBCFOWt8NT6MroJ46OahI33Eu4hHqq1LEGAz3q2HBXZPOOQYZC6t67OJeHQVxEN3Dx3pI14hzbGFhW4BiTUDBcogJVXopWOdmavlV920dBXEQ3cPHekj3l0Pq9UYEwIPbECxJbDRO3Av1rLxVCw/QPqze4juHjrSR7xCOqbOpXQD2+MOqKYBqmWd0qnGdVqjYXgVxKOrIF5y99CRPuJdN+3ssWkb0LSswgP/zTwghDb6iH3iwGf7tPJNEC+5eehEH/HuwYN6NC5jFRrrikizVdDWFKpWtp5j1PrqkM5XQbzk5qEjfcS71FJPJUUzKBrXIR2ngOSZoSNJH52H6Ks9nvkqiJfcPHSkj3jXTFtikckElvZWixRwfdUZYh511Ry18rP+8HwVxEtuHjrSR7y7HYZZcmYEXgzvwTTrdhh7glFs0qqxsTzbtpyvgnjJzUNH+oh3hUejSLMINM6rls4lgpaEkOOwyhqKPXvDy1dBvOTmoSN9xLsHD8qxzdBh0I5LZ1nXQ04KvTBJ5NbyfDURL18F8ZKbh470Ee8KD8Su1iZICKvwkL2VVhbcrYeBWlrV/Cpbmq+CeMnNQ0f6iHcD07PwoDJhcI5A3CfUBTNgbNbbzAnl1Q6AfBXES24eOtJHvEKapMyUBkHLO4jXUwKRMaC1SNa12ey/eJf+HMQjNw8d6SNeFh5ahcOAUse/BvEKdSc+Slv/kDTB9APz8EsQj9w9dKSPePcubYsaDghc9wJx6gEsGkOMq8qecZUf9mowTb4K4pG7h470Ee+aWiK3vfcerOLe42ltXQ9XHcJztsYjrZ+/ahDPV0E8cvfQkT7i3US81HrZnmGhGoBCHWC06pCcuIdaQpNn3bT5KohH7h460ke87NNqrUQLq9IIq/BoHMFaFeAsedUds9p4tSKu3ATxyM1DJ/qId3UHpzIXw1DigplG6lAbTShJS8upUAiv6o5yFcQjNw8d6SPebbWoNdXBAqvCSEA4V1Gd1yEdq3WlkTHrq9RSuQrikZuHjvQR71YATLQSIgHu4oOGTFCWAlIIaWadIbxqpi1XQTxy89CRPuJdM61wR00JzP754W3vHhoDAsURKcZ1Yr8aH1augnjk5qEjfcQ785Bn0VU2Qyrcgdhk1dJzQMy9dO51pvrqWbpcBfGym4eO9BHvHjy0tUSswNsKJ6xpndK6I3mqQznnIK+2LZerIF5289CRPuId0nOOlHbyboS9e4jSKqPDOrTXpVGkVczl1bN0uQriZTcPHekj3sWlG0lgJKiRDajmuJC2PV3auErANnr+AdKfg3jZzUNH+oh3g2naxBLqOqVXqbGuhzODZS4wyya9KHd+1QFQroJ42c1DR/qId0G8NlPqVCC3WoBGWae0VYIuw3Ir1HL6gXn4JYiX3T10pI9494iX2HqNGUqVVXg0QxDsDKXkNEZsZTH/HukvQbzs7qEjfcS7blpJsydMYCnjKjyIVi3dOjQWbClzpfmDWvpLEC+7e+hIH/Gu8Cit6XZZEAcBUZygyA2wS+0WqOl81dRSroJ42d1DR/qId4VHmGNoQQg0EuyF4WCzNkhhcV5KQ+uvrBa+CeJlNw+d6CPepZYsVsZu0MoupQkX0WMa5MFl1qB90KuIB18F8Yqbh470ES/Nw2B19gwpNQHi2KDGVhfhpH3P0OjlB4f0lyBecfPQkT7iXSlNjbouhmeudQ95VNgWOeSU6p5cOji8aqblqyBecfPQkT7iXSmt2BuldUrjDnYgRajc+yqqY08l6uj46sGDr4J4xc1DR/qId7uHsuWURSBz2tOleYJgM5DcwshcZ5RXTgtfBfGKm4eO9BHvRh7kbslagWm055YWAdP9Sm2ccjCZhK/i0nwVxCtuHjrSR7xzWrCXUUqHSkXX9VAaWJy4bosik4f2ob84pT8H8Yqbh470Ee9ePCwp0RBIcdKqpctCWnc3bVPqmQPX/GoUL18F8Yqbh470Ee+uh9ylEBdoNGV30+6B6VFgYjflGayEX1wPPwfxipuHjvQR7/q0eqzaGSFXLUCdGGrHCGG2UFA1N3mVLeWrIF5x99CRPuJd4ZFDiMoRJqd1PdTAIJwLGDZpQfOY/AP38EsQj909dKSPePfiUWUGFgGrZRUexQIIUoNSKcdohcsvHvG+BPHY3UNH+oh3YzxibjlkhNpkD3mMCorr29i6joBcR3nVTctXQTx299CRPuLdDoCSmYMthkNfSCdKoNonZCQcLFajvTql5SaIx24eOtFHvCK65BlCjh142Nxp6bqDeAPSOqBn0TFYX0U85CqIx24eOtJHvEOaWXG/SJtwWbdDLSCjIXRWparVSvsF0l9KaTcPHekjXg55tDhKLqCptv3ggWC9Dli3smaliM3wao+nXAXx2M1DR/qId6U00mgkG+QdxCu4zmvrAZRDzjWU1vOrUbxyFcRjNw8d6SPeTZc2STqxAjIKUFODmptCmSFJD7EH+wXSn4N47OahI33Eu2wpx8GtrlN6YgSKJYPEvgrqPEIrlHDKL2rpz0E8dvPQkT7i7VaLTrbH0fTaF9KpgO1cXlaR2Epe/77a4ylXQTxx89CRPuJlU8u6gLW0B6bv1BLFdUon+wc3ibbK9myBuFwF8cTNQ0f6iHe19CqWh6iCNmkb5A617Oojz0E99hnnq2ypXAXxxM1DR/qIV0grpkIcGGaluRsO0yo8ZgYs1uPsZpNebWqRqyCeuHvoSB/xrkE8z9k4KZS6zmbKeazrYZuwpNZGCUj4g1P6SxBP3D10pI94N1069D61JMAmFSjlCVpDhNlSaKhT87NRvHIVxBN3Dx3pI965h5pF80zQh+yJeGH3htcANRA3k7LHLf0A6c/uobh76Egf8dIQbyNwn1CF97blkUH3ZBrmrGkworVXSOtNEE/cPHSij3jXAEBZMvG/NRYDqCqDNVzFRyhRpTFHfnU71Ksgnrh56Egf8QrpjpEria26YyCQRgObXSEYYlCKsTzrPNSrIJ64eehIH/EutbQq6VFFgOtuABiyA0vUAKXnmcOw2F+tANCrIJ66eehIH/EOaY6x655JE3DdDmV0MC6rssZRFtD8cOSBXgXx1M1DR/qIdyMPpLXcGwLr3mrBlkBLKWC5Zt0zHk3TD5D+HMRTNw8d6SPeBfESSZo1AP0L4pWyCg9Ltkcv9VQqR0mvpkvrVRBP3Tx0pI94NxEvWqsyIwjuwmPMVXNoHcC4J4eJiukvXjw+B/HUzUNH+oh3hUfOqIgGzbLtZ+kKFnOEPidqbHPU9mrkgV4F8dTNQ0f6iHdItz08LAQINRWgymOV0bOCRGIxw9Tl1TotvQriqZuHjvQRLwfTSCrKsvu0OlDiDDZQoXNdfJc6gv3iXfqze6juHjrSR7wL4in32Q1XBd3W9XAEAVsgw9Q9MV0Ya/9BLf0liKfuHjrSR7zr00IN1SZCk7CbWvb0AxsFUMjKrBL0J0h/dg/V3UNH+oiXezxbbLkSyJ7HSwtg0DYQNMwRZyBr/Qe19OcgXgzuHjrSR7yLS1P+Nylsz5SeQCYVtJYKGFKJKWXW+CiIR+EiiBeDm4dO9BHvboc9dm5mEHpYh3SYtgeJZUizzjIMRx2Ppnj8l+jPQbwY3Dx0pI94F/EYabSWGgRS3Q5igspokMVIWh7a86MpHn+Q/lhKx+DmoSN9xLtn6UijlQXytBmBUkewmALM/Uydap3RHk3x+IP0l1LazUNH+oiXp/SwOU0haN0T8WYCnaRgPIRmCynTD0rpz0G8GNw8dKSPeHdKcxuBZoeJLQH1vLOlc0JIcaI2Uiy/OKU/BvFicPPQkT7i5fiwwgW5AafQNtIGkgYB1hYkUcm1PzIP/yD9MYgXg5uHjvQR75DWJFTWAW2xyzYPcS89jJBkCo0ZWpm/uB5+DOLF4OahI33EOz88hRRqbZDKXmvRcazCIzcoQszC2kP/xSPexyBeDG4eOtJHvDMPxyysmAF5KlCWPRFvXRRHbxkTqqX0aPfQH6Q/BvFidPPQkT7iXYN4aauabgPyv25aXAW1UsjQ0r+FF7OOV00tf5D+7B5Gdw8d6SNe7gDgmUwUdOiqpUPaj3g4oSQWDGnGkR9NxPsv0p+DeDG6e+hIH/Fun5b1FmYmwJwyELGCkBBwbRhqVI32g3fpz0G8GN09dKSPePcu3Q1xSFkH9B6Tzm2uU7op9NjbrIjr60cN4n+Q/uweRncPHekj3sWWcrG028KJaSHdooJJ2+u1Ms4943Hao7g0xZsgXnTz0Ik+4l1/+BgcZc/BQ40L691MW4xhUAgYqcZQHzXT/pfoL0G86OahI33EuwePmHPXtkDOe4oHl7LnO66TOrc5QwyjPCul41UQL7p56Egf8S61tErlYKUDRkMgKwLSFGGOHcMzsxAfjQ/7g/SXUtrNQ0f6iHeLWiKXkMVgVJ57ndYqQWac/94/UuwU9dVq2j9Ifw7iRTcPHekj3t0OWw3N6iqeK9kqPOIe4BEFch/cIlvXKj9A+nMQD908dKSPeDcwfeaceo+graRVeOy22sgN1kk90XIvlOgHSH8O4qGbh470Ee8KDxkx5VBh/ht5sMf/15IZYiXOitwVX0U84lUQD908dKSPeDe3tFeSuE2WBfAeedBAJwdA1iSjx/X5C6Q/B/HQzUNH+oh3cekWSkuL4TIKAZWooGkSRDXbGwBGlFdx6XgVxEM3Dx3pI14hHUbpjYPBoH1U18JgmtZR3WsPffKU+apPK14F8dDdQ0f6iHe1dGohjboq6FD3ppaFdJ2tAM7aaPSsC/f3SH8J4qG7h470Ee8M8c4xTxRg3qN4s8k6pSuDFlTqNFHlB1bLlyAeunvoSB/xzj1MMbEJQR/7XXrgojmsO2K1NFViC7G96qaNV0E8dPfQkT7iXVyaWMPECgFXBU0hVDCkAc0kJxxxpP7qeog3QTx089CJPuJdMy0nwjoDiORVSkdtIBgNpFm00se7Zcv/JfpLEC+5eehIH/Gy89AGdkkwscSFdG1g60voOIqlGEtprzoP8SqIl9w8dKSPeJla0hoKr7ojpXVKpyag2HghLTNUxKzyC6Q/l9LJzUNH+oh3z9JRe8wjQ8ksQCwVaokTQskzUZYw6dWzNF4F8ZKbh470Ee/6w7GliT1Ar4mAdCMdqQLLzi3pApteBfHwKoiX3Dx0pI94V3iUmCX3uRimPfKgTjCZ645YMM5uo1R9FcTDqyBecvPQkT7iXVx6lRkWZBXPkjPQ3taimvZYPEmFkHH0+QOkPwfxkpuHjvQR756lR+mltQ557MLDgkKdXYBrqjm3biW9GkyDV0G85OahI33Eu1o699BZAwzkvZq2R5C+TmlqlLJqI9FXfVp4FcRLbh460ke8e5eePbQRDfbTxgJ5lSC1rlq6pBlz6pqFflF4fHYPk7uHjvQR7wqPntc5nSeM3HW7hwMkzgI9yCwtB6zhB494X4J45O6hI33EO6RjJwnEkJQX0soE1ueqqtfpHHsYI9cfnNJfgnjk7qEjfcS7PZ6zmXbd8btVUNOoCQRL2RvjYiEUNvzBu/SXIB65e+hIH/EuWxpFiEuDKd32wPQAdffVSoiqXWKa89W7dLoJ4pGbh070Ee8O6R4b1VV3iMXd0zIU1CZCQ0woqRSpj/aH/5foL0E8cvPQkT7iXSkdeigaeJcc65DWtrP/M0LsNkKqAbG8agBIV0E8cvPQkT7i3SkdNdVVNYOOvJCeDUFaT5CtpRo7zxBfldLpKohHbh460ke8c1qqVRocoKUQth8uYIMESi4tRg6rkn714JGugnjk5qEjfcS7wTTFOMYWIae9bXkjvS6FCqFJHVJWpT1fDaZJV0E8cvPQkT7iXS3dNPWaGUrY25abTlgs237/6CLGFOurPq10FcQjNw8d6SNeFh6dW7NVeJSBq5bOCip13RErxooSJOVXzbTpKoiX3Tx0pI94O8Uj29QBk/f4sIGL5jHzHp2ec8Re5rOJeOkqiJfdPHSkj3h3SnMJVeaAVPcoXtmPeDwGRJ0zCY1Uyi9O6c9BvOzmoSN9xLtaOq9yuUkCzsRANQyoe7r0bt6qM5VY+qvUUroK4mV3Dx3pI97NLSUtq2gmqB11ndJ5gM46AXtvOUhsvb2aiJeugnjZ3UNH+oh3ezwHh16FYMbegcooC27OkEstU9e9UfIP3qW/BPGyu4eO9BHvWg9NRqtNoNUoQJMQRNuEkUIrXDVLe7X1MF0F8bK7h470Ee82tYTAuewBvJgnEPcdWxKFrqMhqjWTV7ElugniZTcPnegj3tUdbWIMi+OIvKNLJYKN0WHExlSK9fhs6SFdBfGym4eO9BHv6o7RrYSAMAIiELUA68KYYFUdo8c29vP0D5D+Ukq7eehIH/HulK6ljy4VZNa0J/EO0IoTEudQRSvLs0UtdBXEK24eOtJHvBxMM2JCDMDKC2ndG+J6n1BqNdYUm9qr2yFdBfGKm4eO9BHvnqVTCamNAaW3DhRHBquroI4pFQ01hZxe+eF0FcQrbh460ke8m+KhtdM+pfve0UKrjoaa29hpvDyKFK2WfoD05yBecfPQkT7iXWoJc+6VJ0jaUzw6EShzgEHJjGMSna/6tOgqiFfcPHSkj3jptHCs0RiK8io8Wuyg2jvENqb2YVHTKz+croJ4xc1DR/qIl2stJnKY669hyu7TGgzSmSB1TJTzDIN/8Yj3OYhX3Dx0pI94V3gkqT2SgTbZy4ckQZ1DYWGtUUdUKq/WWtBVEK+4e+hIH/Fun9bEKaVkaLanS4/ZoWqZkEIRigPXzfEH18MvQbzi7qEjfcQrpGfnufA1qBIjkPW9AwAFMJcRWtzvez+IeHwJ4hV3Dx3pI96d0oa1DGmr8LBVeGiqINYMkqrNQXnM9qoDgK6CeOzuoSN9xLtNLS1JxnU9TBbKOqVzAq22rodtMacq0vOrUzrfBPHYzUMn+oh3Dx4hp5BaWOez8e48VJAwELqoDdEaabx6ls5XQTx289CRPuLdg0dBi6QEMaZVSrMpWGkENUwKMXNP8QeH9JcgHrt56Egf8c5pmdJpxL6Qrg1oz/NQCrbOa22cSt/zaX6A9JdS2s1DR/qId6W0dEwhVIhz++HVBGzRDCNTTnmmGejVrKV8FcRjNw8d6SPeBfFqKDNZhlRj2KmlBjIlwiqwI44QIsVXG+LyVRCP3Tx0pI94hXQIGQPthbRj7j4t6aCzFUDJ64ZYV+WRXpmH+SqIx24eOtJHvLsejl5TwgSDsQDhqj4kZoRGU2VfHLO82mqRr4J47OahI33Eu8LDkpQhDJZ6BTLDdUorQgjUCslEyq86APJVEI/dPHSkj3j5Ll0NR2xQsIT94lHAaszQG6aRZkXLvzilPwfxxM1DR/qId920JpmnGFTkvUC8JDCxueqQOLlY3FNqfoD0Z/dQ3D10pI94V0tPbcH2vLBWt3soFazlBDXWun4wafwC6S9BPHH30JE+4t3Sw15irJOhpLSXHkYG0VBhpN6arSKb8w8M8S9BPHH30JE+4t2mlhA4xdxAeluFx5Q9ircPUBaeIZHE2H+A9Gf3UNw9dKSPeJct5ZlKxQqpGcIqMxJo2Cs982AJg4Lhq3fpchPEEzcPnegj3pXSuw+8coOps/wP0RXHXiKu64zugSm8evAoV0E8cfPQkT7iZU+Lhd5mhKr7aE6pLaQTQwuaAy3Yabxqpi1XQTxx89CRPuJd3REKUQ0ImnTVHVoNrEuGYanW2kjlmXlYroJ44uahI33EO6THJKKWIdS5T+m4b4e7PzwHVVSzxq9SS+UqiCduHjrSR7wzD3NJ6d9gGlYCKipgezJvCNyq2LCJvzilPwfx1M1DR/qId294lEpfV0OgyeuU5rRO6b7uiBjrrkdqp/SqqaVcBfHUzUNH+oh3TouUkTJnUBy2TulQ1yndBEqro3NKyM/WaZWrIJ66eehIH/Gu8JhMRayDlNhh3RQZtI4Jc/Yhq/Zg1F/U0p+DeOrmoSN9xLsOAGk0bF0P96puoC4INdcMMyvnOdrQ8so8LFdBPHXz0JE+4t0pLXXdASVBCZFXQW0RhKlBjDSHtomhvIpLl6sgnrp76Egf8dI9bLXgqFDJElDOBTRX+vemZ7PjiM8GpperIJ66e+hIH/GuQVw19SoTouUGJCOAhDih08CUG6X4bFNLuQriqbuHjvQRr5DmZiNba2Blzy3dKVMrvE7pFEaZpn20X5zSn91DdffQkT7i3fWwqaVpe7pSJCCcY3cARMgphih1FSH2qpbmmyCeunnoRB/xcp1WDL2VvE7lbR5q+PdALYDIbDoW5uPVGx7fBPEwuHnoSB/xCulVZHTsUUD3MDzqum6HKUVYxQhp71o5vQri8U0QD4Obh470Ee9O6WJjxsrAqVUgxgw2+16n1abWqfZujyffBPHWX5kj7Uj/r3gX8TBqhWOGkuYe8qgBNNg6tFPPvUwJNF/NS+ebIB4GNw8d6SPezS3NNHtpBqtu3rOWskCdvUJoVhNOG9xf9YfzTRAPg5uHjvQR7wqPgRTLWBU0YwKaezZeXEc1S8K8quqFd/sB0h+DeBjcPHSkj3jntBDGdRYnmDmuU7pVhZp6hzyQFXER/ZPr4ccgHgY3Dx3pI14hXdIow6pBimNdD3uboC1VwCq99hQYn02X5psgHgY3Dx3pI94hnTGT1Qg174HpsVXQYglqlzLqaMnqL5D+GMTD4OahI33Ey9QSrl/rWO6rjt6zOwYIEa47IlYePc7Ir5pa+CaIh8HdQ0f6iHdWS1q1dLMK6zQmoEAGYrHCCDLCbIEzvmpq4ZsgHkZ3Dx3pI95FPJRpVEGIdb9Lz3091L1PK8bcZuWS4w+uh5+DeBjdPXSkj3iHdJ0h1Mogq5gGKkVB4xBo69vZd0dA+UHh8TmIh9HdQ0f6iHdWi9S9KTxBtjZgVdHrZjglgwWZLefeY38VxJOLIB5GNw+d6CNeEY2cWYIQzP1BUREk1UW0MIc4Qk/PhkvLVRAvunnoSB/xzmkZE7OGVW3Q2Ou0xgSdxaCXVvcBjQV/cEh/CeJFNw8d6SPeveGVMMLung2hVCCsq+5YpciO5HXJmaryL07pL6W0m4eO9BHvkF7HsEztEAfx3j2U1j3RCBKFWIe2gvXVG55cBfGim4eO9BHvZi1F7RhyhRhKBKpkUEMWyKIJ52TF9qqpRa6CeNHNQ0f6iFdIj95JYjZQob30sEeokwrkzDVKxVmebbWQqyBedPPQkT7i5TqtgKE0BtW2s6WMYEkEsK8iulsKtb3qAJCrIB66eehIH/HuWbp1tGqL4ck7iDfDgtsalCHRRuTB9sppkasgHrp56Egf8Q5povFvpnTdmWmaZYJkyzDm+l9+JS7tWVxaroJ46OahI33Eu+thY2ohLqSx0roerqO6ylyHdsrcsoyB49VgGrkK4qG7h470ES/XWtQazfqe74hAJVUQNQWeZEN6aWW+ahCXqyAeunvoSB/xzj0Mbb9DT+CIEWhkg1rX9TAGTUljpIg/sFq+BPHQ3UNH+oh3GQ8tEXUYyHZZaOwF4iNNqG3umjpija82tchVEA/dPXSkj3hXeFSKLdYAzPt6mPciz8kELZnG0CNbfOUe6k0QD908dKKPeNfTMrCVoAVykrDqaRqgNtr2w2lgmWlOeU/0lyAeunnoSB/xDmnDVLVFaLzHh9nse9uyQp6lJpQFO76a4qFXQTx089CRPuKdeVjV0EggNfzfkQdSUgMW1ZCYm85XToteBfGSm4eO9BHvnqU5TsEg62LYcN8OFUT23haTjjkZ14k/QPpzEC+5eehIH/EK6dlkwbwYVul7nVZsoD2sgjoM7bkEjOOVeahXQbzk5qEjfcS7IJ5JI+YIKeI6pZEbCJYOvfOwOdDUfvDg8SWIl9w8dKSPeNcfzqQqSUB0Z0tHbVCVJrSReNQZequv4tJ6FcRLbh460ke8Gx/WIuU5EYRWuUFt7kbaoMCDuyZqhP0XtfTnIF5y89CRPuJd4cHTMqpA7mWv00rrlGZmmCTKKiXzT66Hn4N4yc1DR/qIl6N49xiPyVDnjDtbSmAmE9BwdNFgKb7qANCrIF5y99CRPuIV0pSUrK5amizR/qhQKzL0kZHnoG6/OKW/BPGSu4eO9BHv3qWlFGItEOjfrKWsIJgDjNQpxzasyau4tF4F8ZK7h470Ee9OactxSuygc66juqcENSVc18OZKk7hhq+6afUqiEfuHjrSR7zb1NJmSHu69MglrFM6FliQ76aWWntfAJRXYzxyuAnikZuHTvQR756lC9due9XhmAhUYwPZZ3bMs9lYXw5+dDv8L9Ffgnjk5qEjfcS7BgAMpbNEqJ0z0GABxR7BwsQYQ8udHqWW/iD9uZQmNw8d6SPeldIdZ+tlQqHOQCWsUzo0g9x4RAxcpjyKS/9B+ksp7eahI33Eu7g09rGq6Aaz1T0+bNZ1SusArEpJyCjjLwqPz0E8cvPQkT7iHdIqwrmt2yH3HZfmBso1Q1iXxTp7yWE+esP7g/TnIB65eehIH/HuwSOFFltGmKkOoDRXGW21QIzSU6eIWh/1h/9B+nMQj9w8dKSPeFdL8zDLJUIi3NfDkPfuoQqZp6kak77atvwH6c9BPHLz0JE+4uXuIQ40+zqlsQWgGCpYThk0zZ4sFlm1yA+Q/hzEIzcPHekj3jW1MGtOI0Kxsje14B7KG9OqQ1JtrQ16NsXjD9Kfg3jZzUNH+ohXSDPHhLUL8E53kKUJwovrGq0jF+Y6f4H0Z/cwu3voSB/x0g/vNZUcIfe9QNzmhGqlg5UatcfOKfzgevgliJfdPXSkj3gXly498b8OAAwFSEoDSbMCakzBViXL/Qfv0l+CeNndQ0f6iHfjw1apMXor0IN2oPxv2BJ1yEFCYKYUwqMG8T9If3YPs7uHjvQR7ybTtFlLmwtk0t0GMNOqOQourpsiat+h6UdIx5sgXnbz0Ik+4t2DR98raMPuD+dFNG4/XJX2thZKvWbF8CpaGq+CeNnNQ0f6iHd1R4wpYzSY9d/Sw16gFm4Qexqk1Wosr/zweBXEy24eOtJHvLsdcqoptwBpNAOaMqCiFtDZZkCWMMOrIF68CuJlNw8d6SPexqXbGOtimHnsKR5qIHNM6FknUezzXVw6XgXxspuHjvQRb7daGBadwFYUKHeGSkZQOLVWcGFdHs1a+oP05yBecfPQkT7i5cD0FnXuppYU1/WQg0LluQifUbFR2Is0f4D05yBecfPQkT7i3fiwXtq0kKAr4yo8RgIJmUHW97W0yLWPHyD9OYhX3Dx0pI94F/GwXrDTBMyj7LmlCWzv1JKWw2jVbNirbGm8CuIVNw8d6SNeId16Mc5UIPS8TukUJtgsBXI35dxjq/qLF4/PQbzi5qEjfcTLTS1aQ1undBg5/s8pLXHVITg6aSghZXkVl45XQbzi7qEjfcTL1bSdspJAth3xWEf2uihmgRRnn2FGnvkHj3hfgnjF3UNH+ohXSNccNVvdBktJ63poBJq4Q8gUibWWlF+lluJVEK+4e+hIH/HOapmtUV+1dMLGQMEaqBDBjDiC4AxcXmVL41UQr7h76Egf8S62hK1VqwZjH9UUewWNnKESriJkzGH8qgMAb4J4xc1DJ/qId6V0nWNgCsBxtF1K46pApEGzRXggTONZ3YFXQTx289CRPuJdKd0nl5kJkHUjLRPWkT2g7b0ABTWQPZqX/gfpz6U0u3noSB/xrgGgp86KEWQf1dSVoDIxrEthSeuQxlReOS14FcRjNw8d6SPeIZ1T7D1GmGE/eEiYoLlUaDNYyDbT+u3/AOnPQTx289CRPuLdrKVMocTWoA7JQNkSCNcGUa3FvrT6k8LjcxCP3Tx0pI94F/FIGKx3Ae27TysggtRcQWyPLxWOof7ievg5iMduHjrSR7wbH3aCeOuArkCV2t7oGWAaGcsoUehVMy1eBfHYzUNH+oh3HQCt9P5vGF6fBrRqELAYB4x1Zwx5QV2fTZfGqyAeu3noSB/xcshjybGTwEw74sHCoHH0vdZTSu6V1gXxB0h/DuKxm4eO9BHv/HDDMlNT0JTH/3QAaCGDObLqKjwK9VczD/AqiMfuHjrSR7wd46F5h0lZdwdAWjfDuu6LgFMCNyLMz2Ye4FUQT9w9dKSPeIX06CqqPCDvmoPSqqV13RhhhGiccf2wPtrj+Qfpz+6huHvoSB/xCulOqj2OCjLrNsSLgtSGQCTr8G7Y0X6QWvoSxBN3Dx3pI97V0oNqClWg2Ko5yP7NxusTeo1FZ9A29JXVkm6CeOLmoRN9xDui8/9v71x2Ne1t7HwvmTOWxIPIwPCkk0GmSY8yCXRsG3C7g7ZzQpB7j1S23C63vw/K4H1H/GFs71p18L+rnpIprUWSONScYBSdQLs1vO7XPC1lIV0lB3nKD8erIJ66eehIH/EO6bigLTYg1ryQbomhTlNY53a2Gbnk/NSDB14F8dTNQ0f6iJeraUNpMyYIFMM6pX88S6/PKkUiwjypPdVMi1dBPHXz0JE+4t2Dx8iKjBUKdgTqrez5jm1PxNOEbYEdnnrDw6sgnrp56Egf8Q5pLlJrzlCq7OnSWqBQWAV1wykSbHZ8A+nPQTx189CRPuLlVotRdQQE3Ju0FswLae0E65AOgbqxvfHg8SWIp24eOtJHvEstzYGxt702PK/CY5UaYBgjtDywq2TO9tTcUrwK4pmbh470Ee9SS7EGwRGg1RS3H85gMifYOqU1tVzjeGrII14F8czNQ0f6iHdLD9eFUNc/gDIKUOEOWjKtUzq0YqXVjm8UHp+DeObmoSN9xLsGceXIvCqN2vI6pa2F9ZkGkKnWSahJf2rII14F8czdQ0f6iHfv0nO0EFKAbmPV0rWs6+Hcp7R2pDE0rQLkeaS/BPHM3UNH+oiXtXSKZeCPnXAMRFZWLS0RirSuKZTU7AWr5UsQz9w9dKSPeFdL50G9N4WGcQLFWqFULVA5J0kyUk70AtKf3UNz99CRPuJdLV3NQk8GXPo6pUsWqBj243RFTLGHiE/FpekmiGduHjrRR7wzDyeLLZAhBEzbaVEoyQZU41VKp5zzY7uH6CqIZ24eOtJHvFsBQINybQ1i3A0AdaZVSuMAEcHJYd0c+1Pjw+gqiGduHjrSR7x78LDCRXOHEhWBZkdQXXWHTJMySpBU30D6YymNwc1DR/qId820rTOWkQHJVindsYPVVYdQaaHgnGnmp26HdBPEw+DmoSN9xLta2iRSHQXSmASkP5YexgZt9JrWoZ06vnFKfwziYXDz0JE+4l1TC6U4ufICOVegEQnqkAY1M6ukwmhPzVqimyAeBjcPHekj3hUe1XC2tO6Duoc8qg7QGSdwTkFbCX0d4i8g/TGIh8HNQ0f6iHendNOZSpjQJ64KehjtuPT6LJccbHSM/FQQj26CeBjcPHSkj3g3xSPjGDZXLa1dgOLuZ7FVgiROkeIexPvY+DC6CeJhcPPQkT7i5awl4h+T/0elAoRWocoU4DJV9+qfJE91ANBNEA+Du4eO9BHvUktUjWtdB7T23Xo4M5Q24iqttaAktWJPraalmyAeBncPHekj3iGdZupEEQaOhXQxAzPZyzyHsEhJeT41ipdugngY3D10pI94V3jEhCVigCgY1/Vw+4gaOiScUnROifxUtpRugngY3T10pI94t09riqJuzzDYXiC+uDbGAQtr7LkGyempTS18EcTD6OahE33Eu2jpj3m7iaAEXYe05gY1zAB1lDmsW5uPldJ8E8TD6OahI33EO6STRdpOS4xhApEgVLIOEbUlKrNlfmoSL98E8TC6eehIH/EKadaSbU6CPvbIg1TGTi1NCHNQaKW0Pt84pb+U0m4eOtJHvIx4sEZjW2dzY6AfNUeqBlJTJIkY62Pz0vkqiBfdPHSkj3g3a4kGKq8DGkUSEM4OtaTdiNjWuT2qdHkq4sFXQbzo5qEjfcS71bTJBHstUFtoQGNEsGwVulUrzTIXeSqIx1dBvOjmoSN9xDukF7pxnceQw95PGxFBrSvIKkeor7uj2Bun9OcgXnTz0JE+4hXSu8VwsMheIL6HPM4MipxhUKu9aK3jsSGPfBXEi24eOtJHvPPDbbKsYxpaw74Kj3VUa992S5tCOslaf8Fp+RLES24eOtJHvDulKdEoU6FU6rv1cHfTJgaeCaVNqqJPTcTjqyBecvfQkT7i3Sk9eurUBgiVdT1M+6IofQL3FrEE6fxYaomvgnjJ3UNH+oh3Mw9IhzWzfSlMC+k8oBRtq6Ce63JYO/b+wovHlyBecvfQkT7iZRCvzj57gBYHA2UV0BIIsAekHnNepL+A9Gf3MLl76Egf8a7wKHHUiA3SjANIOoKpGPTS1i0RCW0+hbTcBPGSm4dO9BHvzMO0zuiaOijPRXQrc9UdMa/KunaJEVEeMw/lKoiX3Dx0pI94l1qSmBS7Qohh7w9fcO8ZCGCllhgW3S28gfSXUtrNQ0f6iHepJR5aW0HAlNYp3btAXZRDnHUaao25PzXyQK6CeMnNQ0f6iHelNM6QqASwoQQ01gFdezCYoafSuBcbTzktchXES24eOtJHvKuly2hsGCFnkd0BEEGrDehIZjpS7uGpiXhyFcRDNw8d6SPeDaYplEKPBquk3gPTq0INfRXUCYtgjcXKU8/SchXEQzcPHekj3tXSVZlplRt7ydCf/HCeAfbxOHGy8XiqqUWugnjo5qEjfcTLwiNQpNihZdnrtNZ5XXpPYKFEbTXPmJ5qapGrIB66eehIH/HuES8Pi3M0ENybWjgSFC4M1mM3Gan3+lTEQ66CeOjmoSN9xLtT2mIJoRtgqRNIeRUe1BbhLavslpbwhnn4JYiH7h460ke8nS69boFY95P0ACqkC+nNdRlKUQvbY0sP5SqIh+4eOtJHvEN6WuUQCyTRhXRKDWxW2bV0qyKRUnxqfJhcBfHQ3UNH+ohXSLcZRlp3RBiyzmZKlaFGm6C1VGskcfALLx5fgnjo7qEjfcS7btp1RFMbAtrGqj6o40K6NuiJFug51GxPXQ/zTRAP3Tx0oo94d0hHHCPhgNGnAhmtkiOvDz1pLlapW35qNW2+CuKRm4eO9BHvxpZ20Vxl0Zxl1R22DumC06DJEnGo1PoG0p9LaXLz0JE+4t2zNIkW5Qx1z9+lpnv3kBlQKZRzXv9VnmqmzVdBPHLz0JE+4t2zdO+pz87QccaFdFqlNOd1WYxiVZOUOZ56w8tXQTxy89CRPuLd7XBgCNMIRHmdzbInp1tTMOy5pVBCfewNL18F8cjNQ0f6iHfP0jmGpDVBsp0trcR7R0sC5h5LnBiJ+gtIfw7ikZuHjvQRL/vDg/Wk649hTyslCmOd0mNVH632JG2kXp/qAMhXQTxy89CRPuIV0jFHHHtCepkpAUVCKClGaNRwlCYhy1N9WvkqiEduHjrSR7wbTDMKJxaCxLZP6bEKD0l7gmk10VVoP7dOK18F8cjNQ0f6iHcdAJva/WrXaO4OgB5BRSZorlypzpAe66bNV0E8cvfQkT7i3bv0qjpSkLJqaaZ1NktepzQySE+zhtmKjKeypfkqiMfuHjrSR7xrPQxxtNwM4ugCtIpnKH0RnopG7LPHlF6IeHwJ4rG7h470Ee9G8dZKPVqDgXuPpxYFSy2A9hh5lpZtvlBLfwnisbuHjvQR705pLJJSYegl/rgUrjI6NoFaeymz9zrLU494ehPEYzcPnegj3g2mWTVzDykDhlmAsCyidY9PDzHluWqPaU+V0noVxGM3Dx3pI97VHSraQiPoHDLQxP2GhwZpjlYt0pjy1GAavQrisZuHjvQRL52WTLEng1BL+OMk3solrXo6zZZXZV3zU4Np9CqIx24eOtJHvItL514bCUMbQRfS1MBWFQ2DMU5O1BM9dTvUqyAeu3noSB/xCumCPfbcO0zaIemw50zXUcBwNOPaI6Y3aunPQTx289CRPuLdg0dOvXHsq4yeCFQyw641gFkCpxHHeGy6tF4F8djNQ0f6iFdI6zqIh9iAUToB1aFgbZXWKcVVZicthE/54XoVxBM3Dx3pI969eKwLILW9MTzsDoBVOoNyYIhoo+XQLNIb18PPQTxx89CRPuJdXFp4iK5L4YgpAI0coVq19c0isS7gCz7lh+tVEE/cPHSkj3g5t5Qktrxq6byDeHFMKKl0kJCbpTlbii+Yh1+CeOLuoSN9xLvWQ2paalZYdccqPGIjqDENkDJz6W00DS8UHl+CeOLuoSN9xCukK/IYxLwzHXPV0pLWZ7KqjyxxFCYxfuHF40sQT9w9dKSPeHc9tJFbGBkKhYV0QIZ1aEcIgWvFUmOfT43x0Ksgnrh76Egf8a6WDgWRjCH2wKvwsAZmKQFSwkptzvRYB4DdBPHEzUMn+oh3nYfdYsyk0JTW7VA4g8a66g5K1mOdeWJ5nugvQTxx89CRPuJd3YEU8ygJ5gjhT21axnF9CNIFZ8nxqduhXQXxxM1DR/qId3Hp1rqaCUTeWy2KTajaFXpUnUlRkz41XNqugnjZzUNH+oh3hUdiNJ0EtfQO1FuHahRALGmzlkjtqVlLdhXEy24eOtJHvItLq7HUhND2FF4aSGA4GxRudTRlMnzqDc+ugnjZzUNH+oh3Uzx455bW9ZDDqj5IFs0WaMLO4TUrWTs/NV3aroJ42c1DR/qItxviUq19XQ9X7QyEE9cpravw4FVHWxll6gtveF+CeNnNQ0f6iHeDaTS3yGHAtMxAtRZQWkivamSKzi5iT7Ue2lUQL7t56Egf8S4uzZ01YIKKMQAlsvWZMsQordep1tpT5qFdBfGym4eO9BHvWg+rSaEegQltd7Y0qHMwZBncRw7Y8Y3C47N7mN09dKSPeJdaEgqNWoU2CgENy6uWzhnmnrSUVWZ4rAPAroJ42d1DR/qIl00t04gCAYfdIJ4yQpm0PsPOZU8Qa2O+gPRn9zC7e+hIH/ES6cip5g6ril6ndFECm5hhZJS9F3aW/sL18EsQT909dKSPeHk9VCt7j8U6riNQbQ1UtYOtu2Edmmnkh2ppCTdBPHXz0Ik+4l1Pi8TY2roYqrawV9PuHS1DIGGgkVY5rfZQ3fGXRH8J4qmbh470Ee+Qbl1rQ4SZdrYUF9y1UgGSllORVKy9cEh/CeKpm4eO9BEv55bqxNESlLDrjtIDVAkG04LUdX733h+KePyE9JdS2s1DR/qIV0i3UDMxI6iUsc7mQeszC5AtTAytVRwPOS0/If05iKduHjrSR7wbH6ZZR+0dMs6FdB8TasEG2Msoed0dQ3gD6c9BPHXz0JE+4p15GKL1khbShVctXfuqpZshhDTJQkoc8kMdAD8h/TmIp24eOtJHvKylwxyBAwRpe9IjEdQ0V0FNEudoKNjeQPpzEE/dPHSkj3g3PqzxGJMaxKG7mzZH0JnX9RAxTkJOdT7U1PIT0p+DeOrmoSN9xLtsaWTDyh1KaW2f0hmKBYRZYk+rJqHRHhqY/hPSn4N45uahI33Eu3dp1i6caZ3SstdarOqjyBAYhVftofzc0sOfkP7sHpq7h470Ee9OaQlWCRVG7/uUjgI1W4I2himmmVUeGuPxl0h/CeKZu4eO9BHvaunYh+zJ/5QHAdGqOYrmtO+IabZe9xD+F5D+7B6au4eO9BHvTulCwVBse+FpWy0NdAQD7UyJOoX81Gran5D+7B6au4eO9BEvlw8FxZ4UZI92JNpx6VwMECn3xrnnp+aHSbwJ4pmbh070Ee/S0oPULASYqwBZJ3WVPT5sfZPCOp+tkOpTt8N4FcQzNw8d6SNeIT1x0vrPqjta2od02W1a+w0Po5AOEWpPZUvjVRDP3Dx0pI9413nY2+glE8wQVimdEq8qOk+QgqPX2kZ+al76T0h/KaXdPHSkj3g3aymlEdRWpaG4Xz1mgjL7+pCpdGrrbvhU5+FPSH8O4pmbh470Ee+ypS2Wyr1ArXNviFtHtQYekFoZ1fY+rcciHvEmiEfBzUNH+oiXTS2DwrqDAYpMIOkZatG9qEUtz25xljdO6Y9BPApuHjrSR7xrps3rAiZVYPa9Ji6KgQkTxBlrNi4tpIc2xP2E9McgHgU3Dx3pI95Nl2bBmbnAkCRANNsqPCqCJeWaArHlp8zDeBPEW/8X4kg70n8S75pauFnKrHto2AAqlEFnqpCVYqeS+mhvvEt/DOJRcPPQkT7i3SPexMVtrJD6noiXdILaXlLbufSmMfBT25Z/Qvqje0jB3UNH+oh3fVoNWwl7HA1ZWIWH7T2eGGBWGRjiGGm+UHh8DuJRcPfQkT7iXZ9WyV0qTehcFagNAxXJkPtc35PL0PnQ+LCfkP7oHlJw99CRPuLlHs/eewkRUk7rlJ517kXLCDiocsiKWeUFpD+6hxTcPXSkj3jnHja0GcY6oGtctXS1CIpBoTVuGIM2LU/V0ukiiEfBzUMn+oh3RFOkFC0DNtob4oKB1TGAS0FquY2SnprikW6CeBTdPHSkj3j34EFSSHqBPPYeT2sDSl1XRK4x5dJk5vxUf3i6CeJRdPPQkT7iXSmtUjOGATFQA4qNwJpWKFFKypQW6W8g/bmUjm4eOtJHvGvTmmrrWB5gvRRYlWsHrXHAqCPOmjlTe+oNL90E8Si6eehIH/EuiDfWOW2lQ4i1Ao0xYU/1gBlL51G16ngqiJeugnjRzUNH+oh3/eHKPCUICK+bIdGC2/I0CDotal23w/pUB0C6CuJFNw8d6SNeIR1lzL3YcO8eirtZK0BZ3wbUgUNxcHtq2/JPSH8O4kU3Dx3pI94VHlEiDSlglXU/4jEoZQZOSYx7Un6l8PgcxItuHjrSR7wbeUBxsgUFrGnX0hOhrCoaZGQNseeW6lPmYboK4kU3Dx3pI14OeYzcKDboPWWgXAtU3qtpcd8MMbcub9TSn93D6O6hI33Eu7j01NJnUhgFBYjjfvHgBBQIAyeuXJ6atZSugnjJ3UNH+oh3YzwssZoGyFQYaO7WQ+l7P22pbbaiLT61TytdBfGSu4eO9BHvTmlah3LnDBqwAKXRoaY8YIxcG2m1bE+1HqarIF5y99CRPuLli8eoXfKqOUwW0rMMsDEGlNzV0tjNh+MhpPEmiJfcPHSij3jXHz7CDF0GkArvsaVxN9N2YKG5F7W0aPg80V+CeMnNQ0f6iHdBPCup0MwQsC+kQzKoOU1IplFl9kn1qbGleBXES24eOtJHvOs8xIWttAF59lV31L30UFTBJCWZs1roT5XSeBXES24eOtJHvJu1JKMj0g+nZQ+mGQQWtcDUVKlZ7MVeKKW/BPGSm4eO9BHvbodpItfSoFDYhUdft8OWeG8EwGq9cuxPRTzwKoiX3Dx0pI94NzCdeeag63rYwgQqve4HDwHjRhrmYH7MPMSrIF5y89CRPuJdLa3dmtKEwrZHHliFkrBA5II8cufenmo9xKsgHrp56Egf8fLFo3GhInvfYVrXw4pQxswwcKlpDqH41BQPvArioZuHjvQR7zoAqKaSLEBTrovr/YjH3X7YiJa5aXhsUwteBfHQzUNH+oh33bSZDCvtTEcsq5YWhdJ2Z4sMUx44pb6B9Gf3EN09dKSPeBeXroOCNIawj2oKicBsr6bNnOq01iO/UEt/CeKhu4eO9BHv+rTCWF9fMEilEFDkAOuTADYozYDrY3jhEe9LEA/dPXSkj3g3bGl0jEMNRugZCNtYtTR36BODrNK65vwG0p/dQ3T30JE+4t0OABGuqSLg3Ktp2+hQsq7qAzNSVjTkp1486CaIh24eOtFHvHvDizOmXhQaadtbLSKUnip0o3V64yhzPNXTQldBPHTz0JE+4t3t0BTrHim96ouy6o6sC2mcgChWNfVRw1P94XQVxEM3Dx3pI9754XXdD1PJkGJQoKEFTKICFyvZYsitP7Uhjq6CeOTmoSN9xLsHD1OhNOofNw5RwAqmucJYt8WBobHgUxPx6CqIR24eOtJHvGymXV+f2DqlbdUclEuF2qJBaOuwxmks9almWroK4pGbh470ES/Nw4l5VoLZ9hKtVhtYihNiDr3nyjnyU0E8ugrikZuHjvQR7zoAhnXmsHP/EoEirs9KbxD7bFYIy5A3roefg3jk5qEjfcS7DoAwtbYUYczyYyLeAG25QMKaRHhKfaxPi66CeOTmoSN9xLu4dInUbSykqfE6pU1Bc+mQq0qmLIrtDaQ/B/HIzUNH+oh3p3TWOEUq9LluhtSkQ6mhQLA0qbUeRN54xPvsHpK7h470Ee8iHqIqXBDIdH0oI8GqoBMYBgw2pEl+AekvQTxy99CRPuJdBwBOLFwNcNaFdOO5xyztOyKJUdMZylMN4nQVxCN3Dx3pI95lPIQGhd5W8dwEKHCGOoWBxyo5gupMb1gtX4J47O6hI33EO/dwTLKuaZ3StE5p2qtpG0cogigj5tnTU00tfBPEYzcPnegj3k3Eo3ULHHvtUBwd9pJD0Bj6Tpr2XKxZtBeI/hLEYzcPHekj3vnhVdYFkRV02qo7KssOe/DePaRKFmopT5mHfBXEYzcPHekj3j1LVxuW9gtHGbxOaUZQ5nU7JJVRKXN9o+74EsRjNw8d6SPeRTxK62lxC4ExALFMqLUS5Imz5JAR21NveHwVxGM3Dx3pI14+SxuSqgAG1HU7bAiF64QS5x4rFlX4jVP6cxCP3Tx0pI9413kYQuWReQfxJpCUVYJkQ8BRe0zra5/y1BseXwXx2M1DR/qId7W0FApVdlOLJKBVVkOpYmDrq54UUCY91UzLV0E8dvPQkT7i3e6hVFoaZCB5HdDUZgOrOtcpjSNVUkv6VAcAXwXx2M1DR/qId+YhztAVE/C0PfJg19KjCVQaEgdhCPrUrCW+CuKJm4eO9BHvVtOWHgYjwo6RAuVEoCWv83rX0r1kC/TUpha+CuKJu4eO9BHv/PCCxDUZcJvrlA51ldEtKkxKY8w+udIL18MvQTxx99CRPuId0i1SZsuQQ1hIG+2b4Tqv+9Q+qDTL8YVT+ksQT9w9dKSPeIV0yDysq4BECUA9Myj1CbX1UWbtlYK8gPRn91DcPXSkj3g3mcbUms0AM+6mFpkMRWnPmd5rLSxj6P0hpOUmiCduHjrRR7wbH1ZUZGeVbM8Qo1ojqG6nJXBPeQ6L6akGALkK4ombh470Ee/qji4RW1h/DHM7LdMm2OIIejHWVHTVHk/dDuUqiCduHjrSR7yLS88xZS+00FRXtSEiUJImEC6Ny7of9sc2xMlVEE/cPHSkj3gXl85hn9INFLfT0qOC1t0QQCW22mZhfOp2KFdBPHHz0JE+4mVcOiSuc+8ekgwU4qqq06zriphqryMk1Rduh1+CeNnNQ0f6iHeFh0hXLQwJrQNhiWC5FIhqVjVSMn3qWVqugnjZzUNH+oh3Iw8sZkrUII69cll1v0hLAJ1h1x6hhPFGLf05iJfdPHSkj3hXeFgoRilCzJaAUjEopgpdZgpYQuH81PgwuQriZTcPHekj3gXxWm551cxg2tN+8Vin9M5MDzPizhJaf+MR73MQL7t56Egf8fKUjilazdC0824QX6e0rhJEEvWQapiV3njx+OweZncPHekj3lktKbQYcUKgtMd4UIeCgYCnpphLqtReOKW/BPGyu4eO9BEvT+mCluICOaGtwmOV0WrCgGzYZi4T7YXr4ZcgXnb30JE+4uVEPMY8J0GuxntTi4F2yhBr0RYCF+ovFB5fgnjZ3UNH+oiX+7S4hx+NWX0vEN9dh8Vo3xFbTJIqh/rUWot8E8TLbh460Ue8a6Y1rnmWCb32RbTlCRplwpAetNTaujzVeZivgnjq5qEjfcS7wTSljyK5A6Y2gRoOKKMPyEk7WlwFNj1VSuerIJ66eehIH/HulA6yiuUUVqHB63a4q2il3sGixk6NjDO+gPTnUlrdPHSkj3g3a4n3QCXuwDGtwmPuNq2EHUaORjZ5tPBG4fE5iKduHjrSR7x7w9spvJLX7XCGvXtoIhivy2LhrjlQqE2eGkyTr4J46uahI33EuykeYZ3JsypMEwXCwVDrqqXrftrri/dMbyD9OYinbh460ke8G8WLs2Hfj3a6t1rM1qDSKjxKXLdEYkmxPtV6mK+CeOrmoSN9xLvCg4L1GhoMzQMo4L4odoTcuaBltTaf8sPzVRBP3Tx0pI941wFgJLPnAjlxAbJVghjTgBBT6+tyaKHkF5D+HMRTNw8d6SPetR6aDKNsEKutwgOTgpaYYaRRJNqsMTzV1JKvgnjq7qEjfcQ7q6WWNgojhLon4mlYVXXhCtJGbpGC9vrCu/SXIJ65e+hIH/EyiEcL3BJBg+xZS+tDkRYhBKZWZ5P02MyDfBXEM3cPHekj3o0P47T+qR0a5V1LY4JipUEKeytRaaTzqQbxfBXEM3cPHekj3r1LE+II6z64V3UvpFVX4SEFKseoxFgxP/XioTdBPHPz0Ik+4l1auowg3TKknHndDuOqO6pNiC2lGFkVx1NOi14F8czNQ0f6iHdp6din2mRoiNtpqQ0szgKZR6aaY6IWXkD6Synt5qEjfcTL/vDI0kcBCbxOaVZZJUdniJo1tVV2WHhqnZZeBfHMzUNH+ohXSOcSLBfpgF3zzpYOUBsKsbOMgEHRnvLD9SqIZ24eOtJHvOsP30PvWprAvCpoihWhiFVIdVoJrSjzU9lSvQrimZuHjvQR7zoAMk0akqGvqyFQUgJDjhBjNglBpdlTfrheBfHMzUNH+oh3E/GIeuthndKqtmrpEaBOCSDclTDkNOZT48P0JojHwc1DR/qIdxGPGHKVFgAVB5AsuAviBOOOsdJke2yKh94E8Ti4eehIH/EytRS6oBB0GRUorKpaaTQYaYZVXufw3FoLvQnicXDz0JE+4h3SFJhSJAgdE1CeBppHgdBkSs2xVnyjlv7oHnJw99CRPuIV0q0l40EJjBICxRyh5Dyh9jECSlnn9gun9OcgHgd3Dx3pI96tiMt5tJYX0qH3XXiUBTc1SINHTEz23PIhvQnicXD30JE+4uU+Lc1aLa9LYWIg5fUZ78y0jm25FJXHFojrTRCPg7uHjvQRL/u0kjSaYS+ziNsQ77Cq5wEp2JiCteb+VC1tF0E8Dm4eOtFHvOtpSaXktOoOmXmPPIgK1tdlcQbhaKO2EJ8aW2o3QTwObh460ke8G3mgjYqmBF15HdLCBeqe9DgUS6UycdJ8AekvpbSbh470Ee8ePLpZkFL+eDEknQvpvsMeRWvnpqk/NlzaboJ4HN08dKSPeNemlUhwjASWUwOqkcGmBsBViGCgKYxPDZe2myAeRzcPHekj3p3SiIniUBimdSHdC9g6mmFajq3U0KK+cUp/DOJxdPPQkT7iXbYUjahyglz3kMc0aCO9zuveGua0ypLyBtIfg3gc3Tx0pI94dz0cNSGzQViVM9DICLVGBG15Tglm9Jh5aFdBvOjmoSN9xLvWw2pp7HJj0n7E64pgZc/jpdbTKqgX7i88S38J4kU3Dx3pI94NTE8tZcsMuce99NAENBaG2bhGWbU0zae6ae0qiBfdPHSkj3hXeEwdVKtBKnkh3epePtQDYA8BZ5zZxhuFx2f3MLp76Egf8c497HHOmvfA9JyAamugkhQKMcciJeb5VOuhXQXxoruHjvQR7/q0LBSce/auWQAKoYAFQhhlWlpVCS+2X0D6s3sY3T10pI94V3is6+GMKcDoXIHUGpSKAsl6NbHQSnpq5oFdBfGSu4eO9BEvXzz2w0ZE4Cy8aunFdWktQetac2JdxfVD18McboJ4yc1DJ/qIdw8e0rCX/cJRQ96raQsUWUV1plSlhEBUHjqk/5LoL0G85OahI33ES6cljoiLZs5VgHJBKLYbtpgH55BaxofMw5+Q/lxKJzcPHekj3vnhnDOqLKRb3dnS1EB7mTDHTEyVWsOHHjx+QvpLKe3moSN9xEuktUvkArHYKjxC6VBmZ8AkwqgB4ytIfw7iJTcPHekj3tXSmJlL61C57A1xuk7poQojlJqrxVDSQ4tafkL6cxAvuXnoSB/xbiKe2qJGJ4S6m1r25LAyZgWugmWq1Tge2mrxE9Kfg3jJzUNH+oh3Iw80YiEZkGPRdUpzBm19XQ/7TN2GaHpqndZPSH8O4iU3Dx3pI94VHn2kGriDTSOgVA20SoXZWlIO64vvD7Ue/oT05yBecvPQkT7iZethHNgLQ5SdLZ0kYFENOOoMiKlriS8g/TmIh24eOtJHvHvxSKnmTgl4lABUc4ZaRSGOVoVmTD0+FMT7CenP7iG6e+hIH/FurcVoWPogkNb3Hs+8M3iRoMcwmgqX1B8aH/aXSH8J4qG7h470Ee9mLcXdNou7N9z6uhTGdT0sc53SOTQ1Rkv5oaaWn5D+7B6iu4eO9BHvRvG2olNkQGgsC+k6Vy1Ne49nZsm5pIYvPOJ9CeKhu4eO9BHvxngMDD1XhNzW2UxcG+ypjwtppBkmq/JDizxzvAnioZuHTvQR70rpPgNKGjDWP0BpD6aRGSAqWemYZV0enyf6SxAP3Tx0pI9419Oy6o6GqUHKg4EyMxRdZciYg1PXRXt5Ki0dr4J46OahI33Eu2dpTiHjOqBr1Lh7WgpYawyaUmDNNCO9UHd8CeKhm4eO9BHv/PApmKYh9B9tWqVPKFw7cMxkjQcplxeQ/hzEQzcPHekj3hUeuZUwawLRnhfSOMBqj6DrjjinCa8r4gtIfw7ikZuHjvQR70YeiJWazCBhtVV45D3Fo65aWrW22LBSe+N6+DmIR24eOtJHvHuWTjp5P98lEgKaOUGVWUG6aaV1Rut4o/D4HMQjNw8d6SPendJNYum1wCzaV+GROmhTBJJSEUexEd+4Hn4O4pGbh470Ea+QrklwVc0KrVn54yOe7rWee/NhqzXXMp5qEI9XQTxy89CRPuIV0qyr7ODeoIe6zubRAhTpYx3aY5Ukoza1N96lP7uH5O6hI33Eyz2eURQJoc6UgAhtfTYq9JaqFsytpRdePL4E8cjdQ0f6iHcRD2lhzDQgFtnZ0hGhhknQszaWEMuqrF9A+rN7SO4eOtJHvEN6x0nLArnY5IW0JLAfszxqmrNUijSfikvHqyAeuXvoSB/xLrZUueQ+K4S5Y0tdJ9i6JMJMM9eKY+JjYzzSTRCP3Dx0oo94dzsc1GsJBDW1dUiPVYFo4AkysLQydHB5aEPcXxL9JYjHbh460ke8QhpxYo8tQlsE73VaFTRSgKnSphoVxqeepdNVEI/dPHSkj3jntBQlDqhQs2QgUgTNpUKyUUpmwzAempf+E9KfS2l289CRPuKdH64UuaUAsfGPnpYKdU/Ek9kX0CWI9DcKj89BPHbz0JE+4t289Bmp9pigjap7unSDVW4MqGa8/vg1ZHsqtZSugnjs5qEjfcTLuaU0aO87bHlP8Wi4Loq1dUg6sWELU+Ibp/TnIB67eehIH/HuDY/7EEwZUh1hp5YYzHJYHyYHFh7R2gtIfw7isZuHjvQR72ppoV5HQci90UJaduthSJBGwlBzS1HfKDw+B/HYzUNH+oiXE/HabhCPoMJ5dwBUKFUyDJMQjUeu4am1FukqiMduHjrSR7zLls5UZozrPth/BPFW4aExVkBipBBj7/pUB0C6CuKxu4eO9BHvTmkbgaQzrAO5AJkh2IwBGrU8JmPQ9ML18EsQT9w9dKSPeIe0FM5tZugcVy09duExkgCa2iqqS+T2VFw6XQXxxN1DR/qId4a4rZI5NYXMezLNWAV1walQkhQbg43jC+7hlyCeuHvoSB/x8l26zJ4tQmozAbVOoMYVutFMMeoi76m1FngTxBM3D53oI95N8bCAKEgwKE2gEBgKpQyTRZl7QWpP3Q7xKognbh460ke8W9Sy43ayLoZjRANiYlC0CVFVaN0cufJTb3h4FcQTNw8d6SPemYfIo+eWwKqEvWMZoZS5O8VLmGmEpvpC3fEliCduHjrSR7w7pQ1pnc0dRsrrlG48NtJpdx7mVpRk0huFx+cgnrh56Egf8QppK6GObAFkxAhEWUC3Mx5mwdTXAW6PjQ/DqyCeuHnoSB/x7sFDOHJIBmkyr+thJKhx7Nl4HSljiW0+tSEOr4J44uahI33Eu1paZqhSBSLvKR4aykI6Nmg4tGuYOT42awmvgnjZzUNH+oh3QbyamqmOVWmoApWWwZAzpDJxtk5jxjeuh5+DeNnNQ0f6iHfv0ih7w1CFEkZftTQtpLswSKbCqUoJ8pQfjldBvOzmoSN9xLtu2sjEPDtoxnU9nHGCaZoQQuyzcBR6LLWEV0G87O6hI33EK6T7aC3kfSnMe62FUoIyZljfnAtpbRTCC7X0lyBedvfQkT7i3WQaLLMWiYAVfzziGdjAuguPoY3zwPzUHk+8CuJldw8d6SNeBvHaIrogKOYG1FsDpWDQIoZcBuUQnpqIh1dBvOzuoSN9xLuZB1ijpsqQS1mndB5hIZ0YkHJrWWJdJ/VDSNNNEC+7eehEH/HukN5zSftkqIkX0XEPMG2499OWOkazXMJTdQddBfGym4eO9BHvzMOJqhoZ+qgDyNRAR131tPUZoijpY6tp6SqIl908dKSPeBfxkDqKzAxRwh5MowlqjwFSa1VaKLHbU6U0XQXx1M1DR/qId8/SZq0EHgvp/eCRsEPZDmKeKfYROc5iLyD9OYinbh460ke8nFuaQ7K0h4Z1AkIq2zysUEeSFDS2Ot4oPD4H8dTNQ0f6iHdbLbKUZr1D77UCjcV1iZKgpZYpVsEsTzXT0lUQT908dKSPeDs+rJXZBdpMDSjkPYoXMwzJXVllkfeUeUhXQTx189CRPuLdFI8SQgohgoxkQIvudUrbOqV7HjEUXZ8/tSGOroJ46uahI33EOz+819hbGAvpWvbIA4Eym4KaYK+MpPxUaomugnjq5qEjfcS7iXg2U05qUDMp0CwMxjWBzB1Y0hokvPHi8dk9VHcPHekj3gXxsuS411rYj4l4gSooxgpdbPZRKFd+qk+LroJ46u6hI33Eu4gHDSRcxfNMc4/xsL5qjpGhRd0HdMypPrX0kK6CeOruoSN9xCukS44oLRK0tId3zLSX1AoCU0uj1DbjY0E8ugrimbuHjvQR796liXAyjVVBl3VK95ihdlaYE2scRXXaUy8efBPEMzcPnegj3qWWhpbYUEDLzKvuaAwqJYCkQaOvQrq2p4J4fBXEMzcPHekj3s1a4jBI1tGMmfaspbyQXizD7HlIUqFkTz148FUQz9w8dKSPeFd3rHIDURFGtAgUWMBwDojUUx/arJSn/HC+CuKZm4eO9BEvV9PmoWF3stQ9PmwvICoxKHBQDI1Ymjw1t5Svgnjm5qEjfcQ787AN04AIpScG0lKhYi6AbSLFJjXbG7X05yCeuXnoSB/xCmnlLIgcYUrcqaXSoPAwwImVMYzB8lRqia+CeObmoSN9xLsXjyzrZGaD/sMPb6FBLXn3AiTkkHMWeyriwVdBPHPz0JE+4t2LBzZCChO45wpkmKCu8gOC9pJkjBbCU/3hfBXEMzcPHekj3rUe1tByxgAzpvrHppYapQKvAptrNabHgnh8E8ST4OahI33Eu7j0WGc0q0DfIFPOA0xGBEkxWmAbRm+c0h/dQwnuHjrSR7yceTBDtDGgYF21dDAFy3NCXn/2hZGStResls9BPAnuHjrSR7x78UgWe2cELrZnHoQMSqXBkNJ1XRB7mE910/JNEE+Cu4eO9BHv4tKzqVYZwKPjuh7GAXXMCjHFjCO1Pvsbp/RH91CCu4eO9BHvBqaHXIesSmPEPcZjWAINNkBMa1QUGY9dD+UiiCfBzUMn+oh3RJOFVqwCFvlhHgpYyAiDrfTUC6bxVFpaboJ4Etw8dKSPeOeHB0bGnmCiplV3VIPKnEAGLtRDbu0xp0VugngS3Dx0pI949yytKZQwCyTZPS2J94OHGliRVGk06o+94clNEE+Cm4eO9BHv2rS6du4tQVNuq5TWDjrWZTFxaZQ5lD7fOKU/BvEkuHnoSB/xbukhdtSQI/QW1ykdV+GhrUygKb0GnLPnpx485CaIJ9HNQ0f6iHdTPGotMkIFLjuIN9cHixigzW7N+pwc37gefgziSXTz0JE+4l3h0Qb2Mg269HVKl5KhFGsw4hyRNReyN2rpj0E8iW4eOtJHvJy1RKSt7WxpEKCcCihFgdza0NDzjP2pPi25CeJJdPPQkT7i3bt07ZqbIPQfTguOARoKQxioGBJTemzpoVwF8aKbh470Ee9SS5JLJK4Qc2WgdRsDrbmCzhLKTJHaeGp8mFwF8aK7h470Ee/2aXHB0WhdCpX2rKVKUIcypFwlRykY5anBNHIVxIvuHjrSR7yspWUYC61yI+xZS3mP4h0KxRLKzNRLaC8g/dk9jO4eOtJHvJx5QNRsr4ibGYFa1X1KG2CYjWzVIV1eeMT7EsSL7h460ke8y3ggFRsjQWfpq/BoBlVbgkHDUOKIZT6FdL4J4kU3D53oI94101IJSRPBaDqBRpR1SGNf31yXQ1nHN6Wnbof5KoiX3Dx0pI94OS89k3Ra10FtYS89jFCnKASj2ZVLxYYvIP25lE5uHjrSR7wrpfPQiYthRl11h+y6o3CAQFNWzYFR0lNOS74K4iU3Dx3pI971h2c2JaZFc9pDHrOBTtvzeAMpB9rx0heQ/hzES24eOtJHvIt4rNqCsUwQZgNSXYWHlgB1sZ5L7rWM9ALSn4N4yc1DR/qI19fDwZgh191Muyc91sEdrEWynLLQY00t+SqIl9w8dKSPeIV0EppZcgOpYS89VN1BvHVoz9lyjFYGvXE9/BzES24eOtJHvDMPhdMcto5l3dlS5AFak0Fq3ItJHM+NPMhXQbzk5qEjfcS7wqOR0QwKc8RVS8u6GZaU6l4YV6mMGLq+8eLxOYiX3Dx0pI9494hnmTCwrkshrloai+0NcRNSyhFbri2VpzoA8lUQL7l76Egf8a71MGIfo9F+52hAaeLeAbBuiznHoNPSeGyfVr4K4qG7h470Ee86ABbSNe8Gcea5XzwKrIIjwoh1XRgnMdlTq2nzVRAP3T10pI94N+QxBx2lMaCNdT007lBYeXFtqjNFDuMNpD+7h+juoSN9xEtDvKWIuO6DZOuU1r1AHIlB0xCTmCzKU3FpuwnioZuHTvQR76KlPfUaF9El2iqlLddVVO/3jxxCTSkxPVZK21UQD908dKSPeOeHl9CrVgHjGYBmXiVHoggz7bnSVJEeC+LZVRAP3Tx0pI94uU5rVRhDOsiYHQhlndJpT0BYTI/CiMjlBaS/lNJuHjrSR7yLS+NC2gJBX/QAhbFK6SwCqZMoh9lzemo1rV0F8dDNQ0f6iFdIS5IZJwYIu9ygzPTHiXjGUmuLCTu/UXh8DuKhm4eO9BHvRh4E4V7zhKghA/UWd2t4Woc29oljlDReePD4EsRDNw8d6SPepZb6VLKSwRrvpYd1fUajwCgFaxhjO+IvIP05iEduHjrSR7x7xJPMlcoes4TrlI6hQ+m9QaewgNbGON9A+nMQj9w8dKSPeBfxkF5wwQtzaAGisq6HUjtEoTwVOY3+1KwluwrikZuHjvQR766HNa9qeu4lWi2twqMZWM0FIpU2e7Si6Sk/3K6CeOTuoSN9xDukY7Kqo0FKKexty+t6GBFBZlw1ScfM8QWkvwTxyN1DR/qIdw3isVOxuA5oybRqaRWonATYcqpz1t7kDaQ/u4fk7qEjfcS7Wppb69IaMNPuAEgEJcXd41JnDuuiGN94xPsSxCN3Dx3pI95OxKOQqELspkCJBCxLhaYTc6g9j/qU1aL/gvRn85D+P8zD35Y6fvvXv8wfxv/6w6/+T/i/v/zFj8/+6nt//JR/P+Zvfveb/ev96QtYZdBP6P/AKPyNvwH7h/9NIv41D/Rv/vTNH57tb/5x/XX4H+N3/3381/WVjH/4p3/+33/7r8Hf/F/45S/+6t/7r357/vo34m+y8Mtf/Lf1zX+B7Je/Lr//u1+X3/3D+P2vZvnt78cvf/EXyp9/1G9+/3d/gu0//K7U345+fvC//o4//5zflt//4T+Nuf7wf/33v/nH8av99xCCrgvb34fw71j+XbJ/GyMGjfm/7H/7n3/0n3+Z3//6n/7n3/3T7/6wfh//4/r4z78fbX/xf/7X/fj9f/wVzu/Cf/71GH/4q9+7/ZN/UvdP+uUvfvzQX/0/NliU42mTHAA=</AdaptiveCompressedXml>
</file>

<file path=customXml/item5.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7.xml><?xml version="1.0" encoding="utf-8"?>
<AdaptiveCompressedXml id="ed337815462944649474a753c8a30adf">H4sIAAAAAAAEAO1dzW4jOZK+L7DvYPjc0UUG/wvuGgx6+tDAYjDY7tNehCAZLKtbtgxJni7vYp9sD/tI+wobVNlV/pHs9LSz4ZHzUmUxU1RkxsePEcFg8P/+539P/vTpbHH0d16t58vz7471t+r4iM/Lss7PP353fLlpEI//9OFf/+Xkp1PmzdGP9btjrsaEqB1Yjwms9RaSDRYoOFMiGUW1HR/9lc74u+PvvzVHP3y64PM1r4+lm6Ojk3Xv6C/c5ufzjfzmetsq7Su+WK42P929en1RLl/QarP+8vHL/X+T5q1UhmzOGBSkljxYYgVZtwDK5ZISamLKx7e+Lz3827LQnR+5bp/Xo83VhUjvj4/e3b9YeLH4c60rXq+PVsvf5IePj8pycXkmb0/tuP9XvvqgT971/+78+Ludv35SVvMNr+Z0vxte8Bmfb34SHVClC7ln+9DH9+7r0p+vN3Re+MGVW9dE4irPtzxbv//8GkXbs0obmp3JhQUY0A8fpQu9t/MbAde7fvb62tFcRP5tufq10tU3K/54uaDNcnU1g1nlixWX+fZ9PHykbR9dI4LMzXxz9fNWOTsl7DJe/9oO6ffI+OWCvN17StqhjpN3X5H3CB5jdi7p0IA5K7DKCR5DYNAGm4nO2lTGwaN7Go844fEJPM4FjpvF1Yw2m9U8X24oL3gmpNR/a1ZOafXxhs8edP7PBlRkX4tKBiy7LJxeK1CuCtizjbplE8I4QPVPA9VMQH0cqNLt5ar3eyBg9CZo5w1C0bGBLSZCMtaCr5Z1ikghqVHAGJ4Go53A+DgYF0zrLgKd19lK7qTFrCzXm0MhyqZ8TWwNeB0r2JjE1oy1QbCRHSoqrGgUbMansekmbD6BzXnhPnd/xuaXC4eET1+beD2uASUnzpnVBlKQiTyq5mNilUJyo+BT66cB6ieAPg7Q8+Vm9lmQbmseCCRTTMFaL15PsOIEkUPI1gQg1jbEHItWbRxI2qchGSZIPg7J5eaUV9e+0EExpbKUW8keUkNxeZJiSFQjNJnBUcssb4IdB5bpaVjGCZaPw1KEoPlqvZ3Kz2h+vuHzA/KAkq+YnCagaMQDSilAxkzgaiu+B1jVSHFMVE9jM03YfBybG/p0IDismKtBx+CbT+KJe8FhCgoyN09VxZgojIPDAdakVhMQHwfib3Q4EcrC4r8EFTsliuNNykCOMnsr9E7r6CyO5HgPMCLRTa73Vyj271da1W+8VupA0BdY7EMXIhi0BDY4A7FwgZCq4RCdmJDjhCT1gJVF9NNazi74KY0HAr9EtmUqDRRp8VUUE6QglmFrXmeHMTCO5KsMsAfRTd7KDvg5FCPmMOCnrE862AbVswKba4MYTAFD3mFjQvJxFPgN8JTRTSGcnejT9kDQF5O2hpxgzmtxhoMiyDoWKKgVa2+LbSORHw6Ze6e8np3ws4dCftyoJS0+MNsgjkf2GVLRBZrThULVSkc9DvwGLPmhn+beXfDTeCimH2tXnIsenJcZ10bWkCgocLEqp2XyZW3Ggd+AbAj00+S7E346HQj8nEmhVo1AOorpJ54u5KQcZIO5mBoQwziOLw5JYQzTivJu22+H+Nv7/9ngZ3Uq3mMWTxc1WKsQYuIkH3VxgYUN60hxlwGJiegn+O1mv0OZfJNX1eemoO91AOuNBYqkIVPMPpCKaEZKXRjCfn6KOu+En3IHAr/qvXJJVXANxfVoJQv8UAEpii2hznqkZC4csugRJvjtnnwPxfP1KmZTbAXMLYENW/ZLVRzh3Kpuuobix4HfkEWPMKVi74bfoay5KRlJnHISXyNFsLpHnV0ogJSszMpOaR4pCWZI3C9M21J2T76HAr+ouWRkhlgTgq21QM6qgEaFxrpaEMcJvNxacutm4O5tKFPY7yv6LpbrDdehsLPH1x+3Ftb87P0vy8vVOS1m0rq6mokwm8v1bF6fi857QuXl8tf3bX4+63/MyvLsbPiu1gcibvv4h0QqtOA+NH+4JVq7en/Fs18uz78RKPs9Qt188cf6Qca0kpH0tWHYU8R94t6T6ak3SV6Z2XL1kc7n/7mF92zFjVfbnRzzf1zt5XK9WZ7d7Vg9m5PuyVoUDo787SCDx3/rD7b+yESjXQBdHINFrkA6aNDVmxg42zrSLrxb/Gf2zb76rUdedo7ri9vj+pvPf88ulJb/F69+mE8sPtHhK6bD6J2pDSNgLKU7wxFiCV44UeusDCFGHpsO7V46fOuhmOfQIc7o8uNEh3eEm+hwosObxoELc9XnErJYh5TANs6QGltwStXWrMbkxlkZuUWH+5xj1G89NPgcOjSzNV9MdHhHuIkOJzq8aRxEhzoYFTAR5MII1lbTC8/VvmuzFV+rM2mcpZJbdLjr/s90+NZD1c+hQztbls1Eh3eEm+hwosObxmGJC8ZFctlD9pXAZmag6jSYpIuOOWAMODYdhr10+NZ3yz2HDt3sfPn3iQ7vCDfR4USHN42D6JCswdSSBY1IPYffQqYSxGPOxsRmk7Z1bDrcMdSu6fCtb2B6Dh36WeUy0eEd4SY6nOjwpnEQHZrsnbHE4h0roUNthQ5ddhCaQSpoqq7jpLXeosO0lw7felWZ59BhmP1C+wbxRIePCjXR4USH11vsYvO+KQ0VUwGbsoZYe+31WAwp9jrkcSob3U403Jvnqt56ubfn8GGctfs5yQ/6mfhwp1ATH058eB08tLoimih8GBGsvHJIXvzmyE7pXpHQ8eiZNnqHPq758K1nXj+HD9PsjFYTH94RbuLDiQ9vGgdWAGlNMyYwRTFY6gVokBNgbFS8L+jt+BtRcC8fvvUKIM/gQ61mdDHx4V3hJj6c+PCmcdhqCvqcsB9sgiR8mMVzTjUR9KroJZA1dfzUQ713Z4qadqYM50Mt9uHVxId3hJv4cOLDm8Zh/rJOljJGMEb1nSnJQux7VLI1hYxpBtM41Vlv8+HerSlq2poynA+x/z/x4R3hJj6c+PCmcWD8sDjOtoFq/YjGnpCdDRkwmZGKLjG4cTYu36pas89dfk614AVlXtzvZMOfNh/+S/33ybvtX/eubr/y9eD0a+GFp+/Q5lbhO8p0bDW9k00GFu8QoXb1cPLunlz3Hv/+gw7NuS8xOdIMHMUFsMoixEINKuuM5A2aOE4agRug52fkmE56fqIIXxCvznCFwi6CRaOAXGZwlPtJCCq1PI6/5wfo+RlbKyY9P7GlMCSySUXIqp9BXtlC0lRlPOcS0DZrRjonMgzQ8zN2FE56flzP2dhstKuAyrPo2TJk3+QjtYLBRt/cOAXV4wA9P8NbmfT81FHEGUPwDnIQ8pbx7IBMJcgxqmw8Eulx/NLbRxHvVfQzwnSTop9IYKKsImMGEzpxh9IpnDT4otFq742pI52QYAco+hnrU5Oin6iBkkWVhQp0tYpnFRqk0iwUU1zp1lkrIyk6DVD0MxIzJkU/4UKXYJJXCNhqn6ILi6J9At9YZZm8KWAZRdG3z5/dq+hnZCROin6CutmUfgg7mIJKqFt0HBUaEOYOkVWKlEeqMD1gjg7PSMWfFP24ops4y9U1B9ZUC9bVvmhaK8TSclWmtmxHGtEDqpmGQ4mK7Yyw/7GKZo39SLQAOtheM94boH5uATustnpnMIyTPTnAFkM3Wd0v514FZ6ztVYl1TWA1KUhkHJjUKNnYmg0jnU0xIM6NU8Dk5TSNQRtXhKx16UeAVYxAqshH9K7Zgtmk8U9/3a/paZZ+uVB3tcXbgFCop74TF4jkGaJNNqVUiO04S1cD/Ct0k939cjHQrIJ3tp8nrgJYmyPkZjKQsZy0DzqPVCDl9pmm+4f0tKrxch5WYiwhVuDMYn2rpoAyFghYk6+BLddxyBsHlNHGQ4mZvALDW+XI6DMDxR4z0b4C1ZyAq0NlOGafR/ew9mZh4aFEQV+BohOFvC1fIGaXAbGyGbLVDZqhxkXssWbC2IreW/oUD8XDegWKNsaKQjOBqykLdbsIMZS+imV8LToq58cp24MDijrioaxUvgJFIzFWG52Y3URgXUoQi88yZYdoVGkqjHXO3oBydXgonvQrULTxznmtLLTyeY62QCESBKbsWuISzTjBMT0g9wDDlDT2YpoOttiWc4aYbPektZchnT3UxMHGFoPPIy1VDsgmwoMJeL8CTRuFTD4wFNcs2KIKxKoz5Fork0OOanRzbG9xPTwUT/oVkHcp4kcp7HmgtodB2YiOxd+qwXLxhkjMtLEVvbdsGB4Kd78CRSsTc0lM4FGmamui2N3Z9Xg3ka7aNp9GGtEDMrsxTvHul3OlXWjBuQTJBidD2tleE7XJkJbJ2kVXdBkpDDogtxun/IMXTO6u4jKbpkS1rSeDJrHHsBbAHDU2xObbSMmgQ8b0lFL0gpqOSXtSEVQxWixvqyBaVcGwKVHmyVjHyjQZkoEQJk2/XNikVZ1itFBVTGBj7TxuHMR+MndjbUscaZ4ekoEQDmVt4xVo2pjqjUoGou7r0slWSNs8MosqOeOT5nFKEOGQ5cpwKIsbr0DTMaecyMkgdr2YQDV9Fav2I420QnGwbGrjZBXdzhPcW4wUDyVu8gq8rKrFoY4yTxvWwt4+FoihRXG60DKF7D2PHjfZX2YRD8X2fgWaTpH7XukAaHyWeTopoGYdVBes/KHI0jgFhm9rei9760OxyF6DprU2yDWCa9gjJ+R7KRglH2vImIwVP2t0Te8/tP1QLLJXoOmgdUWvAogBLl5WKd2fdhkcYTAY0EYcn733n0d9KBbZH67pk3cX8vFrnZSTU1p/f0rnH3n9odFizSfvbrV8uWu+/v66XsoP55QXXG9ufnjhy3cWtN78OzdR7enP8zP+0EsRgdgD2v6s1Hvn31v9rTUpBav/o0t/9+4v3axPl799vzzfyGv7Uf5drbn0h/8i7t7rXx9xzitaldOrv9159PtX7r7O/pr+uqx81P/YWq6aS0ZmED9U7NXaM+Oz2LBanstYVwvig4pRvReR64eu8Tk/LN+0u3jT1e3iTbuK5jyzVtNg2D1ep2kLnf1Pc7K82L7369Eilhd/uqDz+ucmSukbhERbx0eVLzan21HOn8risn6+c77+y9U5nc3Ll/ve3QP3jTruNpfT+UK44wHlPFDeoBpmD8nmQT+DakMO6GdQzd0B/QyqZT6gn0FnRAzoZ9DRO0Pe85ATzYa8nyEHRQ7oZ9D5uwP6GXSs+YB+orzm2gTP2FFsgyAgluCBtNZZGUKMg/TuyUSjXRB5nOBQbDvpImgQMU0MnG1ND5xl4YmHw06mjT1c+iySNWRzxqDkrSTfNyio/p4DKJdLkoFHTA/Ov3iSZG/XIfttufq10tU3K/54uaDNcnU1g5mQ0orLfGs87OTboZGU3QXKfh9xblaXX3lT7+XNz7e9MG0W9uLXyZxN0VRRhxLYRxlNMi85raOzMsr/SHh4E7TzBkEGbxOrVGAvTocFXy3rFJFCemCQ/X54LJjWvYaj6GTWu6LFrCzXm/Vbgsqd219Im035mtga8LoX0utxgxRrgyB87wRZhRWNoM152VZI/KzNLxfenEafHPzK+qSDbVC90LDNopkYTAHx+h02JiQ/yGZKZJtM3g0U6Z7mzAQpmAateZ2dzMCMDxy9UUmkNplXXANKzvXAs1hzQWydqJqwHav0IBv3JWB3vtzMPvtj3U2agHbbmBFrzpAoJHotrB7Ecsw6FiioFeu+27ztigQ86CdwUuxC3/RmxdgLzohRxAVCqoZDdA3zH2rMJJk7rfXct8rLACKH3d8IQKx7TYxY9P2Ccy8BtOXmlFezOheLZjOx2kOleCUmeFNgQg9s9dIFFEmLeyGGTSAV0QyywK1O4qhhFhpD6ccqBCGPJB/FlA4cWdddy0w7PEFXnIsexK4p3dMRj5LEAHaxKqeFZnlnwPNhP41a0mLEsw0ymebuURZdoDlxNULVSscHGh4V/F5cSaepm44yqFMK3Vnqe13EYXKmO8wjWPIb+vSW0D6GVdajBgYFSL55cVGLF8WJDwCZm6eqYhR4vrzifqOPPBHVHfMLteaUE2STIljdzS8XCiAlKwzmehLMIBdfxWyKrYC5pR4q6ISXqvBEblU3XUMZFLqo3iuXVO1rP73wS8nSDyogRbGJa551GhTacUasraoRSEeZFWVaFnwpJ4+JuZgaUNz/30VU99pvVH4TDv/plHlzL4jeo8h3WvuXTt5tb/3w/4XeOLrB2AAA</AdaptiveCompressedXml>
</file>

<file path=customXml/itemProps1.xml><?xml version="1.0" encoding="utf-8"?>
<ds:datastoreItem xmlns:ds="http://schemas.openxmlformats.org/officeDocument/2006/customXml" ds:itemID="{01B0191A-0597-4C93-A8C2-D9F068DF4A3D}">
  <ds:schemaRefs/>
</ds:datastoreItem>
</file>

<file path=customXml/itemProps2.xml><?xml version="1.0" encoding="utf-8"?>
<ds:datastoreItem xmlns:ds="http://schemas.openxmlformats.org/officeDocument/2006/customXml" ds:itemID="{8C5AD681-592B-4D0D-9E3C-8E6085644FC6}">
  <ds:schemaRefs>
    <ds:schemaRef ds:uri="http://schemas.microsoft.com/sharepoint/v3/contenttype/forms"/>
  </ds:schemaRefs>
</ds:datastoreItem>
</file>

<file path=customXml/itemProps3.xml><?xml version="1.0" encoding="utf-8"?>
<ds:datastoreItem xmlns:ds="http://schemas.openxmlformats.org/officeDocument/2006/customXml" ds:itemID="{8DEBC0CD-55E0-4778-8536-8FDFCB5EBEA4}">
  <ds:schemaRefs/>
</ds:datastoreItem>
</file>

<file path=customXml/itemProps4.xml><?xml version="1.0" encoding="utf-8"?>
<ds:datastoreItem xmlns:ds="http://schemas.openxmlformats.org/officeDocument/2006/customXml" ds:itemID="{4D604E25-068B-49FF-8EC9-39B4BACA2C36}">
  <ds:schemaRefs/>
</ds:datastoreItem>
</file>

<file path=customXml/itemProps5.xml><?xml version="1.0" encoding="utf-8"?>
<ds:datastoreItem xmlns:ds="http://schemas.openxmlformats.org/officeDocument/2006/customXml" ds:itemID="{03B86911-E356-4083-BA13-B122A1BA1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721B6424-1B03-455C-9E30-E292B012D4DB}">
  <ds:schemaRefs>
    <ds:schemaRef ds:uri="http://schemas.microsoft.com/office/2006/metadata/properties"/>
    <ds:schemaRef ds:uri="http://schemas.microsoft.com/office/infopath/2007/PartnerControls"/>
    <ds:schemaRef ds:uri="http://schemas.microsoft.com/sharepoint/v3"/>
    <ds:schemaRef ds:uri="704da589-9a5f-45d1-b9c9-18eae98c3af3"/>
    <ds:schemaRef ds:uri="68339cd5-4ed0-4715-a10c-fb6cfca0aa9a"/>
  </ds:schemaRefs>
</ds:datastoreItem>
</file>

<file path=customXml/itemProps7.xml><?xml version="1.0" encoding="utf-8"?>
<ds:datastoreItem xmlns:ds="http://schemas.openxmlformats.org/officeDocument/2006/customXml" ds:itemID="{51DE085E-C9E6-4509-9C60-6AC37A944153}">
  <ds:schemaRefs/>
</ds:datastoreItem>
</file>

<file path=docMetadata/LabelInfo.xml><?xml version="1.0" encoding="utf-8"?>
<clbl:labelList xmlns:clbl="http://schemas.microsoft.com/office/2020/mipLabelMetadata">
  <clbl:label id="{8e2e509a-f02b-496b-97a8-09ffbb9893ea}" enabled="1" method="Privileged" siteId="{234ac309-c216-4661-a5ba-18879f6c4c7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24</vt:i4>
      </vt:variant>
      <vt:variant>
        <vt:lpstr>Named Ranges</vt:lpstr>
      </vt:variant>
      <vt:variant>
        <vt:i4>27</vt:i4>
      </vt:variant>
    </vt:vector>
  </HeadingPairs>
  <TitlesOfParts>
    <vt:vector size="51"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Asset useful life</vt:lpstr>
      <vt:lpstr>3.2 Shared supporting assets</vt:lpstr>
      <vt:lpstr>Auditor's Report Statements</vt:lpstr>
      <vt:lpstr>4. Recovered capital</vt:lpstr>
      <vt:lpstr>4.1 Pipelines capex</vt:lpstr>
      <vt:lpstr>Auditor's Review Report RCM</vt:lpstr>
      <vt:lpstr>5. Weighted average price</vt:lpstr>
      <vt:lpstr>5.1 Exempt WAP services</vt:lpstr>
      <vt:lpstr>5.2 Actual Pricing</vt:lpstr>
      <vt:lpstr>Auditor's Review Report WAP</vt:lpstr>
      <vt:lpstr>6. Notes</vt:lpstr>
      <vt:lpstr>Amendment record</vt:lpstr>
      <vt:lpstr>APA Amendment record</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'Amendment record'!Print_Area</vt:lpstr>
      <vt:lpstr>Contents!Print_Area</vt:lpstr>
      <vt:lpstr>Cover!Print_Area</vt:lpstr>
      <vt:lpstr>Sheet1!Print_Area</vt:lpstr>
      <vt:lpstr>rpipelines</vt:lpstr>
      <vt:lpstr>rsharedassets</vt:lpstr>
      <vt:lpstr>rYesNo</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0/0/-1/0/0/0/0/18/-1/0/-4142/0/Cambria/10040115</dc:title>
  <dc:creator>asood</dc:creator>
  <cp:lastModifiedBy>Chai, Melvin</cp:lastModifiedBy>
  <cp:lastPrinted>2024-10-15T01:31:11Z</cp:lastPrinted>
  <dcterms:created xsi:type="dcterms:W3CDTF">2012-02-16T03:44:14Z</dcterms:created>
  <dcterms:modified xsi:type="dcterms:W3CDTF">2026-10-28T04:07:54Z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msoThemeDark1">
    <vt:lpwstr>0</vt:lpwstr>
  </property>
  <property fmtid="{D5CDD505-2E9C-101B-9397-08002B2CF9AE}" pid="4" name="msoThemeLight1">
    <vt:lpwstr>16777215</vt:lpwstr>
  </property>
  <property fmtid="{D5CDD505-2E9C-101B-9397-08002B2CF9AE}" pid="5" name="msoThemeDark2">
    <vt:lpwstr>8210719</vt:lpwstr>
  </property>
  <property fmtid="{D5CDD505-2E9C-101B-9397-08002B2CF9AE}" pid="6" name="msoThemeLight2">
    <vt:lpwstr>14806254</vt:lpwstr>
  </property>
  <property fmtid="{D5CDD505-2E9C-101B-9397-08002B2CF9AE}" pid="7" name="msoThemeAccent1">
    <vt:lpwstr>12419407</vt:lpwstr>
  </property>
  <property fmtid="{D5CDD505-2E9C-101B-9397-08002B2CF9AE}" pid="8" name="msoThemeAccent2">
    <vt:lpwstr>5066944</vt:lpwstr>
  </property>
  <property fmtid="{D5CDD505-2E9C-101B-9397-08002B2CF9AE}" pid="9" name="msoThemeAccent3">
    <vt:lpwstr>5880731</vt:lpwstr>
  </property>
  <property fmtid="{D5CDD505-2E9C-101B-9397-08002B2CF9AE}" pid="10" name="msoThemeAccent4">
    <vt:lpwstr>10642560</vt:lpwstr>
  </property>
  <property fmtid="{D5CDD505-2E9C-101B-9397-08002B2CF9AE}" pid="11" name="msoThemeAccent5">
    <vt:lpwstr>13020235</vt:lpwstr>
  </property>
  <property fmtid="{D5CDD505-2E9C-101B-9397-08002B2CF9AE}" pid="12" name="msoThemeAccent6">
    <vt:lpwstr>4626167</vt:lpwstr>
  </property>
  <property fmtid="{D5CDD505-2E9C-101B-9397-08002B2CF9AE}" pid="13" name="msoThemeHyperlink">
    <vt:lpwstr>16711680</vt:lpwstr>
  </property>
  <property fmtid="{D5CDD505-2E9C-101B-9397-08002B2CF9AE}" pid="14" name="msoThemeFollowedHyperlink">
    <vt:lpwstr>8388736</vt:lpwstr>
  </property>
  <property fmtid="{D5CDD505-2E9C-101B-9397-08002B2CF9AE}" pid="15" name="MinorFont">
    <vt:lpwstr>Calibri</vt:lpwstr>
  </property>
  <property fmtid="{D5CDD505-2E9C-101B-9397-08002B2CF9AE}" pid="16" name="MajorFont">
    <vt:lpwstr>Cambria</vt:lpwstr>
  </property>
  <property fmtid="{D5CDD505-2E9C-101B-9397-08002B2CF9AE}" pid="17" name="NormalBorders">
    <vt:lpwstr>-4142/2/0/-4142/2/0/-4142/2/0/-4142/2/0/-4142/2/0/-4142/2/0</vt:lpwstr>
  </property>
  <property fmtid="{D5CDD505-2E9C-101B-9397-08002B2CF9AE}" pid="18" name="Heading 1Borders">
    <vt:lpwstr>-4142/2/0/-4142/2/0/-4142/2/0/1/4/13421619/-4142/2/0/-4142/2/0</vt:lpwstr>
  </property>
  <property fmtid="{D5CDD505-2E9C-101B-9397-08002B2CF9AE}" pid="19" name="Heading 2Borders">
    <vt:lpwstr>-4142/2/0/-4142/2/0/-4142/2/0/1/4/8421376/-4142/2/0/-4142/2/0</vt:lpwstr>
  </property>
  <property fmtid="{D5CDD505-2E9C-101B-9397-08002B2CF9AE}" pid="20" name="Heading 3Borders">
    <vt:lpwstr>-4142/2/0/-4142/2/0/-4142/2/0/1/-4138/8421376/-4142/2/0/-4142/2/0</vt:lpwstr>
  </property>
  <property fmtid="{D5CDD505-2E9C-101B-9397-08002B2CF9AE}" pid="21" name="Heading 4Borders">
    <vt:lpwstr>-4142/2/0/-4142/2/0/-4142/2/0/-4142/2/0/-4142/2/0/-4142/2/0</vt:lpwstr>
  </property>
  <property fmtid="{D5CDD505-2E9C-101B-9397-08002B2CF9AE}" pid="22" name="TitleBorders">
    <vt:lpwstr>-4142/2/0/-4142/2/0/-4142/2/0/-4142/2/0/-4142/2/0/-4142/2/0</vt:lpwstr>
  </property>
  <property fmtid="{D5CDD505-2E9C-101B-9397-08002B2CF9AE}" pid="23" name="Normal">
    <vt:lpwstr>-1/0/-1/-1/-1/-1/-1/10/0/0/-4142/0/Arial/0</vt:lpwstr>
  </property>
  <property fmtid="{D5CDD505-2E9C-101B-9397-08002B2CF9AE}" pid="24" name="Heading 1">
    <vt:lpwstr>0/0/-1/0/-1/0/0/15/-1/0/-4142/0/Calibri/10040115</vt:lpwstr>
  </property>
  <property fmtid="{D5CDD505-2E9C-101B-9397-08002B2CF9AE}" pid="25" name="Heading 2">
    <vt:lpwstr>0/0/-1/0/-1/0/0/13/-1/0/-4142/0/Calibri/10040115</vt:lpwstr>
  </property>
  <property fmtid="{D5CDD505-2E9C-101B-9397-08002B2CF9AE}" pid="26" name="Heading 3">
    <vt:lpwstr>0/0/-1/0/-1/0/0/11/-1/0/-4142/0/Calibri/10040115</vt:lpwstr>
  </property>
  <property fmtid="{D5CDD505-2E9C-101B-9397-08002B2CF9AE}" pid="27" name="Heading 4">
    <vt:lpwstr>0/0/-1/0/0/0/0/11/-1/0/-4142/0/Calibri/10040115</vt:lpwstr>
  </property>
  <property fmtid="{D5CDD505-2E9C-101B-9397-08002B2CF9AE}" pid="28" name="Title">
    <vt:lpwstr>0/0/-1/0/0/0/0/18/-1/0/-4142/0/Cambria/10040115</vt:lpwstr>
  </property>
  <property fmtid="{D5CDD505-2E9C-101B-9397-08002B2CF9AE}" pid="29" name="SV_QUERY_LIST_4F35BF76-6C0D-4D9B-82B2-816C12CF3733">
    <vt:lpwstr>empty_477D106A-C0D6-4607-AEBD-E2C9D60EA279</vt:lpwstr>
  </property>
  <property fmtid="{D5CDD505-2E9C-101B-9397-08002B2CF9AE}" pid="30" name="MSIP_Label_8e2e509a-f02b-496b-97a8-09ffbb9893ea_Enabled">
    <vt:lpwstr>true</vt:lpwstr>
  </property>
  <property fmtid="{D5CDD505-2E9C-101B-9397-08002B2CF9AE}" pid="31" name="MSIP_Label_8e2e509a-f02b-496b-97a8-09ffbb9893ea_SetDate">
    <vt:lpwstr>2023-09-06T06:16:31Z</vt:lpwstr>
  </property>
  <property fmtid="{D5CDD505-2E9C-101B-9397-08002B2CF9AE}" pid="32" name="MSIP_Label_8e2e509a-f02b-496b-97a8-09ffbb9893ea_Method">
    <vt:lpwstr>Privileged</vt:lpwstr>
  </property>
  <property fmtid="{D5CDD505-2E9C-101B-9397-08002B2CF9AE}" pid="33" name="MSIP_Label_8e2e509a-f02b-496b-97a8-09ffbb9893ea_Name">
    <vt:lpwstr>APA-Internal</vt:lpwstr>
  </property>
  <property fmtid="{D5CDD505-2E9C-101B-9397-08002B2CF9AE}" pid="34" name="MSIP_Label_8e2e509a-f02b-496b-97a8-09ffbb9893ea_SiteId">
    <vt:lpwstr>234ac309-c216-4661-a5ba-18879f6c4c75</vt:lpwstr>
  </property>
  <property fmtid="{D5CDD505-2E9C-101B-9397-08002B2CF9AE}" pid="35" name="MSIP_Label_8e2e509a-f02b-496b-97a8-09ffbb9893ea_ActionId">
    <vt:lpwstr>f125d4d5-a9bc-48d5-a0fa-ae3f0192065e</vt:lpwstr>
  </property>
  <property fmtid="{D5CDD505-2E9C-101B-9397-08002B2CF9AE}" pid="36" name="MSIP_Label_8e2e509a-f02b-496b-97a8-09ffbb9893ea_ContentBits">
    <vt:lpwstr>0</vt:lpwstr>
  </property>
  <property fmtid="{D5CDD505-2E9C-101B-9397-08002B2CF9AE}" pid="37" name="ContentTypeId">
    <vt:lpwstr>0x0101009441C17B6C006147B9AF9AD50D625621</vt:lpwstr>
  </property>
  <property fmtid="{D5CDD505-2E9C-101B-9397-08002B2CF9AE}" pid="38" name="MediaServiceImageTags">
    <vt:lpwstr/>
  </property>
  <property fmtid="{D5CDD505-2E9C-101B-9397-08002B2CF9AE}" pid="39" name="AdaptiveDocumentId">
    <vt:lpwstr>a028ad19-9197-4277-b5fc-5b6e6895c594</vt:lpwstr>
  </property>
  <property fmtid="{D5CDD505-2E9C-101B-9397-08002B2CF9AE}" pid="40" name="AdaptiveReportingVersion">
    <vt:lpwstr>5</vt:lpwstr>
  </property>
  <property fmtid="{D5CDD505-2E9C-101B-9397-08002B2CF9AE}" pid="41" name="AdaptiveReportingRevision">
    <vt:lpwstr>0</vt:lpwstr>
  </property>
  <property fmtid="{D5CDD505-2E9C-101B-9397-08002B2CF9AE}" pid="42" name="AdaptiveCustomXmlPartId">
    <vt:lpwstr>01b0191a-0597-4c93-a8c2-d9f068df4a3d</vt:lpwstr>
  </property>
</Properties>
</file>